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Прога\Excel\"/>
    </mc:Choice>
  </mc:AlternateContent>
  <xr:revisionPtr revIDLastSave="0" documentId="13_ncr:1_{77F4C2C9-103E-4C09-A3F9-4E063C13CBC2}" xr6:coauthVersionLast="47" xr6:coauthVersionMax="47" xr10:uidLastSave="{00000000-0000-0000-0000-000000000000}"/>
  <bookViews>
    <workbookView xWindow="-108" yWindow="-108" windowWidth="23256" windowHeight="12576" activeTab="2" xr2:uid="{2EF4881A-7A1B-422F-98AF-2C314378E571}"/>
  </bookViews>
  <sheets>
    <sheet name="СберБ_БО3R_1day_13102017_201020" sheetId="2" r:id="rId1"/>
    <sheet name="Table 1" sheetId="4" r:id="rId2"/>
    <sheet name="Сводная талица итогов" sheetId="5" r:id="rId3"/>
    <sheet name="Сделки_raw" sheetId="1" r:id="rId4"/>
  </sheets>
  <externalReferences>
    <externalReference r:id="rId5"/>
  </externalReferences>
  <definedNames>
    <definedName name="_xlnm._FilterDatabase" localSheetId="3" hidden="1">Сделки_raw!$A$1:$C$509</definedName>
    <definedName name="Quotes">#REF!</definedName>
    <definedName name="solver_adj" localSheetId="3" hidden="1">Сделки_raw!#REF!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Сделки_raw!#REF!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  <definedName name="Start">[1]Сводная!$C$1</definedName>
    <definedName name="ГПБ001P13P">#REF!</definedName>
    <definedName name="Купон">[1]Сводная!$C$2</definedName>
    <definedName name="Номинал">[1]Сводная!$F$1</definedName>
    <definedName name="Ростел2P2R">#REF!</definedName>
    <definedName name="СберБ_БО3R">#REF!</definedName>
    <definedName name="Ставка">[1]Сводная!$I$1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2" i="5" l="1"/>
  <c r="K342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4" i="5"/>
  <c r="K4" i="5" s="1"/>
  <c r="I35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4" i="5"/>
  <c r="H61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4" i="5"/>
  <c r="F5" i="5"/>
  <c r="F4" i="5"/>
  <c r="F353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C4" i="5"/>
  <c r="C5" i="5"/>
  <c r="C6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5" i="5"/>
  <c r="E6" i="5"/>
  <c r="E7" i="5"/>
  <c r="E8" i="5"/>
  <c r="E9" i="5"/>
  <c r="E4" i="5"/>
  <c r="D5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5" i="5"/>
  <c r="D6" i="5"/>
  <c r="D7" i="5"/>
  <c r="D4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D504" i="1"/>
  <c r="D505" i="1"/>
  <c r="D506" i="1"/>
  <c r="D507" i="1"/>
  <c r="D508" i="1"/>
  <c r="D509" i="1"/>
  <c r="D50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D4" i="1"/>
  <c r="D5" i="1"/>
  <c r="D6" i="1"/>
  <c r="D7" i="1"/>
  <c r="D8" i="1"/>
  <c r="D9" i="1"/>
  <c r="D10" i="1"/>
  <c r="D11" i="1"/>
  <c r="D2" i="1"/>
  <c r="J354" i="5" l="1"/>
  <c r="K354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C35484-E931-4734-BBE0-7DB1F9B1DC4A}" keepAlive="1" name="Запрос — Table 1" description="Соединение с запросом &quot;Table 1&quot; в книге." type="5" refreshedVersion="0" background="1">
    <dbPr connection="Provider=Microsoft.Mashup.OleDb.1;Data Source=$Workbook$;Location=&quot;Table 1&quot;;Extended Properties=&quot;&quot;" command="SELECT * FROM [Table 1]"/>
  </connection>
  <connection id="2" xr16:uid="{8A228B2B-1FA2-4CFC-BFF9-ACE9FAB7099B}" keepAlive="1" name="Запрос — СберБ_БО3R_1day_13102017_20102020" description="Соединение с запросом &quot;СберБ_БО3R_1day_13102017_20102020&quot; в книге." type="5" refreshedVersion="0" background="1">
    <dbPr connection="Provider=Microsoft.Mashup.OleDb.1;Data Source=$Workbook$;Location=СберБ_БО3R_1day_13102017_20102020;Extended Properties=&quot;&quot;" command="SELECT * FROM [СберБ_БО3R_1day_13102017_20102020]"/>
  </connection>
</connections>
</file>

<file path=xl/sharedStrings.xml><?xml version="1.0" encoding="utf-8"?>
<sst xmlns="http://schemas.openxmlformats.org/spreadsheetml/2006/main" count="2070" uniqueCount="43">
  <si>
    <t>Дата</t>
  </si>
  <si>
    <t>Количество</t>
  </si>
  <si>
    <t>Тип сделки</t>
  </si>
  <si>
    <t>Покупка</t>
  </si>
  <si>
    <t>Продажа</t>
  </si>
  <si>
    <t>&lt;TICKER&gt;</t>
  </si>
  <si>
    <t>&lt;PER&gt;</t>
  </si>
  <si>
    <t>&lt;DATE&gt;</t>
  </si>
  <si>
    <t>&lt;TIME&gt;</t>
  </si>
  <si>
    <t>&lt;CLOSE&gt;</t>
  </si>
  <si>
    <t>СберБ БО3R</t>
  </si>
  <si>
    <t>D</t>
  </si>
  <si>
    <t>№</t>
  </si>
  <si>
    <t>Ставка</t>
  </si>
  <si>
    <t>% от _x000D_
 Номинала</t>
  </si>
  <si>
    <t>Размер _x000D_
 (ден)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</si>
  <si>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</si>
  <si>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</si>
  <si>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</si>
  <si>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</si>
  <si>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</si>
  <si>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</si>
  <si>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</si>
  <si>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</si>
  <si>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</si>
  <si>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Купон</t>
  </si>
  <si>
    <t>Количество (net)</t>
  </si>
  <si>
    <t>Общий итог</t>
  </si>
  <si>
    <t>Сумма по полю Количество (net)</t>
  </si>
  <si>
    <t>Цена, %</t>
  </si>
  <si>
    <t>Номинал облигации</t>
  </si>
  <si>
    <t>Дата предшествующего купона</t>
  </si>
  <si>
    <t>НКД, %</t>
  </si>
  <si>
    <t>Процентная ставка</t>
  </si>
  <si>
    <t>Цена сделки</t>
  </si>
  <si>
    <t>Открытая позиция</t>
  </si>
  <si>
    <t>Купонный доход</t>
  </si>
  <si>
    <t>Дисконтирование</t>
  </si>
  <si>
    <t>Сумма с купоном</t>
  </si>
  <si>
    <t>Р</t>
  </si>
  <si>
    <t>Сумма</t>
  </si>
  <si>
    <t>ЧПС</t>
  </si>
  <si>
    <t>Расхождение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</si>
</sst>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0%"/>
    <numFmt numFmtId="166" formatCode="#,##0.00\ &quot;₽&quot;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14" fontId="0" fillId="0" borderId="0" xfId="0" applyNumberFormat="1"/>
    <xf numFmtId="0" fontId="0" fillId="4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4" borderId="7" xfId="0" applyNumberFormat="1" applyFont="1" applyFill="1" applyBorder="1"/>
    <xf numFmtId="0" fontId="0" fillId="4" borderId="8" xfId="0" applyNumberFormat="1" applyFont="1" applyFill="1" applyBorder="1"/>
    <xf numFmtId="14" fontId="0" fillId="4" borderId="8" xfId="0" applyNumberFormat="1" applyFont="1" applyFill="1" applyBorder="1"/>
    <xf numFmtId="0" fontId="0" fillId="4" borderId="8" xfId="0" applyFont="1" applyFill="1" applyBorder="1"/>
    <xf numFmtId="0" fontId="0" fillId="0" borderId="7" xfId="0" applyNumberFormat="1" applyFont="1" applyBorder="1"/>
    <xf numFmtId="0" fontId="0" fillId="0" borderId="8" xfId="0" applyNumberFormat="1" applyFont="1" applyBorder="1"/>
    <xf numFmtId="14" fontId="0" fillId="0" borderId="8" xfId="0" applyNumberFormat="1" applyFont="1" applyBorder="1"/>
    <xf numFmtId="0" fontId="0" fillId="0" borderId="8" xfId="0" applyFont="1" applyBorder="1"/>
    <xf numFmtId="0" fontId="0" fillId="4" borderId="4" xfId="0" applyNumberFormat="1" applyFont="1" applyFill="1" applyBorder="1"/>
    <xf numFmtId="0" fontId="0" fillId="4" borderId="5" xfId="0" applyNumberFormat="1" applyFont="1" applyFill="1" applyBorder="1"/>
    <xf numFmtId="14" fontId="0" fillId="4" borderId="5" xfId="0" applyNumberFormat="1" applyFont="1" applyFill="1" applyBorder="1"/>
    <xf numFmtId="0" fontId="0" fillId="4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2" borderId="3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4" fontId="0" fillId="5" borderId="1" xfId="0" applyNumberFormat="1" applyFont="1" applyFill="1" applyBorder="1"/>
    <xf numFmtId="0" fontId="0" fillId="5" borderId="2" xfId="0" applyFont="1" applyFill="1" applyBorder="1"/>
    <xf numFmtId="0" fontId="0" fillId="5" borderId="1" xfId="0" applyFont="1" applyFill="1" applyBorder="1"/>
    <xf numFmtId="0" fontId="0" fillId="5" borderId="3" xfId="0" applyFont="1" applyFill="1" applyBorder="1"/>
    <xf numFmtId="14" fontId="0" fillId="5" borderId="13" xfId="0" applyNumberFormat="1" applyFont="1" applyFill="1" applyBorder="1"/>
    <xf numFmtId="14" fontId="0" fillId="5" borderId="10" xfId="0" applyNumberFormat="1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4" borderId="7" xfId="0" applyFont="1" applyFill="1" applyBorder="1"/>
    <xf numFmtId="0" fontId="0" fillId="4" borderId="9" xfId="0" applyNumberFormat="1" applyFont="1" applyFill="1" applyBorder="1"/>
    <xf numFmtId="0" fontId="0" fillId="0" borderId="7" xfId="0" applyFont="1" applyBorder="1"/>
    <xf numFmtId="0" fontId="0" fillId="0" borderId="9" xfId="0" applyNumberFormat="1" applyFont="1" applyBorder="1"/>
    <xf numFmtId="0" fontId="0" fillId="4" borderId="6" xfId="0" applyNumberFormat="1" applyFont="1" applyFill="1" applyBorder="1"/>
    <xf numFmtId="0" fontId="1" fillId="0" borderId="8" xfId="0" applyFont="1" applyFill="1" applyBorder="1"/>
    <xf numFmtId="0" fontId="0" fillId="0" borderId="8" xfId="0" applyFont="1" applyFill="1" applyBorder="1"/>
    <xf numFmtId="0" fontId="0" fillId="0" borderId="8" xfId="0" applyNumberFormat="1" applyFont="1" applyFill="1" applyBorder="1"/>
    <xf numFmtId="0" fontId="0" fillId="0" borderId="5" xfId="0" applyFont="1" applyFill="1" applyBorder="1"/>
    <xf numFmtId="0" fontId="0" fillId="0" borderId="5" xfId="0" applyNumberFormat="1" applyFont="1" applyFill="1" applyBorder="1"/>
    <xf numFmtId="9" fontId="0" fillId="0" borderId="0" xfId="0" applyNumberFormat="1"/>
    <xf numFmtId="166" fontId="0" fillId="4" borderId="8" xfId="0" applyNumberFormat="1" applyFont="1" applyFill="1" applyBorder="1"/>
    <xf numFmtId="166" fontId="0" fillId="0" borderId="8" xfId="0" applyNumberFormat="1" applyFont="1" applyBorder="1"/>
    <xf numFmtId="166" fontId="0" fillId="4" borderId="5" xfId="0" applyNumberFormat="1" applyFont="1" applyFill="1" applyBorder="1"/>
    <xf numFmtId="10" fontId="0" fillId="0" borderId="0" xfId="0" applyNumberFormat="1"/>
    <xf numFmtId="0" fontId="0" fillId="6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19" xfId="0" applyBorder="1"/>
    <xf numFmtId="14" fontId="0" fillId="0" borderId="19" xfId="0" applyNumberFormat="1" applyBorder="1"/>
    <xf numFmtId="0" fontId="0" fillId="0" borderId="19" xfId="0" applyNumberFormat="1" applyBorder="1"/>
    <xf numFmtId="165" fontId="0" fillId="0" borderId="19" xfId="0" applyNumberFormat="1" applyBorder="1"/>
    <xf numFmtId="1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Обычный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frf-my.sharepoint.com/personal/elzolotareva_fa_ru/Documents/2020-2021/&#1055;&#1052;%202&#1082;/&#1054;&#1044;&#1080;&#1052;%20&#1074;%20Excel_20-21_&#1047;&#1086;&#1083;&#1086;&#1090;&#1072;&#1088;&#1077;&#1074;&#1072;/&#1057;&#1077;&#1084;&#1080;&#1085;&#1072;&#1088;%2013-14-15/&#1057;&#1073;&#1077;&#1088;&#1073;&#1072;&#1085;&#1082;_&#1086;&#1073;&#1083;&#1080;&#1075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елки_raw"/>
      <sheetName val="Сделки_mod"/>
      <sheetName val="Котировки"/>
      <sheetName val="Платежи"/>
      <sheetName val="Сводная"/>
    </sheetNames>
    <sheetDataSet>
      <sheetData sheetId="0"/>
      <sheetData sheetId="1"/>
      <sheetData sheetId="2"/>
      <sheetData sheetId="3"/>
      <sheetData sheetId="4">
        <row r="1">
          <cell r="C1">
            <v>43021</v>
          </cell>
          <cell r="F1">
            <v>1000</v>
          </cell>
          <cell r="I1">
            <v>0.05</v>
          </cell>
        </row>
        <row r="2">
          <cell r="C2">
            <v>0.08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" refreshedDate="44509.461610069447" createdVersion="7" refreshedVersion="7" minRefreshableVersion="3" recordCount="508" xr:uid="{6F672B01-1760-4F78-BE23-7CE318AA0EE3}">
  <cacheSource type="worksheet">
    <worksheetSource ref="A1:D509" sheet="Сделки_raw"/>
  </cacheSource>
  <cacheFields count="4">
    <cacheField name="Дата" numFmtId="0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14T00:00:00"/>
        <d v="2020-10-16T00:00:00"/>
        <d v="2020-10-20T00:00:00"/>
        <d v="2019-04-12T00:00:00"/>
        <d v="2020-04-10T00:00:00"/>
        <d v="2020-10-09T00:00:00"/>
        <d v="2020-12-08T00:00:00"/>
      </sharedItems>
    </cacheField>
    <cacheField name="Количество" numFmtId="0">
      <sharedItems containsSemiMixedTypes="0" containsString="0" containsNumber="1" containsInteger="1" minValue="0" maxValue="2250"/>
    </cacheField>
    <cacheField name="Тип сделки" numFmtId="0">
      <sharedItems/>
    </cacheField>
    <cacheField name="Количество (net)" numFmtId="0">
      <sharedItems containsSemiMixedTypes="0" containsString="0" containsNumber="1" containsInteger="1" minValue="-22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290"/>
    <s v="Покупка"/>
    <n v="290"/>
  </r>
  <r>
    <x v="0"/>
    <n v="90"/>
    <s v="Покупка"/>
    <n v="90"/>
  </r>
  <r>
    <x v="1"/>
    <n v="380"/>
    <s v="Покупка"/>
    <n v="380"/>
  </r>
  <r>
    <x v="2"/>
    <n v="570"/>
    <s v="Покупка"/>
    <n v="570"/>
  </r>
  <r>
    <x v="3"/>
    <n v="490"/>
    <s v="Продажа"/>
    <n v="-490"/>
  </r>
  <r>
    <x v="3"/>
    <n v="800"/>
    <s v="Продажа"/>
    <n v="-800"/>
  </r>
  <r>
    <x v="3"/>
    <n v="260"/>
    <s v="Покупка"/>
    <n v="260"/>
  </r>
  <r>
    <x v="4"/>
    <n v="230"/>
    <s v="Покупка"/>
    <n v="230"/>
  </r>
  <r>
    <x v="5"/>
    <n v="410"/>
    <s v="Покупка"/>
    <n v="410"/>
  </r>
  <r>
    <x v="5"/>
    <n v="390"/>
    <s v="Продажа"/>
    <n v="-390"/>
  </r>
  <r>
    <x v="6"/>
    <n v="90"/>
    <s v="Покупка"/>
    <n v="90"/>
  </r>
  <r>
    <x v="6"/>
    <n v="100"/>
    <s v="Продажа"/>
    <n v="-100"/>
  </r>
  <r>
    <x v="7"/>
    <n v="700"/>
    <s v="Покупка"/>
    <n v="700"/>
  </r>
  <r>
    <x v="8"/>
    <n v="330"/>
    <s v="Продажа"/>
    <n v="-330"/>
  </r>
  <r>
    <x v="8"/>
    <n v="470"/>
    <s v="Продажа"/>
    <n v="-470"/>
  </r>
  <r>
    <x v="9"/>
    <n v="150"/>
    <s v="Покупка"/>
    <n v="150"/>
  </r>
  <r>
    <x v="9"/>
    <n v="90"/>
    <s v="Покупка"/>
    <n v="90"/>
  </r>
  <r>
    <x v="10"/>
    <n v="30"/>
    <s v="Покупка"/>
    <n v="30"/>
  </r>
  <r>
    <x v="10"/>
    <n v="250"/>
    <s v="Покупка"/>
    <n v="250"/>
  </r>
  <r>
    <x v="10"/>
    <n v="700"/>
    <s v="Покупка"/>
    <n v="700"/>
  </r>
  <r>
    <x v="11"/>
    <n v="620"/>
    <s v="Продажа"/>
    <n v="-620"/>
  </r>
  <r>
    <x v="12"/>
    <n v="920"/>
    <s v="Продажа"/>
    <n v="-920"/>
  </r>
  <r>
    <x v="13"/>
    <n v="80"/>
    <s v="Продажа"/>
    <n v="-80"/>
  </r>
  <r>
    <x v="13"/>
    <n v="330"/>
    <s v="Покупка"/>
    <n v="330"/>
  </r>
  <r>
    <x v="14"/>
    <n v="550"/>
    <s v="Покупка"/>
    <n v="550"/>
  </r>
  <r>
    <x v="15"/>
    <n v="740"/>
    <s v="Покупка"/>
    <n v="740"/>
  </r>
  <r>
    <x v="16"/>
    <n v="1110"/>
    <s v="Продажа"/>
    <n v="-1110"/>
  </r>
  <r>
    <x v="17"/>
    <n v="520"/>
    <s v="Продажа"/>
    <n v="-520"/>
  </r>
  <r>
    <x v="18"/>
    <n v="30"/>
    <s v="Продажа"/>
    <n v="-30"/>
  </r>
  <r>
    <x v="18"/>
    <n v="610"/>
    <s v="Покупка"/>
    <n v="610"/>
  </r>
  <r>
    <x v="18"/>
    <n v="460"/>
    <s v="Продажа"/>
    <n v="-460"/>
  </r>
  <r>
    <x v="18"/>
    <n v="570"/>
    <s v="Покупка"/>
    <n v="570"/>
  </r>
  <r>
    <x v="19"/>
    <n v="60"/>
    <s v="Покупка"/>
    <n v="60"/>
  </r>
  <r>
    <x v="20"/>
    <n v="320"/>
    <s v="Продажа"/>
    <n v="-320"/>
  </r>
  <r>
    <x v="21"/>
    <n v="410"/>
    <s v="Покупка"/>
    <n v="410"/>
  </r>
  <r>
    <x v="22"/>
    <n v="640"/>
    <s v="Продажа"/>
    <n v="-640"/>
  </r>
  <r>
    <x v="23"/>
    <n v="510"/>
    <s v="Покупка"/>
    <n v="510"/>
  </r>
  <r>
    <x v="24"/>
    <n v="40"/>
    <s v="Покупка"/>
    <n v="40"/>
  </r>
  <r>
    <x v="25"/>
    <n v="750"/>
    <s v="Продажа"/>
    <n v="-750"/>
  </r>
  <r>
    <x v="25"/>
    <n v="220"/>
    <s v="Покупка"/>
    <n v="220"/>
  </r>
  <r>
    <x v="25"/>
    <n v="170"/>
    <s v="Продажа"/>
    <n v="-170"/>
  </r>
  <r>
    <x v="26"/>
    <n v="540"/>
    <s v="Покупка"/>
    <n v="540"/>
  </r>
  <r>
    <x v="27"/>
    <n v="620"/>
    <s v="Продажа"/>
    <n v="-620"/>
  </r>
  <r>
    <x v="28"/>
    <n v="50"/>
    <s v="Покупка"/>
    <n v="50"/>
  </r>
  <r>
    <x v="28"/>
    <n v="50"/>
    <s v="Покупка"/>
    <n v="50"/>
  </r>
  <r>
    <x v="28"/>
    <n v="360"/>
    <s v="Покупка"/>
    <n v="360"/>
  </r>
  <r>
    <x v="29"/>
    <n v="290"/>
    <s v="Продажа"/>
    <n v="-290"/>
  </r>
  <r>
    <x v="30"/>
    <n v="390"/>
    <s v="Покупка"/>
    <n v="390"/>
  </r>
  <r>
    <x v="31"/>
    <n v="200"/>
    <s v="Покупка"/>
    <n v="200"/>
  </r>
  <r>
    <x v="32"/>
    <n v="750"/>
    <s v="Продажа"/>
    <n v="-750"/>
  </r>
  <r>
    <x v="33"/>
    <n v="450"/>
    <s v="Покупка"/>
    <n v="450"/>
  </r>
  <r>
    <x v="34"/>
    <n v="390"/>
    <s v="Продажа"/>
    <n v="-390"/>
  </r>
  <r>
    <x v="34"/>
    <n v="350"/>
    <s v="Покупка"/>
    <n v="350"/>
  </r>
  <r>
    <x v="35"/>
    <n v="220"/>
    <s v="Продажа"/>
    <n v="-220"/>
  </r>
  <r>
    <x v="36"/>
    <n v="30"/>
    <s v="Покупка"/>
    <n v="30"/>
  </r>
  <r>
    <x v="37"/>
    <n v="80"/>
    <s v="Покупка"/>
    <n v="80"/>
  </r>
  <r>
    <x v="38"/>
    <n v="90"/>
    <s v="Продажа"/>
    <n v="-90"/>
  </r>
  <r>
    <x v="39"/>
    <n v="360"/>
    <s v="Покупка"/>
    <n v="360"/>
  </r>
  <r>
    <x v="39"/>
    <n v="600"/>
    <s v="Покупка"/>
    <n v="600"/>
  </r>
  <r>
    <x v="40"/>
    <n v="660"/>
    <s v="Продажа"/>
    <n v="-660"/>
  </r>
  <r>
    <x v="40"/>
    <n v="230"/>
    <s v="Покупка"/>
    <n v="230"/>
  </r>
  <r>
    <x v="41"/>
    <n v="570"/>
    <s v="Покупка"/>
    <n v="570"/>
  </r>
  <r>
    <x v="41"/>
    <n v="1000"/>
    <s v="Продажа"/>
    <n v="-1000"/>
  </r>
  <r>
    <x v="41"/>
    <n v="200"/>
    <s v="Покупка"/>
    <n v="200"/>
  </r>
  <r>
    <x v="42"/>
    <n v="320"/>
    <s v="Покупка"/>
    <n v="320"/>
  </r>
  <r>
    <x v="42"/>
    <n v="230"/>
    <s v="Продажа"/>
    <n v="-230"/>
  </r>
  <r>
    <x v="42"/>
    <n v="110"/>
    <s v="Покупка"/>
    <n v="110"/>
  </r>
  <r>
    <x v="43"/>
    <n v="500"/>
    <s v="Продажа"/>
    <n v="-500"/>
  </r>
  <r>
    <x v="44"/>
    <n v="500"/>
    <s v="Покупка"/>
    <n v="500"/>
  </r>
  <r>
    <x v="45"/>
    <n v="40"/>
    <s v="Продажа"/>
    <n v="-40"/>
  </r>
  <r>
    <x v="45"/>
    <n v="120"/>
    <s v="Продажа"/>
    <n v="-120"/>
  </r>
  <r>
    <x v="46"/>
    <n v="580"/>
    <s v="Покупка"/>
    <n v="580"/>
  </r>
  <r>
    <x v="46"/>
    <n v="290"/>
    <s v="Продажа"/>
    <n v="-290"/>
  </r>
  <r>
    <x v="47"/>
    <n v="420"/>
    <s v="Покупка"/>
    <n v="420"/>
  </r>
  <r>
    <x v="47"/>
    <n v="710"/>
    <s v="Продажа"/>
    <n v="-710"/>
  </r>
  <r>
    <x v="48"/>
    <n v="380"/>
    <s v="Продажа"/>
    <n v="-380"/>
  </r>
  <r>
    <x v="49"/>
    <n v="130"/>
    <s v="Покупка"/>
    <n v="130"/>
  </r>
  <r>
    <x v="49"/>
    <n v="290"/>
    <s v="Покупка"/>
    <n v="290"/>
  </r>
  <r>
    <x v="49"/>
    <n v="590"/>
    <s v="Покупка"/>
    <n v="590"/>
  </r>
  <r>
    <x v="49"/>
    <n v="240"/>
    <s v="Продажа"/>
    <n v="-240"/>
  </r>
  <r>
    <x v="50"/>
    <n v="320"/>
    <s v="Продажа"/>
    <n v="-320"/>
  </r>
  <r>
    <x v="51"/>
    <n v="40"/>
    <s v="Продажа"/>
    <n v="-40"/>
  </r>
  <r>
    <x v="52"/>
    <n v="60"/>
    <s v="Продажа"/>
    <n v="-60"/>
  </r>
  <r>
    <x v="52"/>
    <n v="590"/>
    <s v="Покупка"/>
    <n v="590"/>
  </r>
  <r>
    <x v="53"/>
    <n v="570"/>
    <s v="Покупка"/>
    <n v="570"/>
  </r>
  <r>
    <x v="53"/>
    <n v="1000"/>
    <s v="Продажа"/>
    <n v="-1000"/>
  </r>
  <r>
    <x v="54"/>
    <n v="640"/>
    <s v="Покупка"/>
    <n v="640"/>
  </r>
  <r>
    <x v="54"/>
    <n v="640"/>
    <s v="Покупка"/>
    <n v="640"/>
  </r>
  <r>
    <x v="55"/>
    <n v="1680"/>
    <s v="Продажа"/>
    <n v="-1680"/>
  </r>
  <r>
    <x v="56"/>
    <n v="380"/>
    <s v="Покупка"/>
    <n v="380"/>
  </r>
  <r>
    <x v="57"/>
    <n v="190"/>
    <s v="Покупка"/>
    <n v="190"/>
  </r>
  <r>
    <x v="57"/>
    <n v="220"/>
    <s v="Покупка"/>
    <n v="220"/>
  </r>
  <r>
    <x v="57"/>
    <n v="50"/>
    <s v="Продажа"/>
    <n v="-50"/>
  </r>
  <r>
    <x v="58"/>
    <n v="470"/>
    <s v="Покупка"/>
    <n v="470"/>
  </r>
  <r>
    <x v="59"/>
    <n v="60"/>
    <s v="Покупка"/>
    <n v="60"/>
  </r>
  <r>
    <x v="60"/>
    <n v="740"/>
    <s v="Покупка"/>
    <n v="740"/>
  </r>
  <r>
    <x v="60"/>
    <n v="180"/>
    <s v="Покупка"/>
    <n v="180"/>
  </r>
  <r>
    <x v="61"/>
    <n v="2130"/>
    <s v="Продажа"/>
    <n v="-2130"/>
  </r>
  <r>
    <x v="62"/>
    <n v="310"/>
    <s v="Продажа"/>
    <n v="-310"/>
  </r>
  <r>
    <x v="63"/>
    <n v="530"/>
    <s v="Покупка"/>
    <n v="530"/>
  </r>
  <r>
    <x v="63"/>
    <n v="360"/>
    <s v="Покупка"/>
    <n v="360"/>
  </r>
  <r>
    <x v="64"/>
    <n v="420"/>
    <s v="Покупка"/>
    <n v="420"/>
  </r>
  <r>
    <x v="64"/>
    <n v="330"/>
    <s v="Продажа"/>
    <n v="-330"/>
  </r>
  <r>
    <x v="65"/>
    <n v="660"/>
    <s v="Продажа"/>
    <n v="-660"/>
  </r>
  <r>
    <x v="65"/>
    <n v="280"/>
    <s v="Покупка"/>
    <n v="280"/>
  </r>
  <r>
    <x v="66"/>
    <n v="40"/>
    <s v="Продажа"/>
    <n v="-40"/>
  </r>
  <r>
    <x v="66"/>
    <n v="90"/>
    <s v="Покупка"/>
    <n v="90"/>
  </r>
  <r>
    <x v="67"/>
    <n v="380"/>
    <s v="Покупка"/>
    <n v="380"/>
  </r>
  <r>
    <x v="68"/>
    <n v="400"/>
    <s v="Продажа"/>
    <n v="-400"/>
  </r>
  <r>
    <x v="69"/>
    <n v="680"/>
    <s v="Покупка"/>
    <n v="680"/>
  </r>
  <r>
    <x v="69"/>
    <n v="770"/>
    <s v="Продажа"/>
    <n v="-770"/>
  </r>
  <r>
    <x v="70"/>
    <n v="550"/>
    <s v="Продажа"/>
    <n v="-550"/>
  </r>
  <r>
    <x v="70"/>
    <n v="360"/>
    <s v="Покупка"/>
    <n v="360"/>
  </r>
  <r>
    <x v="71"/>
    <n v="450"/>
    <s v="Покупка"/>
    <n v="450"/>
  </r>
  <r>
    <x v="72"/>
    <n v="310"/>
    <s v="Покупка"/>
    <n v="310"/>
  </r>
  <r>
    <x v="73"/>
    <n v="1010"/>
    <s v="Продажа"/>
    <n v="-1010"/>
  </r>
  <r>
    <x v="74"/>
    <n v="400"/>
    <s v="Покупка"/>
    <n v="400"/>
  </r>
  <r>
    <x v="74"/>
    <n v="600"/>
    <s v="Покупка"/>
    <n v="600"/>
  </r>
  <r>
    <x v="75"/>
    <n v="170"/>
    <s v="Продажа"/>
    <n v="-170"/>
  </r>
  <r>
    <x v="76"/>
    <n v="410"/>
    <s v="Продажа"/>
    <n v="-410"/>
  </r>
  <r>
    <x v="77"/>
    <n v="380"/>
    <s v="Продажа"/>
    <n v="-380"/>
  </r>
  <r>
    <x v="78"/>
    <n v="440"/>
    <s v="Покупка"/>
    <n v="440"/>
  </r>
  <r>
    <x v="79"/>
    <n v="610"/>
    <s v="Продажа"/>
    <n v="-610"/>
  </r>
  <r>
    <x v="79"/>
    <n v="490"/>
    <s v="Покупка"/>
    <n v="490"/>
  </r>
  <r>
    <x v="79"/>
    <n v="210"/>
    <s v="Покупка"/>
    <n v="210"/>
  </r>
  <r>
    <x v="80"/>
    <n v="170"/>
    <s v="Покупка"/>
    <n v="170"/>
  </r>
  <r>
    <x v="81"/>
    <n v="600"/>
    <s v="Продажа"/>
    <n v="-600"/>
  </r>
  <r>
    <x v="82"/>
    <n v="100"/>
    <s v="Продажа"/>
    <n v="-100"/>
  </r>
  <r>
    <x v="82"/>
    <n v="710"/>
    <s v="Покупка"/>
    <n v="710"/>
  </r>
  <r>
    <x v="83"/>
    <n v="10"/>
    <s v="Продажа"/>
    <n v="-10"/>
  </r>
  <r>
    <x v="84"/>
    <n v="360"/>
    <s v="Покупка"/>
    <n v="360"/>
  </r>
  <r>
    <x v="84"/>
    <n v="540"/>
    <s v="Покупка"/>
    <n v="540"/>
  </r>
  <r>
    <x v="85"/>
    <n v="1370"/>
    <s v="Продажа"/>
    <n v="-1370"/>
  </r>
  <r>
    <x v="85"/>
    <n v="690"/>
    <s v="Покупка"/>
    <n v="690"/>
  </r>
  <r>
    <x v="86"/>
    <n v="810"/>
    <s v="Продажа"/>
    <n v="-810"/>
  </r>
  <r>
    <x v="86"/>
    <n v="100"/>
    <s v="Продажа"/>
    <n v="-100"/>
  </r>
  <r>
    <x v="87"/>
    <n v="60"/>
    <s v="Покупка"/>
    <n v="60"/>
  </r>
  <r>
    <x v="88"/>
    <n v="440"/>
    <s v="Покупка"/>
    <n v="440"/>
  </r>
  <r>
    <x v="88"/>
    <n v="600"/>
    <s v="Продажа"/>
    <n v="-600"/>
  </r>
  <r>
    <x v="89"/>
    <n v="530"/>
    <s v="Покупка"/>
    <n v="530"/>
  </r>
  <r>
    <x v="90"/>
    <n v="610"/>
    <s v="Покупка"/>
    <n v="610"/>
  </r>
  <r>
    <x v="91"/>
    <n v="1070"/>
    <s v="Продажа"/>
    <n v="-1070"/>
  </r>
  <r>
    <x v="92"/>
    <n v="190"/>
    <s v="Покупка"/>
    <n v="190"/>
  </r>
  <r>
    <x v="93"/>
    <n v="530"/>
    <s v="Покупка"/>
    <n v="530"/>
  </r>
  <r>
    <x v="93"/>
    <n v="460"/>
    <s v="Покупка"/>
    <n v="460"/>
  </r>
  <r>
    <x v="93"/>
    <n v="160"/>
    <s v="Покупка"/>
    <n v="160"/>
  </r>
  <r>
    <x v="94"/>
    <n v="1320"/>
    <s v="Продажа"/>
    <n v="-1320"/>
  </r>
  <r>
    <x v="95"/>
    <n v="340"/>
    <s v="Покупка"/>
    <n v="340"/>
  </r>
  <r>
    <x v="96"/>
    <n v="490"/>
    <s v="Продажа"/>
    <n v="-490"/>
  </r>
  <r>
    <x v="97"/>
    <n v="310"/>
    <s v="Покупка"/>
    <n v="310"/>
  </r>
  <r>
    <x v="98"/>
    <n v="110"/>
    <s v="Покупка"/>
    <n v="110"/>
  </r>
  <r>
    <x v="99"/>
    <n v="300"/>
    <s v="Продажа"/>
    <n v="-300"/>
  </r>
  <r>
    <x v="100"/>
    <n v="80"/>
    <s v="Покупка"/>
    <n v="80"/>
  </r>
  <r>
    <x v="100"/>
    <n v="270"/>
    <s v="Покупка"/>
    <n v="270"/>
  </r>
  <r>
    <x v="100"/>
    <n v="350"/>
    <s v="Покупка"/>
    <n v="350"/>
  </r>
  <r>
    <x v="101"/>
    <n v="580"/>
    <s v="Продажа"/>
    <n v="-580"/>
  </r>
  <r>
    <x v="102"/>
    <n v="500"/>
    <s v="Покупка"/>
    <n v="500"/>
  </r>
  <r>
    <x v="103"/>
    <n v="610"/>
    <s v="Покупка"/>
    <n v="610"/>
  </r>
  <r>
    <x v="103"/>
    <n v="1250"/>
    <s v="Продажа"/>
    <n v="-1250"/>
  </r>
  <r>
    <x v="103"/>
    <n v="640"/>
    <s v="Покупка"/>
    <n v="640"/>
  </r>
  <r>
    <x v="104"/>
    <n v="80"/>
    <s v="Покупка"/>
    <n v="80"/>
  </r>
  <r>
    <x v="105"/>
    <n v="690"/>
    <s v="Покупка"/>
    <n v="690"/>
  </r>
  <r>
    <x v="106"/>
    <n v="1060"/>
    <s v="Продажа"/>
    <n v="-1060"/>
  </r>
  <r>
    <x v="107"/>
    <n v="0"/>
    <s v="Покупка"/>
    <n v="0"/>
  </r>
  <r>
    <x v="108"/>
    <n v="400"/>
    <s v="Покупка"/>
    <n v="400"/>
  </r>
  <r>
    <x v="109"/>
    <n v="640"/>
    <s v="Покупка"/>
    <n v="640"/>
  </r>
  <r>
    <x v="110"/>
    <n v="1300"/>
    <s v="Продажа"/>
    <n v="-1300"/>
  </r>
  <r>
    <x v="111"/>
    <n v="60"/>
    <s v="Покупка"/>
    <n v="60"/>
  </r>
  <r>
    <x v="112"/>
    <n v="750"/>
    <s v="Покупка"/>
    <n v="750"/>
  </r>
  <r>
    <x v="112"/>
    <n v="430"/>
    <s v="Продажа"/>
    <n v="-430"/>
  </r>
  <r>
    <x v="112"/>
    <n v="530"/>
    <s v="Покупка"/>
    <n v="530"/>
  </r>
  <r>
    <x v="113"/>
    <n v="1120"/>
    <s v="Продажа"/>
    <n v="-1120"/>
  </r>
  <r>
    <x v="113"/>
    <n v="220"/>
    <s v="Покупка"/>
    <n v="220"/>
  </r>
  <r>
    <x v="114"/>
    <n v="50"/>
    <s v="Покупка"/>
    <n v="50"/>
  </r>
  <r>
    <x v="115"/>
    <n v="20"/>
    <s v="Продажа"/>
    <n v="-20"/>
  </r>
  <r>
    <x v="116"/>
    <n v="540"/>
    <s v="Покупка"/>
    <n v="540"/>
  </r>
  <r>
    <x v="117"/>
    <n v="540"/>
    <s v="Покупка"/>
    <n v="540"/>
  </r>
  <r>
    <x v="117"/>
    <n v="830"/>
    <s v="Продажа"/>
    <n v="-830"/>
  </r>
  <r>
    <x v="117"/>
    <n v="270"/>
    <s v="Покупка"/>
    <n v="270"/>
  </r>
  <r>
    <x v="118"/>
    <n v="80"/>
    <s v="Покупка"/>
    <n v="80"/>
  </r>
  <r>
    <x v="119"/>
    <n v="80"/>
    <s v="Покупка"/>
    <n v="80"/>
  </r>
  <r>
    <x v="119"/>
    <n v="720"/>
    <s v="Продажа"/>
    <n v="-720"/>
  </r>
  <r>
    <x v="120"/>
    <n v="370"/>
    <s v="Покупка"/>
    <n v="370"/>
  </r>
  <r>
    <x v="121"/>
    <n v="340"/>
    <s v="Продажа"/>
    <n v="-340"/>
  </r>
  <r>
    <x v="122"/>
    <n v="590"/>
    <s v="Покупка"/>
    <n v="590"/>
  </r>
  <r>
    <x v="122"/>
    <n v="130"/>
    <s v="Покупка"/>
    <n v="130"/>
  </r>
  <r>
    <x v="123"/>
    <n v="180"/>
    <s v="Продажа"/>
    <n v="-180"/>
  </r>
  <r>
    <x v="124"/>
    <n v="410"/>
    <s v="Покупка"/>
    <n v="410"/>
  </r>
  <r>
    <x v="125"/>
    <n v="610"/>
    <s v="Покупка"/>
    <n v="610"/>
  </r>
  <r>
    <x v="126"/>
    <n v="690"/>
    <s v="Покупка"/>
    <n v="690"/>
  </r>
  <r>
    <x v="127"/>
    <n v="970"/>
    <s v="Продажа"/>
    <n v="-970"/>
  </r>
  <r>
    <x v="127"/>
    <n v="240"/>
    <s v="Покупка"/>
    <n v="240"/>
  </r>
  <r>
    <x v="128"/>
    <n v="610"/>
    <s v="Покупка"/>
    <n v="610"/>
  </r>
  <r>
    <x v="128"/>
    <n v="1320"/>
    <s v="Продажа"/>
    <n v="-1320"/>
  </r>
  <r>
    <x v="129"/>
    <n v="710"/>
    <s v="Продажа"/>
    <n v="-710"/>
  </r>
  <r>
    <x v="130"/>
    <n v="750"/>
    <s v="Покупка"/>
    <n v="750"/>
  </r>
  <r>
    <x v="131"/>
    <n v="170"/>
    <s v="Покупка"/>
    <n v="170"/>
  </r>
  <r>
    <x v="132"/>
    <n v="780"/>
    <s v="Продажа"/>
    <n v="-780"/>
  </r>
  <r>
    <x v="132"/>
    <n v="660"/>
    <s v="Покупка"/>
    <n v="660"/>
  </r>
  <r>
    <x v="133"/>
    <n v="180"/>
    <s v="Продажа"/>
    <n v="-180"/>
  </r>
  <r>
    <x v="133"/>
    <n v="340"/>
    <s v="Продажа"/>
    <n v="-340"/>
  </r>
  <r>
    <x v="133"/>
    <n v="610"/>
    <s v="Покупка"/>
    <n v="610"/>
  </r>
  <r>
    <x v="134"/>
    <n v="1190"/>
    <s v="Продажа"/>
    <n v="-1190"/>
  </r>
  <r>
    <x v="135"/>
    <n v="280"/>
    <s v="Покупка"/>
    <n v="280"/>
  </r>
  <r>
    <x v="135"/>
    <n v="90"/>
    <s v="Продажа"/>
    <n v="-90"/>
  </r>
  <r>
    <x v="136"/>
    <n v="570"/>
    <s v="Покупка"/>
    <n v="570"/>
  </r>
  <r>
    <x v="137"/>
    <n v="290"/>
    <s v="Покупка"/>
    <n v="290"/>
  </r>
  <r>
    <x v="137"/>
    <n v="190"/>
    <s v="Продажа"/>
    <n v="-190"/>
  </r>
  <r>
    <x v="138"/>
    <n v="310"/>
    <s v="Продажа"/>
    <n v="-310"/>
  </r>
  <r>
    <x v="139"/>
    <n v="580"/>
    <s v="Покупка"/>
    <n v="580"/>
  </r>
  <r>
    <x v="140"/>
    <n v="720"/>
    <s v="Покупка"/>
    <n v="720"/>
  </r>
  <r>
    <x v="141"/>
    <n v="1420"/>
    <s v="Продажа"/>
    <n v="-1420"/>
  </r>
  <r>
    <x v="141"/>
    <n v="730"/>
    <s v="Покупка"/>
    <n v="730"/>
  </r>
  <r>
    <x v="141"/>
    <n v="460"/>
    <s v="Покупка"/>
    <n v="460"/>
  </r>
  <r>
    <x v="142"/>
    <n v="970"/>
    <s v="Продажа"/>
    <n v="-970"/>
  </r>
  <r>
    <x v="142"/>
    <n v="590"/>
    <s v="Продажа"/>
    <n v="-590"/>
  </r>
  <r>
    <x v="143"/>
    <n v="250"/>
    <s v="Покупка"/>
    <n v="250"/>
  </r>
  <r>
    <x v="144"/>
    <n v="50"/>
    <s v="Покупка"/>
    <n v="50"/>
  </r>
  <r>
    <x v="145"/>
    <n v="110"/>
    <s v="Продажа"/>
    <n v="-110"/>
  </r>
  <r>
    <x v="146"/>
    <n v="230"/>
    <s v="Покупка"/>
    <n v="230"/>
  </r>
  <r>
    <x v="147"/>
    <n v="270"/>
    <s v="Продажа"/>
    <n v="-270"/>
  </r>
  <r>
    <x v="148"/>
    <n v="420"/>
    <s v="Покупка"/>
    <n v="420"/>
  </r>
  <r>
    <x v="148"/>
    <n v="490"/>
    <s v="Покупка"/>
    <n v="490"/>
  </r>
  <r>
    <x v="149"/>
    <n v="390"/>
    <s v="Продажа"/>
    <n v="-390"/>
  </r>
  <r>
    <x v="149"/>
    <n v="690"/>
    <s v="Продажа"/>
    <n v="-690"/>
  </r>
  <r>
    <x v="150"/>
    <n v="680"/>
    <s v="Покупка"/>
    <n v="680"/>
  </r>
  <r>
    <x v="150"/>
    <n v="310"/>
    <s v="Продажа"/>
    <n v="-310"/>
  </r>
  <r>
    <x v="151"/>
    <n v="310"/>
    <s v="Продажа"/>
    <n v="-310"/>
  </r>
  <r>
    <x v="151"/>
    <n v="360"/>
    <s v="Покупка"/>
    <n v="360"/>
  </r>
  <r>
    <x v="152"/>
    <n v="540"/>
    <s v="Покупка"/>
    <n v="540"/>
  </r>
  <r>
    <x v="153"/>
    <n v="610"/>
    <s v="Продажа"/>
    <n v="-610"/>
  </r>
  <r>
    <x v="153"/>
    <n v="450"/>
    <s v="Покупка"/>
    <n v="450"/>
  </r>
  <r>
    <x v="154"/>
    <n v="310"/>
    <s v="Продажа"/>
    <n v="-310"/>
  </r>
  <r>
    <x v="155"/>
    <n v="460"/>
    <s v="Продажа"/>
    <n v="-460"/>
  </r>
  <r>
    <x v="156"/>
    <n v="0"/>
    <s v="Покупка"/>
    <n v="0"/>
  </r>
  <r>
    <x v="156"/>
    <n v="560"/>
    <s v="Покупка"/>
    <n v="560"/>
  </r>
  <r>
    <x v="157"/>
    <n v="500"/>
    <s v="Продажа"/>
    <n v="-500"/>
  </r>
  <r>
    <x v="158"/>
    <n v="450"/>
    <s v="Покупка"/>
    <n v="450"/>
  </r>
  <r>
    <x v="159"/>
    <n v="600"/>
    <s v="Продажа"/>
    <n v="-600"/>
  </r>
  <r>
    <x v="159"/>
    <n v="120"/>
    <s v="Покупка"/>
    <n v="120"/>
  </r>
  <r>
    <x v="160"/>
    <n v="590"/>
    <s v="Покупка"/>
    <n v="590"/>
  </r>
  <r>
    <x v="160"/>
    <n v="20"/>
    <s v="Продажа"/>
    <n v="-20"/>
  </r>
  <r>
    <x v="161"/>
    <n v="510"/>
    <s v="Покупка"/>
    <n v="510"/>
  </r>
  <r>
    <x v="161"/>
    <n v="1020"/>
    <s v="Продажа"/>
    <n v="-1020"/>
  </r>
  <r>
    <x v="162"/>
    <n v="650"/>
    <s v="Покупка"/>
    <n v="650"/>
  </r>
  <r>
    <x v="163"/>
    <n v="410"/>
    <s v="Продажа"/>
    <n v="-410"/>
  </r>
  <r>
    <x v="164"/>
    <n v="350"/>
    <s v="Продажа"/>
    <n v="-350"/>
  </r>
  <r>
    <x v="165"/>
    <n v="40"/>
    <s v="Продажа"/>
    <n v="-40"/>
  </r>
  <r>
    <x v="166"/>
    <n v="130"/>
    <s v="Покупка"/>
    <n v="130"/>
  </r>
  <r>
    <x v="167"/>
    <n v="300"/>
    <s v="Покупка"/>
    <n v="300"/>
  </r>
  <r>
    <x v="168"/>
    <n v="570"/>
    <s v="Покупка"/>
    <n v="570"/>
  </r>
  <r>
    <x v="169"/>
    <n v="40"/>
    <s v="Покупка"/>
    <n v="40"/>
  </r>
  <r>
    <x v="170"/>
    <n v="300"/>
    <s v="Продажа"/>
    <n v="-300"/>
  </r>
  <r>
    <x v="171"/>
    <n v="780"/>
    <s v="Продажа"/>
    <n v="-780"/>
  </r>
  <r>
    <x v="171"/>
    <n v="380"/>
    <s v="Покупка"/>
    <n v="380"/>
  </r>
  <r>
    <x v="172"/>
    <n v="220"/>
    <s v="Покупка"/>
    <n v="220"/>
  </r>
  <r>
    <x v="173"/>
    <n v="120"/>
    <s v="Покупка"/>
    <n v="120"/>
  </r>
  <r>
    <x v="173"/>
    <n v="600"/>
    <s v="Продажа"/>
    <n v="-600"/>
  </r>
  <r>
    <x v="174"/>
    <n v="550"/>
    <s v="Покупка"/>
    <n v="550"/>
  </r>
  <r>
    <x v="174"/>
    <n v="570"/>
    <s v="Продажа"/>
    <n v="-570"/>
  </r>
  <r>
    <x v="174"/>
    <n v="20"/>
    <s v="Продажа"/>
    <n v="-20"/>
  </r>
  <r>
    <x v="175"/>
    <n v="10"/>
    <s v="Покупка"/>
    <n v="10"/>
  </r>
  <r>
    <x v="176"/>
    <n v="370"/>
    <s v="Покупка"/>
    <n v="370"/>
  </r>
  <r>
    <x v="177"/>
    <n v="670"/>
    <s v="Покупка"/>
    <n v="670"/>
  </r>
  <r>
    <x v="178"/>
    <n v="1120"/>
    <s v="Продажа"/>
    <n v="-1120"/>
  </r>
  <r>
    <x v="179"/>
    <n v="510"/>
    <s v="Покупка"/>
    <n v="510"/>
  </r>
  <r>
    <x v="180"/>
    <n v="660"/>
    <s v="Покупка"/>
    <n v="660"/>
  </r>
  <r>
    <x v="181"/>
    <n v="310"/>
    <s v="Продажа"/>
    <n v="-310"/>
  </r>
  <r>
    <x v="181"/>
    <n v="630"/>
    <s v="Продажа"/>
    <n v="-630"/>
  </r>
  <r>
    <x v="182"/>
    <n v="140"/>
    <s v="Продажа"/>
    <n v="-140"/>
  </r>
  <r>
    <x v="182"/>
    <n v="730"/>
    <s v="Покупка"/>
    <n v="730"/>
  </r>
  <r>
    <x v="183"/>
    <n v="160"/>
    <s v="Продажа"/>
    <n v="-160"/>
  </r>
  <r>
    <x v="184"/>
    <n v="220"/>
    <s v="Покупка"/>
    <n v="220"/>
  </r>
  <r>
    <x v="185"/>
    <n v="360"/>
    <s v="Продажа"/>
    <n v="-360"/>
  </r>
  <r>
    <x v="186"/>
    <n v="140"/>
    <s v="Покупка"/>
    <n v="140"/>
  </r>
  <r>
    <x v="187"/>
    <n v="140"/>
    <s v="Покупка"/>
    <n v="140"/>
  </r>
  <r>
    <x v="188"/>
    <n v="280"/>
    <s v="Продажа"/>
    <n v="-280"/>
  </r>
  <r>
    <x v="189"/>
    <n v="230"/>
    <s v="Продажа"/>
    <n v="-230"/>
  </r>
  <r>
    <x v="190"/>
    <n v="550"/>
    <s v="Покупка"/>
    <n v="550"/>
  </r>
  <r>
    <x v="191"/>
    <n v="660"/>
    <s v="Продажа"/>
    <n v="-660"/>
  </r>
  <r>
    <x v="192"/>
    <n v="330"/>
    <s v="Покупка"/>
    <n v="330"/>
  </r>
  <r>
    <x v="193"/>
    <n v="400"/>
    <s v="Покупка"/>
    <n v="400"/>
  </r>
  <r>
    <x v="194"/>
    <n v="30"/>
    <s v="Покупка"/>
    <n v="30"/>
  </r>
  <r>
    <x v="195"/>
    <n v="520"/>
    <s v="Продажа"/>
    <n v="-520"/>
  </r>
  <r>
    <x v="195"/>
    <n v="160"/>
    <s v="Продажа"/>
    <n v="-160"/>
  </r>
  <r>
    <x v="196"/>
    <n v="680"/>
    <s v="Покупка"/>
    <n v="680"/>
  </r>
  <r>
    <x v="197"/>
    <n v="330"/>
    <s v="Продажа"/>
    <n v="-330"/>
  </r>
  <r>
    <x v="198"/>
    <n v="540"/>
    <s v="Покупка"/>
    <n v="540"/>
  </r>
  <r>
    <x v="198"/>
    <n v="520"/>
    <s v="Покупка"/>
    <n v="520"/>
  </r>
  <r>
    <x v="198"/>
    <n v="680"/>
    <s v="Продажа"/>
    <n v="-680"/>
  </r>
  <r>
    <x v="199"/>
    <n v="20"/>
    <s v="Покупка"/>
    <n v="20"/>
  </r>
  <r>
    <x v="200"/>
    <n v="410"/>
    <s v="Покупка"/>
    <n v="410"/>
  </r>
  <r>
    <x v="200"/>
    <n v="670"/>
    <s v="Покупка"/>
    <n v="670"/>
  </r>
  <r>
    <x v="200"/>
    <n v="1750"/>
    <s v="Продажа"/>
    <n v="-1750"/>
  </r>
  <r>
    <x v="200"/>
    <n v="530"/>
    <s v="Покупка"/>
    <n v="530"/>
  </r>
  <r>
    <x v="201"/>
    <n v="750"/>
    <s v="Покупка"/>
    <n v="750"/>
  </r>
  <r>
    <x v="202"/>
    <n v="1180"/>
    <s v="Продажа"/>
    <n v="-1180"/>
  </r>
  <r>
    <x v="203"/>
    <n v="280"/>
    <s v="Покупка"/>
    <n v="280"/>
  </r>
  <r>
    <x v="204"/>
    <n v="80"/>
    <s v="Продажа"/>
    <n v="-80"/>
  </r>
  <r>
    <x v="205"/>
    <n v="440"/>
    <s v="Покупка"/>
    <n v="440"/>
  </r>
  <r>
    <x v="206"/>
    <n v="630"/>
    <s v="Продажа"/>
    <n v="-630"/>
  </r>
  <r>
    <x v="207"/>
    <n v="80"/>
    <s v="Покупка"/>
    <n v="80"/>
  </r>
  <r>
    <x v="208"/>
    <n v="580"/>
    <s v="Покупка"/>
    <n v="580"/>
  </r>
  <r>
    <x v="209"/>
    <n v="720"/>
    <s v="Продажа"/>
    <n v="-720"/>
  </r>
  <r>
    <x v="209"/>
    <n v="730"/>
    <s v="Покупка"/>
    <n v="730"/>
  </r>
  <r>
    <x v="210"/>
    <n v="480"/>
    <s v="Покупка"/>
    <n v="480"/>
  </r>
  <r>
    <x v="211"/>
    <n v="1540"/>
    <s v="Продажа"/>
    <n v="-1540"/>
  </r>
  <r>
    <x v="211"/>
    <n v="210"/>
    <s v="Покупка"/>
    <n v="210"/>
  </r>
  <r>
    <x v="212"/>
    <n v="650"/>
    <s v="Покупка"/>
    <n v="650"/>
  </r>
  <r>
    <x v="213"/>
    <n v="530"/>
    <s v="Продажа"/>
    <n v="-530"/>
  </r>
  <r>
    <x v="213"/>
    <n v="570"/>
    <s v="Покупка"/>
    <n v="570"/>
  </r>
  <r>
    <x v="214"/>
    <n v="580"/>
    <s v="Покупка"/>
    <n v="580"/>
  </r>
  <r>
    <x v="215"/>
    <n v="460"/>
    <s v="Продажа"/>
    <n v="-460"/>
  </r>
  <r>
    <x v="216"/>
    <n v="140"/>
    <s v="Продажа"/>
    <n v="-140"/>
  </r>
  <r>
    <x v="217"/>
    <n v="40"/>
    <s v="Продажа"/>
    <n v="-40"/>
  </r>
  <r>
    <x v="218"/>
    <n v="340"/>
    <s v="Продажа"/>
    <n v="-340"/>
  </r>
  <r>
    <x v="218"/>
    <n v="340"/>
    <s v="Продажа"/>
    <n v="-340"/>
  </r>
  <r>
    <x v="219"/>
    <n v="570"/>
    <s v="Покупка"/>
    <n v="570"/>
  </r>
  <r>
    <x v="220"/>
    <n v="660"/>
    <s v="Продажа"/>
    <n v="-660"/>
  </r>
  <r>
    <x v="220"/>
    <n v="160"/>
    <s v="Продажа"/>
    <n v="-160"/>
  </r>
  <r>
    <x v="220"/>
    <n v="690"/>
    <s v="Покупка"/>
    <n v="690"/>
  </r>
  <r>
    <x v="221"/>
    <n v="730"/>
    <s v="Покупка"/>
    <n v="730"/>
  </r>
  <r>
    <x v="221"/>
    <n v="750"/>
    <s v="Покупка"/>
    <n v="750"/>
  </r>
  <r>
    <x v="222"/>
    <n v="790"/>
    <s v="Продажа"/>
    <n v="-790"/>
  </r>
  <r>
    <x v="223"/>
    <n v="1280"/>
    <s v="Продажа"/>
    <n v="-1280"/>
  </r>
  <r>
    <x v="224"/>
    <n v="580"/>
    <s v="Покупка"/>
    <n v="580"/>
  </r>
  <r>
    <x v="225"/>
    <n v="610"/>
    <s v="Продажа"/>
    <n v="-610"/>
  </r>
  <r>
    <x v="226"/>
    <n v="490"/>
    <s v="Покупка"/>
    <n v="490"/>
  </r>
  <r>
    <x v="226"/>
    <n v="70"/>
    <s v="Продажа"/>
    <n v="-70"/>
  </r>
  <r>
    <x v="227"/>
    <n v="170"/>
    <s v="Покупка"/>
    <n v="170"/>
  </r>
  <r>
    <x v="228"/>
    <n v="630"/>
    <s v="Покупка"/>
    <n v="630"/>
  </r>
  <r>
    <x v="229"/>
    <n v="110"/>
    <s v="Покупка"/>
    <n v="110"/>
  </r>
  <r>
    <x v="230"/>
    <n v="310"/>
    <s v="Покупка"/>
    <n v="310"/>
  </r>
  <r>
    <x v="231"/>
    <n v="460"/>
    <s v="Покупка"/>
    <n v="460"/>
  </r>
  <r>
    <x v="231"/>
    <n v="400"/>
    <s v="Продажа"/>
    <n v="-400"/>
  </r>
  <r>
    <x v="232"/>
    <n v="1520"/>
    <s v="Продажа"/>
    <n v="-1520"/>
  </r>
  <r>
    <x v="233"/>
    <n v="380"/>
    <s v="Покупка"/>
    <n v="380"/>
  </r>
  <r>
    <x v="233"/>
    <n v="450"/>
    <s v="Покупка"/>
    <n v="450"/>
  </r>
  <r>
    <x v="233"/>
    <n v="780"/>
    <s v="Продажа"/>
    <n v="-780"/>
  </r>
  <r>
    <x v="234"/>
    <n v="130"/>
    <s v="Продажа"/>
    <n v="-130"/>
  </r>
  <r>
    <x v="235"/>
    <n v="690"/>
    <s v="Покупка"/>
    <n v="690"/>
  </r>
  <r>
    <x v="236"/>
    <n v="220"/>
    <s v="Покупка"/>
    <n v="220"/>
  </r>
  <r>
    <x v="236"/>
    <n v="700"/>
    <s v="Покупка"/>
    <n v="700"/>
  </r>
  <r>
    <x v="237"/>
    <n v="300"/>
    <s v="Продажа"/>
    <n v="-300"/>
  </r>
  <r>
    <x v="237"/>
    <n v="1020"/>
    <s v="Продажа"/>
    <n v="-1020"/>
  </r>
  <r>
    <x v="237"/>
    <n v="280"/>
    <s v="Покупка"/>
    <n v="280"/>
  </r>
  <r>
    <x v="237"/>
    <n v="510"/>
    <s v="Продажа"/>
    <n v="-510"/>
  </r>
  <r>
    <x v="238"/>
    <n v="610"/>
    <s v="Покупка"/>
    <n v="610"/>
  </r>
  <r>
    <x v="239"/>
    <n v="370"/>
    <s v="Покупка"/>
    <n v="370"/>
  </r>
  <r>
    <x v="240"/>
    <n v="160"/>
    <s v="Продажа"/>
    <n v="-160"/>
  </r>
  <r>
    <x v="241"/>
    <n v="190"/>
    <s v="Продажа"/>
    <n v="-190"/>
  </r>
  <r>
    <x v="241"/>
    <n v="80"/>
    <s v="Покупка"/>
    <n v="80"/>
  </r>
  <r>
    <x v="242"/>
    <n v="690"/>
    <s v="Покупка"/>
    <n v="690"/>
  </r>
  <r>
    <x v="242"/>
    <n v="1140"/>
    <s v="Продажа"/>
    <n v="-1140"/>
  </r>
  <r>
    <x v="243"/>
    <n v="220"/>
    <s v="Продажа"/>
    <n v="-220"/>
  </r>
  <r>
    <x v="243"/>
    <n v="730"/>
    <s v="Покупка"/>
    <n v="730"/>
  </r>
  <r>
    <x v="244"/>
    <n v="70"/>
    <s v="Продажа"/>
    <n v="-70"/>
  </r>
  <r>
    <x v="245"/>
    <n v="630"/>
    <s v="Продажа"/>
    <n v="-630"/>
  </r>
  <r>
    <x v="245"/>
    <n v="130"/>
    <s v="Продажа"/>
    <n v="-130"/>
  </r>
  <r>
    <x v="246"/>
    <n v="330"/>
    <s v="Покупка"/>
    <n v="330"/>
  </r>
  <r>
    <x v="247"/>
    <n v="540"/>
    <s v="Покупка"/>
    <n v="540"/>
  </r>
  <r>
    <x v="248"/>
    <n v="80"/>
    <s v="Продажа"/>
    <n v="-80"/>
  </r>
  <r>
    <x v="249"/>
    <n v="540"/>
    <s v="Продажа"/>
    <n v="-540"/>
  </r>
  <r>
    <x v="250"/>
    <n v="130"/>
    <s v="Покупка"/>
    <n v="130"/>
  </r>
  <r>
    <x v="251"/>
    <n v="250"/>
    <s v="Продажа"/>
    <n v="-250"/>
  </r>
  <r>
    <x v="251"/>
    <n v="370"/>
    <s v="Покупка"/>
    <n v="370"/>
  </r>
  <r>
    <x v="252"/>
    <n v="130"/>
    <s v="Продажа"/>
    <n v="-130"/>
  </r>
  <r>
    <x v="253"/>
    <n v="160"/>
    <s v="Покупка"/>
    <n v="160"/>
  </r>
  <r>
    <x v="254"/>
    <n v="150"/>
    <s v="Продажа"/>
    <n v="-150"/>
  </r>
  <r>
    <x v="255"/>
    <n v="290"/>
    <s v="Покупка"/>
    <n v="290"/>
  </r>
  <r>
    <x v="256"/>
    <n v="290"/>
    <s v="Продажа"/>
    <n v="-290"/>
  </r>
  <r>
    <x v="256"/>
    <n v="510"/>
    <s v="Покупка"/>
    <n v="510"/>
  </r>
  <r>
    <x v="257"/>
    <n v="560"/>
    <s v="Продажа"/>
    <n v="-560"/>
  </r>
  <r>
    <x v="258"/>
    <n v="200"/>
    <s v="Продажа"/>
    <n v="-200"/>
  </r>
  <r>
    <x v="259"/>
    <n v="40"/>
    <s v="Покупка"/>
    <n v="40"/>
  </r>
  <r>
    <x v="259"/>
    <n v="120"/>
    <s v="Покупка"/>
    <n v="120"/>
  </r>
  <r>
    <x v="260"/>
    <n v="720"/>
    <s v="Покупка"/>
    <n v="720"/>
  </r>
  <r>
    <x v="261"/>
    <n v="330"/>
    <s v="Покупка"/>
    <n v="330"/>
  </r>
  <r>
    <x v="261"/>
    <n v="940"/>
    <s v="Продажа"/>
    <n v="-940"/>
  </r>
  <r>
    <x v="262"/>
    <n v="320"/>
    <s v="Покупка"/>
    <n v="320"/>
  </r>
  <r>
    <x v="263"/>
    <n v="160"/>
    <s v="Продажа"/>
    <n v="-160"/>
  </r>
  <r>
    <x v="263"/>
    <n v="610"/>
    <s v="Продажа"/>
    <n v="-610"/>
  </r>
  <r>
    <x v="263"/>
    <n v="250"/>
    <s v="Покупка"/>
    <n v="250"/>
  </r>
  <r>
    <x v="264"/>
    <n v="290"/>
    <s v="Продажа"/>
    <n v="-290"/>
  </r>
  <r>
    <x v="265"/>
    <n v="400"/>
    <s v="Покупка"/>
    <n v="400"/>
  </r>
  <r>
    <x v="266"/>
    <n v="10"/>
    <s v="Покупка"/>
    <n v="10"/>
  </r>
  <r>
    <x v="266"/>
    <n v="640"/>
    <s v="Покупка"/>
    <n v="640"/>
  </r>
  <r>
    <x v="267"/>
    <n v="750"/>
    <s v="Покупка"/>
    <n v="750"/>
  </r>
  <r>
    <x v="268"/>
    <n v="380"/>
    <s v="Покупка"/>
    <n v="380"/>
  </r>
  <r>
    <x v="269"/>
    <n v="2250"/>
    <s v="Продажа"/>
    <n v="-2250"/>
  </r>
  <r>
    <x v="270"/>
    <n v="570"/>
    <s v="Покупка"/>
    <n v="570"/>
  </r>
  <r>
    <x v="270"/>
    <n v="430"/>
    <s v="Продажа"/>
    <n v="-430"/>
  </r>
  <r>
    <x v="271"/>
    <n v="10"/>
    <s v="Продажа"/>
    <n v="-10"/>
  </r>
  <r>
    <x v="272"/>
    <n v="540"/>
    <s v="Покупка"/>
    <n v="540"/>
  </r>
  <r>
    <x v="272"/>
    <n v="150"/>
    <s v="Покупка"/>
    <n v="150"/>
  </r>
  <r>
    <x v="273"/>
    <n v="560"/>
    <s v="Продажа"/>
    <n v="-560"/>
  </r>
  <r>
    <x v="274"/>
    <n v="380"/>
    <s v="Покупка"/>
    <n v="380"/>
  </r>
  <r>
    <x v="274"/>
    <n v="330"/>
    <s v="Покупка"/>
    <n v="330"/>
  </r>
  <r>
    <x v="275"/>
    <n v="500"/>
    <s v="Покупка"/>
    <n v="500"/>
  </r>
  <r>
    <x v="276"/>
    <n v="1360"/>
    <s v="Продажа"/>
    <n v="-1360"/>
  </r>
  <r>
    <x v="276"/>
    <n v="220"/>
    <s v="Покупка"/>
    <n v="220"/>
  </r>
  <r>
    <x v="277"/>
    <n v="120"/>
    <s v="Покупка"/>
    <n v="120"/>
  </r>
  <r>
    <x v="278"/>
    <n v="450"/>
    <s v="Продажа"/>
    <n v="-450"/>
  </r>
  <r>
    <x v="278"/>
    <n v="670"/>
    <s v="Покупка"/>
    <n v="670"/>
  </r>
  <r>
    <x v="278"/>
    <n v="580"/>
    <s v="Продажа"/>
    <n v="-580"/>
  </r>
  <r>
    <x v="279"/>
    <n v="280"/>
    <s v="Покупка"/>
    <n v="280"/>
  </r>
  <r>
    <x v="280"/>
    <n v="690"/>
    <s v="Покупка"/>
    <n v="690"/>
  </r>
  <r>
    <x v="281"/>
    <n v="220"/>
    <s v="Продажа"/>
    <n v="-220"/>
  </r>
  <r>
    <x v="282"/>
    <n v="460"/>
    <s v="Продажа"/>
    <n v="-460"/>
  </r>
  <r>
    <x v="282"/>
    <n v="180"/>
    <s v="Продажа"/>
    <n v="-180"/>
  </r>
  <r>
    <x v="283"/>
    <n v="520"/>
    <s v="Покупка"/>
    <n v="520"/>
  </r>
  <r>
    <x v="284"/>
    <n v="300"/>
    <s v="Покупка"/>
    <n v="300"/>
  </r>
  <r>
    <x v="285"/>
    <n v="170"/>
    <s v="Покупка"/>
    <n v="170"/>
  </r>
  <r>
    <x v="286"/>
    <n v="150"/>
    <s v="Покупка"/>
    <n v="150"/>
  </r>
  <r>
    <x v="287"/>
    <n v="970"/>
    <s v="Продажа"/>
    <n v="-970"/>
  </r>
  <r>
    <x v="288"/>
    <n v="130"/>
    <s v="Продажа"/>
    <n v="-130"/>
  </r>
  <r>
    <x v="289"/>
    <n v="340"/>
    <s v="Покупка"/>
    <n v="340"/>
  </r>
  <r>
    <x v="289"/>
    <n v="50"/>
    <s v="Покупка"/>
    <n v="50"/>
  </r>
  <r>
    <x v="290"/>
    <n v="640"/>
    <s v="Продажа"/>
    <n v="-640"/>
  </r>
  <r>
    <x v="290"/>
    <n v="680"/>
    <s v="Покупка"/>
    <n v="680"/>
  </r>
  <r>
    <x v="291"/>
    <n v="390"/>
    <s v="Покупка"/>
    <n v="390"/>
  </r>
  <r>
    <x v="292"/>
    <n v="110"/>
    <s v="Покупка"/>
    <n v="110"/>
  </r>
  <r>
    <x v="293"/>
    <n v="220"/>
    <s v="Продажа"/>
    <n v="-220"/>
  </r>
  <r>
    <x v="294"/>
    <n v="400"/>
    <s v="Продажа"/>
    <n v="-400"/>
  </r>
  <r>
    <x v="295"/>
    <n v="510"/>
    <s v="Покупка"/>
    <n v="510"/>
  </r>
  <r>
    <x v="295"/>
    <n v="210"/>
    <s v="Продажа"/>
    <n v="-210"/>
  </r>
  <r>
    <x v="296"/>
    <n v="170"/>
    <s v="Продажа"/>
    <n v="-170"/>
  </r>
  <r>
    <x v="296"/>
    <n v="480"/>
    <s v="Продажа"/>
    <n v="-480"/>
  </r>
  <r>
    <x v="297"/>
    <n v="510"/>
    <s v="Покупка"/>
    <n v="510"/>
  </r>
  <r>
    <x v="298"/>
    <n v="480"/>
    <s v="Продажа"/>
    <n v="-480"/>
  </r>
  <r>
    <x v="298"/>
    <n v="90"/>
    <s v="Покупка"/>
    <n v="90"/>
  </r>
  <r>
    <x v="298"/>
    <n v="180"/>
    <s v="Покупка"/>
    <n v="180"/>
  </r>
  <r>
    <x v="298"/>
    <n v="450"/>
    <s v="Продажа"/>
    <n v="-450"/>
  </r>
  <r>
    <x v="299"/>
    <n v="510"/>
    <s v="Покупка"/>
    <n v="510"/>
  </r>
  <r>
    <x v="300"/>
    <n v="390"/>
    <s v="Продажа"/>
    <n v="-390"/>
  </r>
  <r>
    <x v="301"/>
    <n v="390"/>
    <s v="Покупка"/>
    <n v="390"/>
  </r>
  <r>
    <x v="301"/>
    <n v="730"/>
    <s v="Покупка"/>
    <n v="730"/>
  </r>
  <r>
    <x v="302"/>
    <n v="790"/>
    <s v="Продажа"/>
    <n v="-790"/>
  </r>
  <r>
    <x v="303"/>
    <n v="110"/>
    <s v="Покупка"/>
    <n v="110"/>
  </r>
  <r>
    <x v="304"/>
    <n v="280"/>
    <s v="Продажа"/>
    <n v="-280"/>
  </r>
  <r>
    <x v="305"/>
    <n v="70"/>
    <s v="Продажа"/>
    <n v="-70"/>
  </r>
  <r>
    <x v="306"/>
    <n v="170"/>
    <s v="Продажа"/>
    <n v="-170"/>
  </r>
  <r>
    <x v="307"/>
    <n v="530"/>
    <s v="Покупка"/>
    <n v="530"/>
  </r>
  <r>
    <x v="307"/>
    <n v="340"/>
    <s v="Продажа"/>
    <n v="-340"/>
  </r>
  <r>
    <x v="308"/>
    <n v="70"/>
    <s v="Продажа"/>
    <n v="-70"/>
  </r>
  <r>
    <x v="308"/>
    <n v="170"/>
    <s v="Продажа"/>
    <n v="-170"/>
  </r>
  <r>
    <x v="309"/>
    <n v="520"/>
    <s v="Покупка"/>
    <n v="520"/>
  </r>
  <r>
    <x v="309"/>
    <n v="110"/>
    <s v="Продажа"/>
    <n v="-110"/>
  </r>
  <r>
    <x v="310"/>
    <n v="630"/>
    <s v="Покупка"/>
    <n v="630"/>
  </r>
  <r>
    <x v="311"/>
    <n v="420"/>
    <s v="Продажа"/>
    <n v="-420"/>
  </r>
  <r>
    <x v="311"/>
    <n v="130"/>
    <s v="Продажа"/>
    <n v="-130"/>
  </r>
  <r>
    <x v="312"/>
    <n v="300"/>
    <s v="Продажа"/>
    <n v="-300"/>
  </r>
  <r>
    <x v="313"/>
    <n v="290"/>
    <s v="Покупка"/>
    <n v="290"/>
  </r>
  <r>
    <x v="314"/>
    <n v="450"/>
    <s v="Покупка"/>
    <n v="450"/>
  </r>
  <r>
    <x v="315"/>
    <n v="410"/>
    <s v="Продажа"/>
    <n v="-410"/>
  </r>
  <r>
    <x v="316"/>
    <n v="250"/>
    <s v="Продажа"/>
    <n v="-250"/>
  </r>
  <r>
    <x v="316"/>
    <n v="600"/>
    <s v="Покупка"/>
    <n v="600"/>
  </r>
  <r>
    <x v="317"/>
    <n v="570"/>
    <s v="Покупка"/>
    <n v="570"/>
  </r>
  <r>
    <x v="318"/>
    <n v="720"/>
    <s v="Покупка"/>
    <n v="720"/>
  </r>
  <r>
    <x v="318"/>
    <n v="380"/>
    <s v="Продажа"/>
    <n v="-380"/>
  </r>
  <r>
    <x v="319"/>
    <n v="1260"/>
    <s v="Продажа"/>
    <n v="-1260"/>
  </r>
  <r>
    <x v="319"/>
    <n v="690"/>
    <s v="Покупка"/>
    <n v="690"/>
  </r>
  <r>
    <x v="320"/>
    <n v="500"/>
    <s v="Продажа"/>
    <n v="-500"/>
  </r>
  <r>
    <x v="321"/>
    <n v="540"/>
    <s v="Продажа"/>
    <n v="-540"/>
  </r>
  <r>
    <x v="322"/>
    <n v="410"/>
    <s v="Покупка"/>
    <n v="410"/>
  </r>
  <r>
    <x v="323"/>
    <n v="200"/>
    <s v="Покупка"/>
    <n v="200"/>
  </r>
  <r>
    <x v="324"/>
    <n v="530"/>
    <s v="Продажа"/>
    <n v="-530"/>
  </r>
  <r>
    <x v="324"/>
    <n v="350"/>
    <s v="Покупка"/>
    <n v="350"/>
  </r>
  <r>
    <x v="325"/>
    <n v="100"/>
    <s v="Покупка"/>
    <n v="100"/>
  </r>
  <r>
    <x v="326"/>
    <n v="390"/>
    <s v="Продажа"/>
    <n v="-390"/>
  </r>
  <r>
    <x v="327"/>
    <n v="250"/>
    <s v="Продажа"/>
    <n v="-250"/>
  </r>
  <r>
    <x v="327"/>
    <n v="100"/>
    <s v="Продажа"/>
    <n v="-100"/>
  </r>
  <r>
    <x v="328"/>
    <n v="170"/>
    <s v="Покупка"/>
    <n v="170"/>
  </r>
  <r>
    <x v="329"/>
    <n v="260"/>
    <s v="Покупка"/>
    <n v="260"/>
  </r>
  <r>
    <x v="330"/>
    <n v="590"/>
    <s v="Покупка"/>
    <n v="590"/>
  </r>
  <r>
    <x v="330"/>
    <n v="420"/>
    <s v="Продажа"/>
    <n v="-420"/>
  </r>
  <r>
    <x v="331"/>
    <n v="500"/>
    <s v="Продажа"/>
    <n v="-500"/>
  </r>
  <r>
    <x v="332"/>
    <n v="740"/>
    <s v="Покупка"/>
    <n v="740"/>
  </r>
  <r>
    <x v="332"/>
    <n v="510"/>
    <s v="Продажа"/>
    <n v="-510"/>
  </r>
  <r>
    <x v="333"/>
    <n v="380"/>
    <s v="Покупка"/>
    <n v="380"/>
  </r>
  <r>
    <x v="334"/>
    <n v="60"/>
    <s v="Продажа"/>
    <n v="-60"/>
  </r>
  <r>
    <x v="335"/>
    <n v="750"/>
    <s v="Покупка"/>
    <n v="750"/>
  </r>
  <r>
    <x v="335"/>
    <n v="100"/>
    <s v="Покупка"/>
    <n v="100"/>
  </r>
  <r>
    <x v="336"/>
    <n v="400"/>
    <s v="Продажа"/>
    <n v="-400"/>
  </r>
  <r>
    <x v="336"/>
    <n v="1000"/>
    <s v="Продажа"/>
    <n v="-1000"/>
  </r>
  <r>
    <x v="337"/>
    <n v="520"/>
    <s v="Покупка"/>
    <n v="520"/>
  </r>
  <r>
    <x v="337"/>
    <n v="110"/>
    <s v="Покупка"/>
    <n v="110"/>
  </r>
  <r>
    <x v="337"/>
    <n v="120"/>
    <s v="Продажа"/>
    <n v="-120"/>
  </r>
  <r>
    <x v="337"/>
    <n v="130"/>
    <s v="Покупка"/>
    <n v="130"/>
  </r>
  <r>
    <x v="338"/>
    <n v="380"/>
    <s v="Покупка"/>
    <n v="380"/>
  </r>
  <r>
    <x v="339"/>
    <n v="650"/>
    <s v="Продажа"/>
    <n v="-650"/>
  </r>
  <r>
    <x v="339"/>
    <n v="360"/>
    <s v="Покупка"/>
    <n v="360"/>
  </r>
  <r>
    <x v="340"/>
    <n v="440"/>
    <s v="Покупка"/>
    <n v="440"/>
  </r>
  <r>
    <x v="341"/>
    <n v="1100"/>
    <s v="Продажа"/>
    <n v="-1100"/>
  </r>
  <r>
    <x v="342"/>
    <n v="280"/>
    <s v="Покупка"/>
    <n v="280"/>
  </r>
  <r>
    <x v="342"/>
    <n v="260"/>
    <s v="Покупка"/>
    <n v="260"/>
  </r>
  <r>
    <x v="342"/>
    <n v="160"/>
    <s v="Продажа"/>
    <n v="-160"/>
  </r>
  <r>
    <x v="342"/>
    <n v="410"/>
    <s v="Продажа"/>
    <n v="-410"/>
  </r>
  <r>
    <x v="343"/>
    <n v="340"/>
    <s v="Покупка"/>
    <n v="340"/>
  </r>
  <r>
    <x v="344"/>
    <n v="370"/>
    <s v="Продажа"/>
    <n v="-370"/>
  </r>
  <r>
    <x v="345"/>
    <n v="120"/>
    <s v="Продажа"/>
    <n v="-120"/>
  </r>
  <r>
    <x v="57"/>
    <n v="0"/>
    <s v="Купон"/>
    <n v="0"/>
  </r>
  <r>
    <x v="117"/>
    <n v="0"/>
    <s v="Купон"/>
    <n v="0"/>
  </r>
  <r>
    <x v="346"/>
    <n v="0"/>
    <s v="Купон"/>
    <n v="0"/>
  </r>
  <r>
    <x v="227"/>
    <n v="0"/>
    <s v="Купон"/>
    <n v="0"/>
  </r>
  <r>
    <x v="347"/>
    <n v="0"/>
    <s v="Купон"/>
    <n v="0"/>
  </r>
  <r>
    <x v="348"/>
    <n v="0"/>
    <s v="Купон"/>
    <n v="0"/>
  </r>
  <r>
    <x v="349"/>
    <n v="0"/>
    <s v="Купон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E2E2F-B505-49B4-A4AF-14B9845CBA8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B354" firstHeaderRow="1" firstDataRow="1" firstDataCol="1"/>
  <pivotFields count="4">
    <pivotField axis="axisRow" compact="0" outline="0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34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34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8"/>
        <item x="343"/>
        <item x="344"/>
        <item x="345"/>
        <item x="34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 (net)" fld="3" baseField="0" baseItem="0"/>
  </dataFields>
  <formats count="10">
    <format dxfId="9">
      <pivotArea outline="0" fieldPosition="0">
        <references count="1">
          <reference field="0" count="0" selected="0"/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5425-6CBF-4346-A3E6-BCC5D3787C0F}">
  <dimension ref="A1:G762"/>
  <sheetViews>
    <sheetView topLeftCell="A694" workbookViewId="0">
      <selection activeCell="B10" sqref="B10"/>
    </sheetView>
  </sheetViews>
  <sheetFormatPr defaultRowHeight="15.6" x14ac:dyDescent="0.3"/>
  <cols>
    <col min="1" max="1" width="9.8984375" bestFit="1" customWidth="1"/>
    <col min="3" max="3" width="9.8984375" bestFit="1" customWidth="1"/>
    <col min="4" max="4" width="10.09765625" bestFit="1" customWidth="1"/>
    <col min="5" max="5" width="11.296875" bestFit="1" customWidth="1"/>
    <col min="6" max="6" width="9.09765625" bestFit="1" customWidth="1"/>
    <col min="7" max="7" width="8.09765625" bestFit="1" customWidth="1"/>
  </cols>
  <sheetData>
    <row r="1" spans="1:7" x14ac:dyDescent="0.3">
      <c r="A1" s="7" t="s">
        <v>7</v>
      </c>
      <c r="B1" s="7" t="s">
        <v>9</v>
      </c>
      <c r="E1" s="6" t="s">
        <v>5</v>
      </c>
      <c r="F1" s="7" t="s">
        <v>8</v>
      </c>
      <c r="G1" s="7" t="s">
        <v>6</v>
      </c>
    </row>
    <row r="2" spans="1:7" x14ac:dyDescent="0.3">
      <c r="A2" s="11">
        <v>43021</v>
      </c>
      <c r="B2" s="12">
        <v>100.45</v>
      </c>
      <c r="E2" s="9" t="s">
        <v>10</v>
      </c>
      <c r="F2" s="12">
        <v>0</v>
      </c>
      <c r="G2" s="10" t="s">
        <v>11</v>
      </c>
    </row>
    <row r="3" spans="1:7" x14ac:dyDescent="0.3">
      <c r="A3" s="15">
        <v>43024</v>
      </c>
      <c r="B3" s="16">
        <v>100.59</v>
      </c>
      <c r="E3" s="13" t="s">
        <v>10</v>
      </c>
      <c r="F3" s="16">
        <v>0</v>
      </c>
      <c r="G3" s="14" t="s">
        <v>11</v>
      </c>
    </row>
    <row r="4" spans="1:7" x14ac:dyDescent="0.3">
      <c r="A4" s="11">
        <v>43025</v>
      </c>
      <c r="B4" s="12">
        <v>100.59</v>
      </c>
      <c r="E4" s="9" t="s">
        <v>10</v>
      </c>
      <c r="F4" s="12">
        <v>0</v>
      </c>
      <c r="G4" s="10" t="s">
        <v>11</v>
      </c>
    </row>
    <row r="5" spans="1:7" x14ac:dyDescent="0.3">
      <c r="A5" s="15">
        <v>43026</v>
      </c>
      <c r="B5" s="16">
        <v>100.85</v>
      </c>
      <c r="E5" s="13" t="s">
        <v>10</v>
      </c>
      <c r="F5" s="16">
        <v>0</v>
      </c>
      <c r="G5" s="14" t="s">
        <v>11</v>
      </c>
    </row>
    <row r="6" spans="1:7" x14ac:dyDescent="0.3">
      <c r="A6" s="11">
        <v>43027</v>
      </c>
      <c r="B6" s="12">
        <v>101.05</v>
      </c>
      <c r="E6" s="9" t="s">
        <v>10</v>
      </c>
      <c r="F6" s="12">
        <v>0</v>
      </c>
      <c r="G6" s="10" t="s">
        <v>11</v>
      </c>
    </row>
    <row r="7" spans="1:7" x14ac:dyDescent="0.3">
      <c r="A7" s="15">
        <v>43028</v>
      </c>
      <c r="B7" s="16">
        <v>101.15</v>
      </c>
      <c r="E7" s="13" t="s">
        <v>10</v>
      </c>
      <c r="F7" s="16">
        <v>0</v>
      </c>
      <c r="G7" s="14" t="s">
        <v>11</v>
      </c>
    </row>
    <row r="8" spans="1:7" x14ac:dyDescent="0.3">
      <c r="A8" s="11">
        <v>43031</v>
      </c>
      <c r="B8" s="12">
        <v>101.03</v>
      </c>
      <c r="E8" s="9" t="s">
        <v>10</v>
      </c>
      <c r="F8" s="12">
        <v>0</v>
      </c>
      <c r="G8" s="10" t="s">
        <v>11</v>
      </c>
    </row>
    <row r="9" spans="1:7" x14ac:dyDescent="0.3">
      <c r="A9" s="15">
        <v>43032</v>
      </c>
      <c r="B9" s="16">
        <v>101.09</v>
      </c>
      <c r="E9" s="13" t="s">
        <v>10</v>
      </c>
      <c r="F9" s="16">
        <v>0</v>
      </c>
      <c r="G9" s="14" t="s">
        <v>11</v>
      </c>
    </row>
    <row r="10" spans="1:7" x14ac:dyDescent="0.3">
      <c r="A10" s="11">
        <v>43033</v>
      </c>
      <c r="B10" s="12">
        <v>101</v>
      </c>
      <c r="E10" s="9" t="s">
        <v>10</v>
      </c>
      <c r="F10" s="12">
        <v>0</v>
      </c>
      <c r="G10" s="10" t="s">
        <v>11</v>
      </c>
    </row>
    <row r="11" spans="1:7" x14ac:dyDescent="0.3">
      <c r="A11" s="15">
        <v>43034</v>
      </c>
      <c r="B11" s="16">
        <v>101.14</v>
      </c>
      <c r="E11" s="13" t="s">
        <v>10</v>
      </c>
      <c r="F11" s="16">
        <v>0</v>
      </c>
      <c r="G11" s="14" t="s">
        <v>11</v>
      </c>
    </row>
    <row r="12" spans="1:7" x14ac:dyDescent="0.3">
      <c r="A12" s="11">
        <v>43035</v>
      </c>
      <c r="B12" s="12">
        <v>101.08</v>
      </c>
      <c r="E12" s="9" t="s">
        <v>10</v>
      </c>
      <c r="F12" s="12">
        <v>0</v>
      </c>
      <c r="G12" s="10" t="s">
        <v>11</v>
      </c>
    </row>
    <row r="13" spans="1:7" x14ac:dyDescent="0.3">
      <c r="A13" s="15">
        <v>43038</v>
      </c>
      <c r="B13" s="16">
        <v>101</v>
      </c>
      <c r="E13" s="13" t="s">
        <v>10</v>
      </c>
      <c r="F13" s="16">
        <v>0</v>
      </c>
      <c r="G13" s="14" t="s">
        <v>11</v>
      </c>
    </row>
    <row r="14" spans="1:7" x14ac:dyDescent="0.3">
      <c r="A14" s="11">
        <v>43039</v>
      </c>
      <c r="B14" s="12">
        <v>100.98</v>
      </c>
      <c r="E14" s="9" t="s">
        <v>10</v>
      </c>
      <c r="F14" s="12">
        <v>0</v>
      </c>
      <c r="G14" s="10" t="s">
        <v>11</v>
      </c>
    </row>
    <row r="15" spans="1:7" x14ac:dyDescent="0.3">
      <c r="A15" s="15">
        <v>43040</v>
      </c>
      <c r="B15" s="16">
        <v>101.07</v>
      </c>
      <c r="E15" s="13" t="s">
        <v>10</v>
      </c>
      <c r="F15" s="16">
        <v>0</v>
      </c>
      <c r="G15" s="14" t="s">
        <v>11</v>
      </c>
    </row>
    <row r="16" spans="1:7" x14ac:dyDescent="0.3">
      <c r="A16" s="11">
        <v>43041</v>
      </c>
      <c r="B16" s="12">
        <v>101.1</v>
      </c>
      <c r="E16" s="9" t="s">
        <v>10</v>
      </c>
      <c r="F16" s="12">
        <v>0</v>
      </c>
      <c r="G16" s="10" t="s">
        <v>11</v>
      </c>
    </row>
    <row r="17" spans="1:7" x14ac:dyDescent="0.3">
      <c r="A17" s="15">
        <v>43042</v>
      </c>
      <c r="B17" s="16">
        <v>101.24</v>
      </c>
      <c r="E17" s="13" t="s">
        <v>10</v>
      </c>
      <c r="F17" s="16">
        <v>0</v>
      </c>
      <c r="G17" s="14" t="s">
        <v>11</v>
      </c>
    </row>
    <row r="18" spans="1:7" x14ac:dyDescent="0.3">
      <c r="A18" s="11">
        <v>43046</v>
      </c>
      <c r="B18" s="12">
        <v>101.15</v>
      </c>
      <c r="E18" s="9" t="s">
        <v>10</v>
      </c>
      <c r="F18" s="12">
        <v>0</v>
      </c>
      <c r="G18" s="10" t="s">
        <v>11</v>
      </c>
    </row>
    <row r="19" spans="1:7" x14ac:dyDescent="0.3">
      <c r="A19" s="15">
        <v>43047</v>
      </c>
      <c r="B19" s="16">
        <v>101.2</v>
      </c>
      <c r="E19" s="13" t="s">
        <v>10</v>
      </c>
      <c r="F19" s="16">
        <v>0</v>
      </c>
      <c r="G19" s="14" t="s">
        <v>11</v>
      </c>
    </row>
    <row r="20" spans="1:7" x14ac:dyDescent="0.3">
      <c r="A20" s="11">
        <v>43048</v>
      </c>
      <c r="B20" s="12">
        <v>101.17</v>
      </c>
      <c r="E20" s="9" t="s">
        <v>10</v>
      </c>
      <c r="F20" s="12">
        <v>0</v>
      </c>
      <c r="G20" s="10" t="s">
        <v>11</v>
      </c>
    </row>
    <row r="21" spans="1:7" x14ac:dyDescent="0.3">
      <c r="A21" s="15">
        <v>43049</v>
      </c>
      <c r="B21" s="16">
        <v>101.16</v>
      </c>
      <c r="E21" s="13" t="s">
        <v>10</v>
      </c>
      <c r="F21" s="16">
        <v>0</v>
      </c>
      <c r="G21" s="14" t="s">
        <v>11</v>
      </c>
    </row>
    <row r="22" spans="1:7" x14ac:dyDescent="0.3">
      <c r="A22" s="11">
        <v>43052</v>
      </c>
      <c r="B22" s="12">
        <v>101.15</v>
      </c>
      <c r="E22" s="9" t="s">
        <v>10</v>
      </c>
      <c r="F22" s="12">
        <v>0</v>
      </c>
      <c r="G22" s="10" t="s">
        <v>11</v>
      </c>
    </row>
    <row r="23" spans="1:7" x14ac:dyDescent="0.3">
      <c r="A23" s="15">
        <v>43053</v>
      </c>
      <c r="B23" s="16">
        <v>101.09</v>
      </c>
      <c r="E23" s="13" t="s">
        <v>10</v>
      </c>
      <c r="F23" s="16">
        <v>0</v>
      </c>
      <c r="G23" s="14" t="s">
        <v>11</v>
      </c>
    </row>
    <row r="24" spans="1:7" x14ac:dyDescent="0.3">
      <c r="A24" s="11">
        <v>43054</v>
      </c>
      <c r="B24" s="12">
        <v>100.9</v>
      </c>
      <c r="E24" s="9" t="s">
        <v>10</v>
      </c>
      <c r="F24" s="12">
        <v>0</v>
      </c>
      <c r="G24" s="10" t="s">
        <v>11</v>
      </c>
    </row>
    <row r="25" spans="1:7" x14ac:dyDescent="0.3">
      <c r="A25" s="15">
        <v>43055</v>
      </c>
      <c r="B25" s="16">
        <v>101.09</v>
      </c>
      <c r="E25" s="13" t="s">
        <v>10</v>
      </c>
      <c r="F25" s="16">
        <v>0</v>
      </c>
      <c r="G25" s="14" t="s">
        <v>11</v>
      </c>
    </row>
    <row r="26" spans="1:7" x14ac:dyDescent="0.3">
      <c r="A26" s="11">
        <v>43056</v>
      </c>
      <c r="B26" s="12">
        <v>101.07</v>
      </c>
      <c r="E26" s="9" t="s">
        <v>10</v>
      </c>
      <c r="F26" s="12">
        <v>0</v>
      </c>
      <c r="G26" s="10" t="s">
        <v>11</v>
      </c>
    </row>
    <row r="27" spans="1:7" x14ac:dyDescent="0.3">
      <c r="A27" s="15">
        <v>43059</v>
      </c>
      <c r="B27" s="16">
        <v>101</v>
      </c>
      <c r="E27" s="13" t="s">
        <v>10</v>
      </c>
      <c r="F27" s="16">
        <v>0</v>
      </c>
      <c r="G27" s="14" t="s">
        <v>11</v>
      </c>
    </row>
    <row r="28" spans="1:7" x14ac:dyDescent="0.3">
      <c r="A28" s="11">
        <v>43060</v>
      </c>
      <c r="B28" s="12">
        <v>101</v>
      </c>
      <c r="E28" s="9" t="s">
        <v>10</v>
      </c>
      <c r="F28" s="12">
        <v>0</v>
      </c>
      <c r="G28" s="10" t="s">
        <v>11</v>
      </c>
    </row>
    <row r="29" spans="1:7" x14ac:dyDescent="0.3">
      <c r="A29" s="15">
        <v>43061</v>
      </c>
      <c r="B29" s="16">
        <v>101.04</v>
      </c>
      <c r="E29" s="13" t="s">
        <v>10</v>
      </c>
      <c r="F29" s="16">
        <v>0</v>
      </c>
      <c r="G29" s="14" t="s">
        <v>11</v>
      </c>
    </row>
    <row r="30" spans="1:7" x14ac:dyDescent="0.3">
      <c r="A30" s="11">
        <v>43062</v>
      </c>
      <c r="B30" s="12">
        <v>101.02</v>
      </c>
      <c r="E30" s="9" t="s">
        <v>10</v>
      </c>
      <c r="F30" s="12">
        <v>0</v>
      </c>
      <c r="G30" s="10" t="s">
        <v>11</v>
      </c>
    </row>
    <row r="31" spans="1:7" x14ac:dyDescent="0.3">
      <c r="A31" s="15">
        <v>43063</v>
      </c>
      <c r="B31" s="16">
        <v>101</v>
      </c>
      <c r="E31" s="13" t="s">
        <v>10</v>
      </c>
      <c r="F31" s="16">
        <v>0</v>
      </c>
      <c r="G31" s="14" t="s">
        <v>11</v>
      </c>
    </row>
    <row r="32" spans="1:7" x14ac:dyDescent="0.3">
      <c r="A32" s="11">
        <v>43066</v>
      </c>
      <c r="B32" s="12">
        <v>101</v>
      </c>
      <c r="E32" s="9" t="s">
        <v>10</v>
      </c>
      <c r="F32" s="12">
        <v>0</v>
      </c>
      <c r="G32" s="10" t="s">
        <v>11</v>
      </c>
    </row>
    <row r="33" spans="1:7" x14ac:dyDescent="0.3">
      <c r="A33" s="15">
        <v>43067</v>
      </c>
      <c r="B33" s="16">
        <v>101.03</v>
      </c>
      <c r="E33" s="13" t="s">
        <v>10</v>
      </c>
      <c r="F33" s="16">
        <v>0</v>
      </c>
      <c r="G33" s="14" t="s">
        <v>11</v>
      </c>
    </row>
    <row r="34" spans="1:7" x14ac:dyDescent="0.3">
      <c r="A34" s="11">
        <v>43068</v>
      </c>
      <c r="B34" s="12">
        <v>101</v>
      </c>
      <c r="E34" s="9" t="s">
        <v>10</v>
      </c>
      <c r="F34" s="12">
        <v>0</v>
      </c>
      <c r="G34" s="10" t="s">
        <v>11</v>
      </c>
    </row>
    <row r="35" spans="1:7" x14ac:dyDescent="0.3">
      <c r="A35" s="15">
        <v>43069</v>
      </c>
      <c r="B35" s="16">
        <v>100.99</v>
      </c>
      <c r="E35" s="13" t="s">
        <v>10</v>
      </c>
      <c r="F35" s="16">
        <v>0</v>
      </c>
      <c r="G35" s="14" t="s">
        <v>11</v>
      </c>
    </row>
    <row r="36" spans="1:7" x14ac:dyDescent="0.3">
      <c r="A36" s="11">
        <v>43070</v>
      </c>
      <c r="B36" s="12">
        <v>101</v>
      </c>
      <c r="E36" s="9" t="s">
        <v>10</v>
      </c>
      <c r="F36" s="12">
        <v>0</v>
      </c>
      <c r="G36" s="10" t="s">
        <v>11</v>
      </c>
    </row>
    <row r="37" spans="1:7" x14ac:dyDescent="0.3">
      <c r="A37" s="15">
        <v>43073</v>
      </c>
      <c r="B37" s="16">
        <v>101.02</v>
      </c>
      <c r="E37" s="13" t="s">
        <v>10</v>
      </c>
      <c r="F37" s="16">
        <v>0</v>
      </c>
      <c r="G37" s="14" t="s">
        <v>11</v>
      </c>
    </row>
    <row r="38" spans="1:7" x14ac:dyDescent="0.3">
      <c r="A38" s="11">
        <v>43074</v>
      </c>
      <c r="B38" s="12">
        <v>100.86</v>
      </c>
      <c r="E38" s="9" t="s">
        <v>10</v>
      </c>
      <c r="F38" s="12">
        <v>0</v>
      </c>
      <c r="G38" s="10" t="s">
        <v>11</v>
      </c>
    </row>
    <row r="39" spans="1:7" x14ac:dyDescent="0.3">
      <c r="A39" s="15">
        <v>43075</v>
      </c>
      <c r="B39" s="16">
        <v>101</v>
      </c>
      <c r="E39" s="13" t="s">
        <v>10</v>
      </c>
      <c r="F39" s="16">
        <v>0</v>
      </c>
      <c r="G39" s="14" t="s">
        <v>11</v>
      </c>
    </row>
    <row r="40" spans="1:7" x14ac:dyDescent="0.3">
      <c r="A40" s="11">
        <v>43076</v>
      </c>
      <c r="B40" s="12">
        <v>101.2</v>
      </c>
      <c r="E40" s="9" t="s">
        <v>10</v>
      </c>
      <c r="F40" s="12">
        <v>0</v>
      </c>
      <c r="G40" s="10" t="s">
        <v>11</v>
      </c>
    </row>
    <row r="41" spans="1:7" x14ac:dyDescent="0.3">
      <c r="A41" s="15">
        <v>43077</v>
      </c>
      <c r="B41" s="16">
        <v>101.3</v>
      </c>
      <c r="E41" s="13" t="s">
        <v>10</v>
      </c>
      <c r="F41" s="16">
        <v>0</v>
      </c>
      <c r="G41" s="14" t="s">
        <v>11</v>
      </c>
    </row>
    <row r="42" spans="1:7" x14ac:dyDescent="0.3">
      <c r="A42" s="11">
        <v>43080</v>
      </c>
      <c r="B42" s="12">
        <v>101.2</v>
      </c>
      <c r="E42" s="9" t="s">
        <v>10</v>
      </c>
      <c r="F42" s="12">
        <v>0</v>
      </c>
      <c r="G42" s="10" t="s">
        <v>11</v>
      </c>
    </row>
    <row r="43" spans="1:7" x14ac:dyDescent="0.3">
      <c r="A43" s="15">
        <v>43081</v>
      </c>
      <c r="B43" s="16">
        <v>101.2</v>
      </c>
      <c r="E43" s="13" t="s">
        <v>10</v>
      </c>
      <c r="F43" s="16">
        <v>0</v>
      </c>
      <c r="G43" s="14" t="s">
        <v>11</v>
      </c>
    </row>
    <row r="44" spans="1:7" x14ac:dyDescent="0.3">
      <c r="A44" s="11">
        <v>43082</v>
      </c>
      <c r="B44" s="12">
        <v>101.25</v>
      </c>
      <c r="E44" s="9" t="s">
        <v>10</v>
      </c>
      <c r="F44" s="12">
        <v>0</v>
      </c>
      <c r="G44" s="10" t="s">
        <v>11</v>
      </c>
    </row>
    <row r="45" spans="1:7" x14ac:dyDescent="0.3">
      <c r="A45" s="15">
        <v>43083</v>
      </c>
      <c r="B45" s="16">
        <v>101.35</v>
      </c>
      <c r="E45" s="13" t="s">
        <v>10</v>
      </c>
      <c r="F45" s="16">
        <v>0</v>
      </c>
      <c r="G45" s="14" t="s">
        <v>11</v>
      </c>
    </row>
    <row r="46" spans="1:7" x14ac:dyDescent="0.3">
      <c r="A46" s="11">
        <v>43084</v>
      </c>
      <c r="B46" s="12">
        <v>101.4</v>
      </c>
      <c r="E46" s="9" t="s">
        <v>10</v>
      </c>
      <c r="F46" s="12">
        <v>0</v>
      </c>
      <c r="G46" s="10" t="s">
        <v>11</v>
      </c>
    </row>
    <row r="47" spans="1:7" x14ac:dyDescent="0.3">
      <c r="A47" s="15">
        <v>43087</v>
      </c>
      <c r="B47" s="16">
        <v>101.7</v>
      </c>
      <c r="E47" s="13" t="s">
        <v>10</v>
      </c>
      <c r="F47" s="16">
        <v>0</v>
      </c>
      <c r="G47" s="14" t="s">
        <v>11</v>
      </c>
    </row>
    <row r="48" spans="1:7" x14ac:dyDescent="0.3">
      <c r="A48" s="11">
        <v>43088</v>
      </c>
      <c r="B48" s="12">
        <v>101.87</v>
      </c>
      <c r="E48" s="9" t="s">
        <v>10</v>
      </c>
      <c r="F48" s="12">
        <v>0</v>
      </c>
      <c r="G48" s="10" t="s">
        <v>11</v>
      </c>
    </row>
    <row r="49" spans="1:7" x14ac:dyDescent="0.3">
      <c r="A49" s="15">
        <v>43089</v>
      </c>
      <c r="B49" s="16">
        <v>101.5</v>
      </c>
      <c r="E49" s="13" t="s">
        <v>10</v>
      </c>
      <c r="F49" s="16">
        <v>0</v>
      </c>
      <c r="G49" s="14" t="s">
        <v>11</v>
      </c>
    </row>
    <row r="50" spans="1:7" x14ac:dyDescent="0.3">
      <c r="A50" s="11">
        <v>43090</v>
      </c>
      <c r="B50" s="12">
        <v>101.9</v>
      </c>
      <c r="E50" s="9" t="s">
        <v>10</v>
      </c>
      <c r="F50" s="12">
        <v>0</v>
      </c>
      <c r="G50" s="10" t="s">
        <v>11</v>
      </c>
    </row>
    <row r="51" spans="1:7" x14ac:dyDescent="0.3">
      <c r="A51" s="15">
        <v>43091</v>
      </c>
      <c r="B51" s="16">
        <v>101.85</v>
      </c>
      <c r="E51" s="13" t="s">
        <v>10</v>
      </c>
      <c r="F51" s="16">
        <v>0</v>
      </c>
      <c r="G51" s="14" t="s">
        <v>11</v>
      </c>
    </row>
    <row r="52" spans="1:7" x14ac:dyDescent="0.3">
      <c r="A52" s="11">
        <v>43094</v>
      </c>
      <c r="B52" s="12">
        <v>101.9</v>
      </c>
      <c r="E52" s="9" t="s">
        <v>10</v>
      </c>
      <c r="F52" s="12">
        <v>0</v>
      </c>
      <c r="G52" s="10" t="s">
        <v>11</v>
      </c>
    </row>
    <row r="53" spans="1:7" x14ac:dyDescent="0.3">
      <c r="A53" s="15">
        <v>43095</v>
      </c>
      <c r="B53" s="16">
        <v>101.87</v>
      </c>
      <c r="E53" s="13" t="s">
        <v>10</v>
      </c>
      <c r="F53" s="16">
        <v>0</v>
      </c>
      <c r="G53" s="14" t="s">
        <v>11</v>
      </c>
    </row>
    <row r="54" spans="1:7" x14ac:dyDescent="0.3">
      <c r="A54" s="11">
        <v>43096</v>
      </c>
      <c r="B54" s="12">
        <v>101.85</v>
      </c>
      <c r="E54" s="9" t="s">
        <v>10</v>
      </c>
      <c r="F54" s="12">
        <v>0</v>
      </c>
      <c r="G54" s="10" t="s">
        <v>11</v>
      </c>
    </row>
    <row r="55" spans="1:7" x14ac:dyDescent="0.3">
      <c r="A55" s="15">
        <v>43097</v>
      </c>
      <c r="B55" s="16">
        <v>101.9</v>
      </c>
      <c r="E55" s="13" t="s">
        <v>10</v>
      </c>
      <c r="F55" s="16">
        <v>0</v>
      </c>
      <c r="G55" s="14" t="s">
        <v>11</v>
      </c>
    </row>
    <row r="56" spans="1:7" x14ac:dyDescent="0.3">
      <c r="A56" s="11">
        <v>43098</v>
      </c>
      <c r="B56" s="12">
        <v>101.99</v>
      </c>
      <c r="E56" s="9" t="s">
        <v>10</v>
      </c>
      <c r="F56" s="12">
        <v>0</v>
      </c>
      <c r="G56" s="10" t="s">
        <v>11</v>
      </c>
    </row>
    <row r="57" spans="1:7" x14ac:dyDescent="0.3">
      <c r="A57" s="15">
        <v>43103</v>
      </c>
      <c r="B57" s="16">
        <v>101.93</v>
      </c>
      <c r="E57" s="13" t="s">
        <v>10</v>
      </c>
      <c r="F57" s="16">
        <v>0</v>
      </c>
      <c r="G57" s="14" t="s">
        <v>11</v>
      </c>
    </row>
    <row r="58" spans="1:7" x14ac:dyDescent="0.3">
      <c r="A58" s="11">
        <v>43104</v>
      </c>
      <c r="B58" s="12">
        <v>102.26</v>
      </c>
      <c r="E58" s="9" t="s">
        <v>10</v>
      </c>
      <c r="F58" s="12">
        <v>0</v>
      </c>
      <c r="G58" s="10" t="s">
        <v>11</v>
      </c>
    </row>
    <row r="59" spans="1:7" x14ac:dyDescent="0.3">
      <c r="A59" s="15">
        <v>43105</v>
      </c>
      <c r="B59" s="16">
        <v>102.18</v>
      </c>
      <c r="E59" s="13" t="s">
        <v>10</v>
      </c>
      <c r="F59" s="16">
        <v>0</v>
      </c>
      <c r="G59" s="14" t="s">
        <v>11</v>
      </c>
    </row>
    <row r="60" spans="1:7" x14ac:dyDescent="0.3">
      <c r="A60" s="11">
        <v>43109</v>
      </c>
      <c r="B60" s="12">
        <v>102.2</v>
      </c>
      <c r="E60" s="9" t="s">
        <v>10</v>
      </c>
      <c r="F60" s="12">
        <v>0</v>
      </c>
      <c r="G60" s="10" t="s">
        <v>11</v>
      </c>
    </row>
    <row r="61" spans="1:7" x14ac:dyDescent="0.3">
      <c r="A61" s="15">
        <v>43110</v>
      </c>
      <c r="B61" s="16">
        <v>102.25</v>
      </c>
      <c r="E61" s="13" t="s">
        <v>10</v>
      </c>
      <c r="F61" s="16">
        <v>0</v>
      </c>
      <c r="G61" s="14" t="s">
        <v>11</v>
      </c>
    </row>
    <row r="62" spans="1:7" x14ac:dyDescent="0.3">
      <c r="A62" s="11">
        <v>43111</v>
      </c>
      <c r="B62" s="12">
        <v>101.99</v>
      </c>
      <c r="E62" s="9" t="s">
        <v>10</v>
      </c>
      <c r="F62" s="12">
        <v>0</v>
      </c>
      <c r="G62" s="10" t="s">
        <v>11</v>
      </c>
    </row>
    <row r="63" spans="1:7" x14ac:dyDescent="0.3">
      <c r="A63" s="15">
        <v>43112</v>
      </c>
      <c r="B63" s="16">
        <v>101.99</v>
      </c>
      <c r="E63" s="13" t="s">
        <v>10</v>
      </c>
      <c r="F63" s="16">
        <v>0</v>
      </c>
      <c r="G63" s="14" t="s">
        <v>11</v>
      </c>
    </row>
    <row r="64" spans="1:7" x14ac:dyDescent="0.3">
      <c r="A64" s="11">
        <v>43115</v>
      </c>
      <c r="B64" s="12">
        <v>101.98</v>
      </c>
      <c r="E64" s="9" t="s">
        <v>10</v>
      </c>
      <c r="F64" s="12">
        <v>0</v>
      </c>
      <c r="G64" s="10" t="s">
        <v>11</v>
      </c>
    </row>
    <row r="65" spans="1:7" x14ac:dyDescent="0.3">
      <c r="A65" s="15">
        <v>43116</v>
      </c>
      <c r="B65" s="16">
        <v>101.99</v>
      </c>
      <c r="E65" s="13" t="s">
        <v>10</v>
      </c>
      <c r="F65" s="16">
        <v>0</v>
      </c>
      <c r="G65" s="14" t="s">
        <v>11</v>
      </c>
    </row>
    <row r="66" spans="1:7" x14ac:dyDescent="0.3">
      <c r="A66" s="11">
        <v>43117</v>
      </c>
      <c r="B66" s="12">
        <v>102</v>
      </c>
      <c r="E66" s="9" t="s">
        <v>10</v>
      </c>
      <c r="F66" s="12">
        <v>0</v>
      </c>
      <c r="G66" s="10" t="s">
        <v>11</v>
      </c>
    </row>
    <row r="67" spans="1:7" x14ac:dyDescent="0.3">
      <c r="A67" s="15">
        <v>43118</v>
      </c>
      <c r="B67" s="16">
        <v>101.99</v>
      </c>
      <c r="E67" s="13" t="s">
        <v>10</v>
      </c>
      <c r="F67" s="16">
        <v>0</v>
      </c>
      <c r="G67" s="14" t="s">
        <v>11</v>
      </c>
    </row>
    <row r="68" spans="1:7" x14ac:dyDescent="0.3">
      <c r="A68" s="11">
        <v>43119</v>
      </c>
      <c r="B68" s="12">
        <v>102</v>
      </c>
      <c r="E68" s="9" t="s">
        <v>10</v>
      </c>
      <c r="F68" s="12">
        <v>0</v>
      </c>
      <c r="G68" s="10" t="s">
        <v>11</v>
      </c>
    </row>
    <row r="69" spans="1:7" x14ac:dyDescent="0.3">
      <c r="A69" s="15">
        <v>43122</v>
      </c>
      <c r="B69" s="16">
        <v>101.99</v>
      </c>
      <c r="E69" s="13" t="s">
        <v>10</v>
      </c>
      <c r="F69" s="16">
        <v>0</v>
      </c>
      <c r="G69" s="14" t="s">
        <v>11</v>
      </c>
    </row>
    <row r="70" spans="1:7" x14ac:dyDescent="0.3">
      <c r="A70" s="11">
        <v>43123</v>
      </c>
      <c r="B70" s="12">
        <v>101.97</v>
      </c>
      <c r="E70" s="9" t="s">
        <v>10</v>
      </c>
      <c r="F70" s="12">
        <v>0</v>
      </c>
      <c r="G70" s="10" t="s">
        <v>11</v>
      </c>
    </row>
    <row r="71" spans="1:7" x14ac:dyDescent="0.3">
      <c r="A71" s="15">
        <v>43124</v>
      </c>
      <c r="B71" s="16">
        <v>102</v>
      </c>
      <c r="E71" s="13" t="s">
        <v>10</v>
      </c>
      <c r="F71" s="16">
        <v>0</v>
      </c>
      <c r="G71" s="14" t="s">
        <v>11</v>
      </c>
    </row>
    <row r="72" spans="1:7" x14ac:dyDescent="0.3">
      <c r="A72" s="11">
        <v>43125</v>
      </c>
      <c r="B72" s="12">
        <v>102</v>
      </c>
      <c r="E72" s="9" t="s">
        <v>10</v>
      </c>
      <c r="F72" s="12">
        <v>0</v>
      </c>
      <c r="G72" s="10" t="s">
        <v>11</v>
      </c>
    </row>
    <row r="73" spans="1:7" x14ac:dyDescent="0.3">
      <c r="A73" s="15">
        <v>43126</v>
      </c>
      <c r="B73" s="16">
        <v>101.99</v>
      </c>
      <c r="E73" s="13" t="s">
        <v>10</v>
      </c>
      <c r="F73" s="16">
        <v>0</v>
      </c>
      <c r="G73" s="14" t="s">
        <v>11</v>
      </c>
    </row>
    <row r="74" spans="1:7" x14ac:dyDescent="0.3">
      <c r="A74" s="11">
        <v>43129</v>
      </c>
      <c r="B74" s="12">
        <v>102</v>
      </c>
      <c r="E74" s="9" t="s">
        <v>10</v>
      </c>
      <c r="F74" s="12">
        <v>0</v>
      </c>
      <c r="G74" s="10" t="s">
        <v>11</v>
      </c>
    </row>
    <row r="75" spans="1:7" x14ac:dyDescent="0.3">
      <c r="A75" s="15">
        <v>43130</v>
      </c>
      <c r="B75" s="16">
        <v>102.22</v>
      </c>
      <c r="E75" s="13" t="s">
        <v>10</v>
      </c>
      <c r="F75" s="16">
        <v>0</v>
      </c>
      <c r="G75" s="14" t="s">
        <v>11</v>
      </c>
    </row>
    <row r="76" spans="1:7" x14ac:dyDescent="0.3">
      <c r="A76" s="11">
        <v>43131</v>
      </c>
      <c r="B76" s="12">
        <v>102.2</v>
      </c>
      <c r="E76" s="9" t="s">
        <v>10</v>
      </c>
      <c r="F76" s="12">
        <v>0</v>
      </c>
      <c r="G76" s="10" t="s">
        <v>11</v>
      </c>
    </row>
    <row r="77" spans="1:7" x14ac:dyDescent="0.3">
      <c r="A77" s="15">
        <v>43132</v>
      </c>
      <c r="B77" s="16">
        <v>102.5</v>
      </c>
      <c r="E77" s="13" t="s">
        <v>10</v>
      </c>
      <c r="F77" s="16">
        <v>0</v>
      </c>
      <c r="G77" s="14" t="s">
        <v>11</v>
      </c>
    </row>
    <row r="78" spans="1:7" x14ac:dyDescent="0.3">
      <c r="A78" s="11">
        <v>43133</v>
      </c>
      <c r="B78" s="12">
        <v>102.7</v>
      </c>
      <c r="E78" s="9" t="s">
        <v>10</v>
      </c>
      <c r="F78" s="12">
        <v>0</v>
      </c>
      <c r="G78" s="10" t="s">
        <v>11</v>
      </c>
    </row>
    <row r="79" spans="1:7" x14ac:dyDescent="0.3">
      <c r="A79" s="15">
        <v>43136</v>
      </c>
      <c r="B79" s="16">
        <v>102.77</v>
      </c>
      <c r="E79" s="13" t="s">
        <v>10</v>
      </c>
      <c r="F79" s="16">
        <v>0</v>
      </c>
      <c r="G79" s="14" t="s">
        <v>11</v>
      </c>
    </row>
    <row r="80" spans="1:7" x14ac:dyDescent="0.3">
      <c r="A80" s="11">
        <v>43137</v>
      </c>
      <c r="B80" s="12">
        <v>102.7</v>
      </c>
      <c r="E80" s="9" t="s">
        <v>10</v>
      </c>
      <c r="F80" s="12">
        <v>0</v>
      </c>
      <c r="G80" s="10" t="s">
        <v>11</v>
      </c>
    </row>
    <row r="81" spans="1:7" x14ac:dyDescent="0.3">
      <c r="A81" s="15">
        <v>43138</v>
      </c>
      <c r="B81" s="16">
        <v>102.7</v>
      </c>
      <c r="E81" s="13" t="s">
        <v>10</v>
      </c>
      <c r="F81" s="16">
        <v>0</v>
      </c>
      <c r="G81" s="14" t="s">
        <v>11</v>
      </c>
    </row>
    <row r="82" spans="1:7" x14ac:dyDescent="0.3">
      <c r="A82" s="11">
        <v>43139</v>
      </c>
      <c r="B82" s="12">
        <v>102.54</v>
      </c>
      <c r="E82" s="9" t="s">
        <v>10</v>
      </c>
      <c r="F82" s="12">
        <v>0</v>
      </c>
      <c r="G82" s="10" t="s">
        <v>11</v>
      </c>
    </row>
    <row r="83" spans="1:7" x14ac:dyDescent="0.3">
      <c r="A83" s="15">
        <v>43140</v>
      </c>
      <c r="B83" s="16">
        <v>102.7</v>
      </c>
      <c r="E83" s="13" t="s">
        <v>10</v>
      </c>
      <c r="F83" s="16">
        <v>0</v>
      </c>
      <c r="G83" s="14" t="s">
        <v>11</v>
      </c>
    </row>
    <row r="84" spans="1:7" x14ac:dyDescent="0.3">
      <c r="A84" s="11">
        <v>43143</v>
      </c>
      <c r="B84" s="12">
        <v>104.2</v>
      </c>
      <c r="E84" s="9" t="s">
        <v>10</v>
      </c>
      <c r="F84" s="12">
        <v>0</v>
      </c>
      <c r="G84" s="10" t="s">
        <v>11</v>
      </c>
    </row>
    <row r="85" spans="1:7" x14ac:dyDescent="0.3">
      <c r="A85" s="15">
        <v>43144</v>
      </c>
      <c r="B85" s="16">
        <v>103</v>
      </c>
      <c r="E85" s="13" t="s">
        <v>10</v>
      </c>
      <c r="F85" s="16">
        <v>0</v>
      </c>
      <c r="G85" s="14" t="s">
        <v>11</v>
      </c>
    </row>
    <row r="86" spans="1:7" x14ac:dyDescent="0.3">
      <c r="A86" s="11">
        <v>43145</v>
      </c>
      <c r="B86" s="12">
        <v>102.8</v>
      </c>
      <c r="E86" s="9" t="s">
        <v>10</v>
      </c>
      <c r="F86" s="12">
        <v>0</v>
      </c>
      <c r="G86" s="10" t="s">
        <v>11</v>
      </c>
    </row>
    <row r="87" spans="1:7" x14ac:dyDescent="0.3">
      <c r="A87" s="15">
        <v>43146</v>
      </c>
      <c r="B87" s="16">
        <v>102.78</v>
      </c>
      <c r="E87" s="13" t="s">
        <v>10</v>
      </c>
      <c r="F87" s="16">
        <v>0</v>
      </c>
      <c r="G87" s="14" t="s">
        <v>11</v>
      </c>
    </row>
    <row r="88" spans="1:7" x14ac:dyDescent="0.3">
      <c r="A88" s="11">
        <v>43147</v>
      </c>
      <c r="B88" s="12">
        <v>103</v>
      </c>
      <c r="E88" s="9" t="s">
        <v>10</v>
      </c>
      <c r="F88" s="12">
        <v>0</v>
      </c>
      <c r="G88" s="10" t="s">
        <v>11</v>
      </c>
    </row>
    <row r="89" spans="1:7" x14ac:dyDescent="0.3">
      <c r="A89" s="15">
        <v>43150</v>
      </c>
      <c r="B89" s="16">
        <v>102.88</v>
      </c>
      <c r="E89" s="13" t="s">
        <v>10</v>
      </c>
      <c r="F89" s="16">
        <v>0</v>
      </c>
      <c r="G89" s="14" t="s">
        <v>11</v>
      </c>
    </row>
    <row r="90" spans="1:7" x14ac:dyDescent="0.3">
      <c r="A90" s="11">
        <v>43151</v>
      </c>
      <c r="B90" s="12">
        <v>102.8</v>
      </c>
      <c r="E90" s="9" t="s">
        <v>10</v>
      </c>
      <c r="F90" s="12">
        <v>0</v>
      </c>
      <c r="G90" s="10" t="s">
        <v>11</v>
      </c>
    </row>
    <row r="91" spans="1:7" x14ac:dyDescent="0.3">
      <c r="A91" s="15">
        <v>43152</v>
      </c>
      <c r="B91" s="16">
        <v>102.85</v>
      </c>
      <c r="E91" s="13" t="s">
        <v>10</v>
      </c>
      <c r="F91" s="16">
        <v>0</v>
      </c>
      <c r="G91" s="14" t="s">
        <v>11</v>
      </c>
    </row>
    <row r="92" spans="1:7" x14ac:dyDescent="0.3">
      <c r="A92" s="11">
        <v>43153</v>
      </c>
      <c r="B92" s="12">
        <v>102.89</v>
      </c>
      <c r="E92" s="9" t="s">
        <v>10</v>
      </c>
      <c r="F92" s="12">
        <v>0</v>
      </c>
      <c r="G92" s="10" t="s">
        <v>11</v>
      </c>
    </row>
    <row r="93" spans="1:7" x14ac:dyDescent="0.3">
      <c r="A93" s="15">
        <v>43157</v>
      </c>
      <c r="B93" s="16">
        <v>103</v>
      </c>
      <c r="E93" s="13" t="s">
        <v>10</v>
      </c>
      <c r="F93" s="16">
        <v>0</v>
      </c>
      <c r="G93" s="14" t="s">
        <v>11</v>
      </c>
    </row>
    <row r="94" spans="1:7" x14ac:dyDescent="0.3">
      <c r="A94" s="11">
        <v>43158</v>
      </c>
      <c r="B94" s="12">
        <v>102.5</v>
      </c>
      <c r="E94" s="9" t="s">
        <v>10</v>
      </c>
      <c r="F94" s="12">
        <v>0</v>
      </c>
      <c r="G94" s="10" t="s">
        <v>11</v>
      </c>
    </row>
    <row r="95" spans="1:7" x14ac:dyDescent="0.3">
      <c r="A95" s="15">
        <v>43159</v>
      </c>
      <c r="B95" s="16">
        <v>102.28</v>
      </c>
      <c r="E95" s="13" t="s">
        <v>10</v>
      </c>
      <c r="F95" s="16">
        <v>0</v>
      </c>
      <c r="G95" s="14" t="s">
        <v>11</v>
      </c>
    </row>
    <row r="96" spans="1:7" x14ac:dyDescent="0.3">
      <c r="A96" s="11">
        <v>43160</v>
      </c>
      <c r="B96" s="12">
        <v>102.65</v>
      </c>
      <c r="E96" s="9" t="s">
        <v>10</v>
      </c>
      <c r="F96" s="12">
        <v>0</v>
      </c>
      <c r="G96" s="10" t="s">
        <v>11</v>
      </c>
    </row>
    <row r="97" spans="1:7" x14ac:dyDescent="0.3">
      <c r="A97" s="15">
        <v>43161</v>
      </c>
      <c r="B97" s="16">
        <v>103</v>
      </c>
      <c r="E97" s="13" t="s">
        <v>10</v>
      </c>
      <c r="F97" s="16">
        <v>0</v>
      </c>
      <c r="G97" s="14" t="s">
        <v>11</v>
      </c>
    </row>
    <row r="98" spans="1:7" x14ac:dyDescent="0.3">
      <c r="A98" s="11">
        <v>43164</v>
      </c>
      <c r="B98" s="12">
        <v>102.75</v>
      </c>
      <c r="E98" s="9" t="s">
        <v>10</v>
      </c>
      <c r="F98" s="12">
        <v>0</v>
      </c>
      <c r="G98" s="10" t="s">
        <v>11</v>
      </c>
    </row>
    <row r="99" spans="1:7" x14ac:dyDescent="0.3">
      <c r="A99" s="15">
        <v>43165</v>
      </c>
      <c r="B99" s="16">
        <v>102.75</v>
      </c>
      <c r="E99" s="13" t="s">
        <v>10</v>
      </c>
      <c r="F99" s="16">
        <v>0</v>
      </c>
      <c r="G99" s="14" t="s">
        <v>11</v>
      </c>
    </row>
    <row r="100" spans="1:7" x14ac:dyDescent="0.3">
      <c r="A100" s="11">
        <v>43166</v>
      </c>
      <c r="B100" s="12">
        <v>102.8</v>
      </c>
      <c r="E100" s="9" t="s">
        <v>10</v>
      </c>
      <c r="F100" s="12">
        <v>0</v>
      </c>
      <c r="G100" s="10" t="s">
        <v>11</v>
      </c>
    </row>
    <row r="101" spans="1:7" x14ac:dyDescent="0.3">
      <c r="A101" s="15">
        <v>43168</v>
      </c>
      <c r="B101" s="16">
        <v>102.99</v>
      </c>
      <c r="E101" s="13" t="s">
        <v>10</v>
      </c>
      <c r="F101" s="16">
        <v>0</v>
      </c>
      <c r="G101" s="14" t="s">
        <v>11</v>
      </c>
    </row>
    <row r="102" spans="1:7" x14ac:dyDescent="0.3">
      <c r="A102" s="11">
        <v>43171</v>
      </c>
      <c r="B102" s="12">
        <v>102.8</v>
      </c>
      <c r="E102" s="9" t="s">
        <v>10</v>
      </c>
      <c r="F102" s="12">
        <v>0</v>
      </c>
      <c r="G102" s="10" t="s">
        <v>11</v>
      </c>
    </row>
    <row r="103" spans="1:7" x14ac:dyDescent="0.3">
      <c r="A103" s="15">
        <v>43172</v>
      </c>
      <c r="B103" s="16">
        <v>102.75</v>
      </c>
      <c r="E103" s="13" t="s">
        <v>10</v>
      </c>
      <c r="F103" s="16">
        <v>0</v>
      </c>
      <c r="G103" s="14" t="s">
        <v>11</v>
      </c>
    </row>
    <row r="104" spans="1:7" x14ac:dyDescent="0.3">
      <c r="A104" s="11">
        <v>43173</v>
      </c>
      <c r="B104" s="12">
        <v>102.75</v>
      </c>
      <c r="E104" s="9" t="s">
        <v>10</v>
      </c>
      <c r="F104" s="12">
        <v>0</v>
      </c>
      <c r="G104" s="10" t="s">
        <v>11</v>
      </c>
    </row>
    <row r="105" spans="1:7" x14ac:dyDescent="0.3">
      <c r="A105" s="15">
        <v>43174</v>
      </c>
      <c r="B105" s="16">
        <v>102.73</v>
      </c>
      <c r="E105" s="13" t="s">
        <v>10</v>
      </c>
      <c r="F105" s="16">
        <v>0</v>
      </c>
      <c r="G105" s="14" t="s">
        <v>11</v>
      </c>
    </row>
    <row r="106" spans="1:7" x14ac:dyDescent="0.3">
      <c r="A106" s="11">
        <v>43175</v>
      </c>
      <c r="B106" s="12">
        <v>102.8</v>
      </c>
      <c r="E106" s="9" t="s">
        <v>10</v>
      </c>
      <c r="F106" s="12">
        <v>0</v>
      </c>
      <c r="G106" s="10" t="s">
        <v>11</v>
      </c>
    </row>
    <row r="107" spans="1:7" x14ac:dyDescent="0.3">
      <c r="A107" s="15">
        <v>43178</v>
      </c>
      <c r="B107" s="16">
        <v>102.9</v>
      </c>
      <c r="E107" s="13" t="s">
        <v>10</v>
      </c>
      <c r="F107" s="16">
        <v>0</v>
      </c>
      <c r="G107" s="14" t="s">
        <v>11</v>
      </c>
    </row>
    <row r="108" spans="1:7" x14ac:dyDescent="0.3">
      <c r="A108" s="11">
        <v>43179</v>
      </c>
      <c r="B108" s="12">
        <v>103</v>
      </c>
      <c r="E108" s="9" t="s">
        <v>10</v>
      </c>
      <c r="F108" s="12">
        <v>0</v>
      </c>
      <c r="G108" s="10" t="s">
        <v>11</v>
      </c>
    </row>
    <row r="109" spans="1:7" x14ac:dyDescent="0.3">
      <c r="A109" s="15">
        <v>43180</v>
      </c>
      <c r="B109" s="16">
        <v>102.65</v>
      </c>
      <c r="E109" s="13" t="s">
        <v>10</v>
      </c>
      <c r="F109" s="16">
        <v>0</v>
      </c>
      <c r="G109" s="14" t="s">
        <v>11</v>
      </c>
    </row>
    <row r="110" spans="1:7" x14ac:dyDescent="0.3">
      <c r="A110" s="11">
        <v>43181</v>
      </c>
      <c r="B110" s="12">
        <v>102.65</v>
      </c>
      <c r="E110" s="9" t="s">
        <v>10</v>
      </c>
      <c r="F110" s="12">
        <v>0</v>
      </c>
      <c r="G110" s="10" t="s">
        <v>11</v>
      </c>
    </row>
    <row r="111" spans="1:7" x14ac:dyDescent="0.3">
      <c r="A111" s="15">
        <v>43182</v>
      </c>
      <c r="B111" s="16">
        <v>103.85</v>
      </c>
      <c r="E111" s="13" t="s">
        <v>10</v>
      </c>
      <c r="F111" s="16">
        <v>0</v>
      </c>
      <c r="G111" s="14" t="s">
        <v>11</v>
      </c>
    </row>
    <row r="112" spans="1:7" x14ac:dyDescent="0.3">
      <c r="A112" s="11">
        <v>43185</v>
      </c>
      <c r="B112" s="12">
        <v>102.7</v>
      </c>
      <c r="E112" s="9" t="s">
        <v>10</v>
      </c>
      <c r="F112" s="12">
        <v>0</v>
      </c>
      <c r="G112" s="10" t="s">
        <v>11</v>
      </c>
    </row>
    <row r="113" spans="1:7" x14ac:dyDescent="0.3">
      <c r="A113" s="15">
        <v>43186</v>
      </c>
      <c r="B113" s="16">
        <v>102.7</v>
      </c>
      <c r="E113" s="13" t="s">
        <v>10</v>
      </c>
      <c r="F113" s="16">
        <v>0</v>
      </c>
      <c r="G113" s="14" t="s">
        <v>11</v>
      </c>
    </row>
    <row r="114" spans="1:7" x14ac:dyDescent="0.3">
      <c r="A114" s="11">
        <v>43187</v>
      </c>
      <c r="B114" s="12">
        <v>102.6</v>
      </c>
      <c r="E114" s="9" t="s">
        <v>10</v>
      </c>
      <c r="F114" s="12">
        <v>0</v>
      </c>
      <c r="G114" s="10" t="s">
        <v>11</v>
      </c>
    </row>
    <row r="115" spans="1:7" x14ac:dyDescent="0.3">
      <c r="A115" s="15">
        <v>43188</v>
      </c>
      <c r="B115" s="16">
        <v>102.75</v>
      </c>
      <c r="E115" s="13" t="s">
        <v>10</v>
      </c>
      <c r="F115" s="16">
        <v>0</v>
      </c>
      <c r="G115" s="14" t="s">
        <v>11</v>
      </c>
    </row>
    <row r="116" spans="1:7" x14ac:dyDescent="0.3">
      <c r="A116" s="11">
        <v>43189</v>
      </c>
      <c r="B116" s="12">
        <v>102.6</v>
      </c>
      <c r="E116" s="9" t="s">
        <v>10</v>
      </c>
      <c r="F116" s="12">
        <v>0</v>
      </c>
      <c r="G116" s="10" t="s">
        <v>11</v>
      </c>
    </row>
    <row r="117" spans="1:7" x14ac:dyDescent="0.3">
      <c r="A117" s="15">
        <v>43192</v>
      </c>
      <c r="B117" s="16">
        <v>102.7</v>
      </c>
      <c r="E117" s="13" t="s">
        <v>10</v>
      </c>
      <c r="F117" s="16">
        <v>0</v>
      </c>
      <c r="G117" s="14" t="s">
        <v>11</v>
      </c>
    </row>
    <row r="118" spans="1:7" x14ac:dyDescent="0.3">
      <c r="A118" s="11">
        <v>43193</v>
      </c>
      <c r="B118" s="12">
        <v>102.65</v>
      </c>
      <c r="E118" s="9" t="s">
        <v>10</v>
      </c>
      <c r="F118" s="12">
        <v>0</v>
      </c>
      <c r="G118" s="10" t="s">
        <v>11</v>
      </c>
    </row>
    <row r="119" spans="1:7" x14ac:dyDescent="0.3">
      <c r="A119" s="15">
        <v>43194</v>
      </c>
      <c r="B119" s="16">
        <v>102.74</v>
      </c>
      <c r="E119" s="13" t="s">
        <v>10</v>
      </c>
      <c r="F119" s="16">
        <v>0</v>
      </c>
      <c r="G119" s="14" t="s">
        <v>11</v>
      </c>
    </row>
    <row r="120" spans="1:7" x14ac:dyDescent="0.3">
      <c r="A120" s="11">
        <v>43195</v>
      </c>
      <c r="B120" s="12">
        <v>102.85</v>
      </c>
      <c r="E120" s="9" t="s">
        <v>10</v>
      </c>
      <c r="F120" s="12">
        <v>0</v>
      </c>
      <c r="G120" s="10" t="s">
        <v>11</v>
      </c>
    </row>
    <row r="121" spans="1:7" x14ac:dyDescent="0.3">
      <c r="A121" s="15">
        <v>43196</v>
      </c>
      <c r="B121" s="16">
        <v>102.85</v>
      </c>
      <c r="E121" s="13" t="s">
        <v>10</v>
      </c>
      <c r="F121" s="16">
        <v>0</v>
      </c>
      <c r="G121" s="14" t="s">
        <v>11</v>
      </c>
    </row>
    <row r="122" spans="1:7" x14ac:dyDescent="0.3">
      <c r="A122" s="11">
        <v>43199</v>
      </c>
      <c r="B122" s="12">
        <v>102.1</v>
      </c>
      <c r="E122" s="9" t="s">
        <v>10</v>
      </c>
      <c r="F122" s="12">
        <v>0</v>
      </c>
      <c r="G122" s="10" t="s">
        <v>11</v>
      </c>
    </row>
    <row r="123" spans="1:7" x14ac:dyDescent="0.3">
      <c r="A123" s="15">
        <v>43200</v>
      </c>
      <c r="B123" s="16">
        <v>102.4</v>
      </c>
      <c r="E123" s="13" t="s">
        <v>10</v>
      </c>
      <c r="F123" s="16">
        <v>0</v>
      </c>
      <c r="G123" s="14" t="s">
        <v>11</v>
      </c>
    </row>
    <row r="124" spans="1:7" x14ac:dyDescent="0.3">
      <c r="A124" s="11">
        <v>43201</v>
      </c>
      <c r="B124" s="12">
        <v>102.11</v>
      </c>
      <c r="E124" s="9" t="s">
        <v>10</v>
      </c>
      <c r="F124" s="12">
        <v>0</v>
      </c>
      <c r="G124" s="10" t="s">
        <v>11</v>
      </c>
    </row>
    <row r="125" spans="1:7" x14ac:dyDescent="0.3">
      <c r="A125" s="15">
        <v>43202</v>
      </c>
      <c r="B125" s="16">
        <v>102.58</v>
      </c>
      <c r="E125" s="13" t="s">
        <v>10</v>
      </c>
      <c r="F125" s="16">
        <v>0</v>
      </c>
      <c r="G125" s="14" t="s">
        <v>11</v>
      </c>
    </row>
    <row r="126" spans="1:7" x14ac:dyDescent="0.3">
      <c r="A126" s="11">
        <v>43203</v>
      </c>
      <c r="B126" s="12">
        <v>102</v>
      </c>
      <c r="E126" s="9" t="s">
        <v>10</v>
      </c>
      <c r="F126" s="12">
        <v>0</v>
      </c>
      <c r="G126" s="10" t="s">
        <v>11</v>
      </c>
    </row>
    <row r="127" spans="1:7" x14ac:dyDescent="0.3">
      <c r="A127" s="15">
        <v>43206</v>
      </c>
      <c r="B127" s="16">
        <v>101.9</v>
      </c>
      <c r="E127" s="13" t="s">
        <v>10</v>
      </c>
      <c r="F127" s="16">
        <v>0</v>
      </c>
      <c r="G127" s="14" t="s">
        <v>11</v>
      </c>
    </row>
    <row r="128" spans="1:7" x14ac:dyDescent="0.3">
      <c r="A128" s="11">
        <v>43207</v>
      </c>
      <c r="B128" s="12">
        <v>102.2</v>
      </c>
      <c r="E128" s="9" t="s">
        <v>10</v>
      </c>
      <c r="F128" s="12">
        <v>0</v>
      </c>
      <c r="G128" s="10" t="s">
        <v>11</v>
      </c>
    </row>
    <row r="129" spans="1:7" x14ac:dyDescent="0.3">
      <c r="A129" s="15">
        <v>43208</v>
      </c>
      <c r="B129" s="16">
        <v>102.64</v>
      </c>
      <c r="E129" s="13" t="s">
        <v>10</v>
      </c>
      <c r="F129" s="16">
        <v>0</v>
      </c>
      <c r="G129" s="14" t="s">
        <v>11</v>
      </c>
    </row>
    <row r="130" spans="1:7" x14ac:dyDescent="0.3">
      <c r="A130" s="11">
        <v>43209</v>
      </c>
      <c r="B130" s="12">
        <v>102.65</v>
      </c>
      <c r="E130" s="9" t="s">
        <v>10</v>
      </c>
      <c r="F130" s="12">
        <v>0</v>
      </c>
      <c r="G130" s="10" t="s">
        <v>11</v>
      </c>
    </row>
    <row r="131" spans="1:7" x14ac:dyDescent="0.3">
      <c r="A131" s="15">
        <v>43210</v>
      </c>
      <c r="B131" s="16">
        <v>102.7</v>
      </c>
      <c r="E131" s="13" t="s">
        <v>10</v>
      </c>
      <c r="F131" s="16">
        <v>0</v>
      </c>
      <c r="G131" s="14" t="s">
        <v>11</v>
      </c>
    </row>
    <row r="132" spans="1:7" x14ac:dyDescent="0.3">
      <c r="A132" s="11">
        <v>43213</v>
      </c>
      <c r="B132" s="12">
        <v>102.5</v>
      </c>
      <c r="E132" s="9" t="s">
        <v>10</v>
      </c>
      <c r="F132" s="12">
        <v>0</v>
      </c>
      <c r="G132" s="10" t="s">
        <v>11</v>
      </c>
    </row>
    <row r="133" spans="1:7" x14ac:dyDescent="0.3">
      <c r="A133" s="15">
        <v>43214</v>
      </c>
      <c r="B133" s="16">
        <v>102.6</v>
      </c>
      <c r="E133" s="13" t="s">
        <v>10</v>
      </c>
      <c r="F133" s="16">
        <v>0</v>
      </c>
      <c r="G133" s="14" t="s">
        <v>11</v>
      </c>
    </row>
    <row r="134" spans="1:7" x14ac:dyDescent="0.3">
      <c r="A134" s="11">
        <v>43215</v>
      </c>
      <c r="B134" s="12">
        <v>102.6</v>
      </c>
      <c r="E134" s="9" t="s">
        <v>10</v>
      </c>
      <c r="F134" s="12">
        <v>0</v>
      </c>
      <c r="G134" s="10" t="s">
        <v>11</v>
      </c>
    </row>
    <row r="135" spans="1:7" x14ac:dyDescent="0.3">
      <c r="A135" s="15">
        <v>43216</v>
      </c>
      <c r="B135" s="16">
        <v>103.05</v>
      </c>
      <c r="E135" s="13" t="s">
        <v>10</v>
      </c>
      <c r="F135" s="16">
        <v>0</v>
      </c>
      <c r="G135" s="14" t="s">
        <v>11</v>
      </c>
    </row>
    <row r="136" spans="1:7" x14ac:dyDescent="0.3">
      <c r="A136" s="11">
        <v>43217</v>
      </c>
      <c r="B136" s="12">
        <v>103</v>
      </c>
      <c r="E136" s="9" t="s">
        <v>10</v>
      </c>
      <c r="F136" s="12">
        <v>0</v>
      </c>
      <c r="G136" s="10" t="s">
        <v>11</v>
      </c>
    </row>
    <row r="137" spans="1:7" x14ac:dyDescent="0.3">
      <c r="A137" s="15">
        <v>43218</v>
      </c>
      <c r="B137" s="16">
        <v>103</v>
      </c>
      <c r="E137" s="13" t="s">
        <v>10</v>
      </c>
      <c r="F137" s="16">
        <v>0</v>
      </c>
      <c r="G137" s="14" t="s">
        <v>11</v>
      </c>
    </row>
    <row r="138" spans="1:7" x14ac:dyDescent="0.3">
      <c r="A138" s="11">
        <v>43220</v>
      </c>
      <c r="B138" s="12">
        <v>103</v>
      </c>
      <c r="E138" s="9" t="s">
        <v>10</v>
      </c>
      <c r="F138" s="12">
        <v>0</v>
      </c>
      <c r="G138" s="10" t="s">
        <v>11</v>
      </c>
    </row>
    <row r="139" spans="1:7" x14ac:dyDescent="0.3">
      <c r="A139" s="15">
        <v>43223</v>
      </c>
      <c r="B139" s="16">
        <v>102.66</v>
      </c>
      <c r="E139" s="13" t="s">
        <v>10</v>
      </c>
      <c r="F139" s="16">
        <v>0</v>
      </c>
      <c r="G139" s="14" t="s">
        <v>11</v>
      </c>
    </row>
    <row r="140" spans="1:7" x14ac:dyDescent="0.3">
      <c r="A140" s="11">
        <v>43224</v>
      </c>
      <c r="B140" s="12">
        <v>103.4</v>
      </c>
      <c r="E140" s="9" t="s">
        <v>10</v>
      </c>
      <c r="F140" s="12">
        <v>0</v>
      </c>
      <c r="G140" s="10" t="s">
        <v>11</v>
      </c>
    </row>
    <row r="141" spans="1:7" x14ac:dyDescent="0.3">
      <c r="A141" s="15">
        <v>43227</v>
      </c>
      <c r="B141" s="16">
        <v>103</v>
      </c>
      <c r="E141" s="13" t="s">
        <v>10</v>
      </c>
      <c r="F141" s="16">
        <v>0</v>
      </c>
      <c r="G141" s="14" t="s">
        <v>11</v>
      </c>
    </row>
    <row r="142" spans="1:7" x14ac:dyDescent="0.3">
      <c r="A142" s="11">
        <v>43228</v>
      </c>
      <c r="B142" s="12">
        <v>103.64</v>
      </c>
      <c r="E142" s="9" t="s">
        <v>10</v>
      </c>
      <c r="F142" s="12">
        <v>0</v>
      </c>
      <c r="G142" s="10" t="s">
        <v>11</v>
      </c>
    </row>
    <row r="143" spans="1:7" x14ac:dyDescent="0.3">
      <c r="A143" s="15">
        <v>43230</v>
      </c>
      <c r="B143" s="16">
        <v>103.8</v>
      </c>
      <c r="E143" s="13" t="s">
        <v>10</v>
      </c>
      <c r="F143" s="16">
        <v>0</v>
      </c>
      <c r="G143" s="14" t="s">
        <v>11</v>
      </c>
    </row>
    <row r="144" spans="1:7" x14ac:dyDescent="0.3">
      <c r="A144" s="11">
        <v>43231</v>
      </c>
      <c r="B144" s="12">
        <v>103.29</v>
      </c>
      <c r="E144" s="9" t="s">
        <v>10</v>
      </c>
      <c r="F144" s="12">
        <v>0</v>
      </c>
      <c r="G144" s="10" t="s">
        <v>11</v>
      </c>
    </row>
    <row r="145" spans="1:7" x14ac:dyDescent="0.3">
      <c r="A145" s="15">
        <v>43234</v>
      </c>
      <c r="B145" s="16">
        <v>103.04</v>
      </c>
      <c r="E145" s="13" t="s">
        <v>10</v>
      </c>
      <c r="F145" s="16">
        <v>0</v>
      </c>
      <c r="G145" s="14" t="s">
        <v>11</v>
      </c>
    </row>
    <row r="146" spans="1:7" x14ac:dyDescent="0.3">
      <c r="A146" s="11">
        <v>43235</v>
      </c>
      <c r="B146" s="12">
        <v>103</v>
      </c>
      <c r="E146" s="9" t="s">
        <v>10</v>
      </c>
      <c r="F146" s="12">
        <v>0</v>
      </c>
      <c r="G146" s="10" t="s">
        <v>11</v>
      </c>
    </row>
    <row r="147" spans="1:7" x14ac:dyDescent="0.3">
      <c r="A147" s="15">
        <v>43236</v>
      </c>
      <c r="B147" s="16">
        <v>102.9</v>
      </c>
      <c r="E147" s="13" t="s">
        <v>10</v>
      </c>
      <c r="F147" s="16">
        <v>0</v>
      </c>
      <c r="G147" s="14" t="s">
        <v>11</v>
      </c>
    </row>
    <row r="148" spans="1:7" x14ac:dyDescent="0.3">
      <c r="A148" s="11">
        <v>43237</v>
      </c>
      <c r="B148" s="12">
        <v>103.46</v>
      </c>
      <c r="E148" s="9" t="s">
        <v>10</v>
      </c>
      <c r="F148" s="12">
        <v>0</v>
      </c>
      <c r="G148" s="10" t="s">
        <v>11</v>
      </c>
    </row>
    <row r="149" spans="1:7" x14ac:dyDescent="0.3">
      <c r="A149" s="15">
        <v>43238</v>
      </c>
      <c r="B149" s="16">
        <v>103</v>
      </c>
      <c r="E149" s="13" t="s">
        <v>10</v>
      </c>
      <c r="F149" s="16">
        <v>0</v>
      </c>
      <c r="G149" s="14" t="s">
        <v>11</v>
      </c>
    </row>
    <row r="150" spans="1:7" x14ac:dyDescent="0.3">
      <c r="A150" s="11">
        <v>43241</v>
      </c>
      <c r="B150" s="12">
        <v>102.67</v>
      </c>
      <c r="E150" s="9" t="s">
        <v>10</v>
      </c>
      <c r="F150" s="12">
        <v>0</v>
      </c>
      <c r="G150" s="10" t="s">
        <v>11</v>
      </c>
    </row>
    <row r="151" spans="1:7" x14ac:dyDescent="0.3">
      <c r="A151" s="15">
        <v>43242</v>
      </c>
      <c r="B151" s="16">
        <v>102.75</v>
      </c>
      <c r="E151" s="13" t="s">
        <v>10</v>
      </c>
      <c r="F151" s="16">
        <v>0</v>
      </c>
      <c r="G151" s="14" t="s">
        <v>11</v>
      </c>
    </row>
    <row r="152" spans="1:7" x14ac:dyDescent="0.3">
      <c r="A152" s="11">
        <v>43243</v>
      </c>
      <c r="B152" s="12">
        <v>102.45</v>
      </c>
      <c r="E152" s="9" t="s">
        <v>10</v>
      </c>
      <c r="F152" s="12">
        <v>0</v>
      </c>
      <c r="G152" s="10" t="s">
        <v>11</v>
      </c>
    </row>
    <row r="153" spans="1:7" x14ac:dyDescent="0.3">
      <c r="A153" s="15">
        <v>43244</v>
      </c>
      <c r="B153" s="16">
        <v>102.53</v>
      </c>
      <c r="E153" s="13" t="s">
        <v>10</v>
      </c>
      <c r="F153" s="16">
        <v>0</v>
      </c>
      <c r="G153" s="14" t="s">
        <v>11</v>
      </c>
    </row>
    <row r="154" spans="1:7" x14ac:dyDescent="0.3">
      <c r="A154" s="11">
        <v>43245</v>
      </c>
      <c r="B154" s="12">
        <v>102.78</v>
      </c>
      <c r="E154" s="9" t="s">
        <v>10</v>
      </c>
      <c r="F154" s="12">
        <v>0</v>
      </c>
      <c r="G154" s="10" t="s">
        <v>11</v>
      </c>
    </row>
    <row r="155" spans="1:7" x14ac:dyDescent="0.3">
      <c r="A155" s="15">
        <v>43248</v>
      </c>
      <c r="B155" s="16">
        <v>102.7</v>
      </c>
      <c r="E155" s="13" t="s">
        <v>10</v>
      </c>
      <c r="F155" s="16">
        <v>0</v>
      </c>
      <c r="G155" s="14" t="s">
        <v>11</v>
      </c>
    </row>
    <row r="156" spans="1:7" x14ac:dyDescent="0.3">
      <c r="A156" s="11">
        <v>43249</v>
      </c>
      <c r="B156" s="12">
        <v>102.8</v>
      </c>
      <c r="E156" s="9" t="s">
        <v>10</v>
      </c>
      <c r="F156" s="12">
        <v>0</v>
      </c>
      <c r="G156" s="10" t="s">
        <v>11</v>
      </c>
    </row>
    <row r="157" spans="1:7" x14ac:dyDescent="0.3">
      <c r="A157" s="15">
        <v>43250</v>
      </c>
      <c r="B157" s="16">
        <v>102.77</v>
      </c>
      <c r="E157" s="13" t="s">
        <v>10</v>
      </c>
      <c r="F157" s="16">
        <v>0</v>
      </c>
      <c r="G157" s="14" t="s">
        <v>11</v>
      </c>
    </row>
    <row r="158" spans="1:7" x14ac:dyDescent="0.3">
      <c r="A158" s="11">
        <v>43251</v>
      </c>
      <c r="B158" s="12">
        <v>102.93</v>
      </c>
      <c r="E158" s="9" t="s">
        <v>10</v>
      </c>
      <c r="F158" s="12">
        <v>0</v>
      </c>
      <c r="G158" s="10" t="s">
        <v>11</v>
      </c>
    </row>
    <row r="159" spans="1:7" x14ac:dyDescent="0.3">
      <c r="A159" s="15">
        <v>43252</v>
      </c>
      <c r="B159" s="16">
        <v>102.94</v>
      </c>
      <c r="E159" s="13" t="s">
        <v>10</v>
      </c>
      <c r="F159" s="16">
        <v>0</v>
      </c>
      <c r="G159" s="14" t="s">
        <v>11</v>
      </c>
    </row>
    <row r="160" spans="1:7" x14ac:dyDescent="0.3">
      <c r="A160" s="11">
        <v>43255</v>
      </c>
      <c r="B160" s="12">
        <v>102.93</v>
      </c>
      <c r="E160" s="9" t="s">
        <v>10</v>
      </c>
      <c r="F160" s="12">
        <v>0</v>
      </c>
      <c r="G160" s="10" t="s">
        <v>11</v>
      </c>
    </row>
    <row r="161" spans="1:7" x14ac:dyDescent="0.3">
      <c r="A161" s="15">
        <v>43256</v>
      </c>
      <c r="B161" s="16">
        <v>102.75</v>
      </c>
      <c r="E161" s="13" t="s">
        <v>10</v>
      </c>
      <c r="F161" s="16">
        <v>0</v>
      </c>
      <c r="G161" s="14" t="s">
        <v>11</v>
      </c>
    </row>
    <row r="162" spans="1:7" x14ac:dyDescent="0.3">
      <c r="A162" s="11">
        <v>43257</v>
      </c>
      <c r="B162" s="12">
        <v>102.59</v>
      </c>
      <c r="E162" s="9" t="s">
        <v>10</v>
      </c>
      <c r="F162" s="12">
        <v>0</v>
      </c>
      <c r="G162" s="10" t="s">
        <v>11</v>
      </c>
    </row>
    <row r="163" spans="1:7" x14ac:dyDescent="0.3">
      <c r="A163" s="15">
        <v>43258</v>
      </c>
      <c r="B163" s="16">
        <v>102.64</v>
      </c>
      <c r="E163" s="13" t="s">
        <v>10</v>
      </c>
      <c r="F163" s="16">
        <v>0</v>
      </c>
      <c r="G163" s="14" t="s">
        <v>11</v>
      </c>
    </row>
    <row r="164" spans="1:7" x14ac:dyDescent="0.3">
      <c r="A164" s="11">
        <v>43259</v>
      </c>
      <c r="B164" s="12">
        <v>102.8</v>
      </c>
      <c r="E164" s="9" t="s">
        <v>10</v>
      </c>
      <c r="F164" s="12">
        <v>0</v>
      </c>
      <c r="G164" s="10" t="s">
        <v>11</v>
      </c>
    </row>
    <row r="165" spans="1:7" x14ac:dyDescent="0.3">
      <c r="A165" s="15">
        <v>43260</v>
      </c>
      <c r="B165" s="16">
        <v>102.8</v>
      </c>
      <c r="E165" s="13" t="s">
        <v>10</v>
      </c>
      <c r="F165" s="16">
        <v>0</v>
      </c>
      <c r="G165" s="14" t="s">
        <v>11</v>
      </c>
    </row>
    <row r="166" spans="1:7" x14ac:dyDescent="0.3">
      <c r="A166" s="11">
        <v>43262</v>
      </c>
      <c r="B166" s="12">
        <v>102.6</v>
      </c>
      <c r="E166" s="9" t="s">
        <v>10</v>
      </c>
      <c r="F166" s="12">
        <v>0</v>
      </c>
      <c r="G166" s="10" t="s">
        <v>11</v>
      </c>
    </row>
    <row r="167" spans="1:7" x14ac:dyDescent="0.3">
      <c r="A167" s="15">
        <v>43264</v>
      </c>
      <c r="B167" s="16">
        <v>102.5</v>
      </c>
      <c r="E167" s="13" t="s">
        <v>10</v>
      </c>
      <c r="F167" s="16">
        <v>0</v>
      </c>
      <c r="G167" s="14" t="s">
        <v>11</v>
      </c>
    </row>
    <row r="168" spans="1:7" x14ac:dyDescent="0.3">
      <c r="A168" s="11">
        <v>43265</v>
      </c>
      <c r="B168" s="12">
        <v>102.77</v>
      </c>
      <c r="E168" s="9" t="s">
        <v>10</v>
      </c>
      <c r="F168" s="12">
        <v>0</v>
      </c>
      <c r="G168" s="10" t="s">
        <v>11</v>
      </c>
    </row>
    <row r="169" spans="1:7" x14ac:dyDescent="0.3">
      <c r="A169" s="15">
        <v>43266</v>
      </c>
      <c r="B169" s="16">
        <v>102.79</v>
      </c>
      <c r="E169" s="13" t="s">
        <v>10</v>
      </c>
      <c r="F169" s="16">
        <v>0</v>
      </c>
      <c r="G169" s="14" t="s">
        <v>11</v>
      </c>
    </row>
    <row r="170" spans="1:7" x14ac:dyDescent="0.3">
      <c r="A170" s="11">
        <v>43269</v>
      </c>
      <c r="B170" s="12">
        <v>102.61</v>
      </c>
      <c r="E170" s="9" t="s">
        <v>10</v>
      </c>
      <c r="F170" s="12">
        <v>0</v>
      </c>
      <c r="G170" s="10" t="s">
        <v>11</v>
      </c>
    </row>
    <row r="171" spans="1:7" x14ac:dyDescent="0.3">
      <c r="A171" s="15">
        <v>43270</v>
      </c>
      <c r="B171" s="16">
        <v>102.7</v>
      </c>
      <c r="E171" s="13" t="s">
        <v>10</v>
      </c>
      <c r="F171" s="16">
        <v>0</v>
      </c>
      <c r="G171" s="14" t="s">
        <v>11</v>
      </c>
    </row>
    <row r="172" spans="1:7" x14ac:dyDescent="0.3">
      <c r="A172" s="11">
        <v>43271</v>
      </c>
      <c r="B172" s="12">
        <v>101.99</v>
      </c>
      <c r="E172" s="9" t="s">
        <v>10</v>
      </c>
      <c r="F172" s="12">
        <v>0</v>
      </c>
      <c r="G172" s="10" t="s">
        <v>11</v>
      </c>
    </row>
    <row r="173" spans="1:7" x14ac:dyDescent="0.3">
      <c r="A173" s="15">
        <v>43272</v>
      </c>
      <c r="B173" s="16">
        <v>102</v>
      </c>
      <c r="E173" s="13" t="s">
        <v>10</v>
      </c>
      <c r="F173" s="16">
        <v>0</v>
      </c>
      <c r="G173" s="14" t="s">
        <v>11</v>
      </c>
    </row>
    <row r="174" spans="1:7" x14ac:dyDescent="0.3">
      <c r="A174" s="11">
        <v>43273</v>
      </c>
      <c r="B174" s="12">
        <v>102.43</v>
      </c>
      <c r="E174" s="9" t="s">
        <v>10</v>
      </c>
      <c r="F174" s="12">
        <v>0</v>
      </c>
      <c r="G174" s="10" t="s">
        <v>11</v>
      </c>
    </row>
    <row r="175" spans="1:7" x14ac:dyDescent="0.3">
      <c r="A175" s="15">
        <v>43276</v>
      </c>
      <c r="B175" s="16">
        <v>101.26</v>
      </c>
      <c r="E175" s="13" t="s">
        <v>10</v>
      </c>
      <c r="F175" s="16">
        <v>0</v>
      </c>
      <c r="G175" s="14" t="s">
        <v>11</v>
      </c>
    </row>
    <row r="176" spans="1:7" x14ac:dyDescent="0.3">
      <c r="A176" s="11">
        <v>43277</v>
      </c>
      <c r="B176" s="12">
        <v>102</v>
      </c>
      <c r="E176" s="9" t="s">
        <v>10</v>
      </c>
      <c r="F176" s="12">
        <v>0</v>
      </c>
      <c r="G176" s="10" t="s">
        <v>11</v>
      </c>
    </row>
    <row r="177" spans="1:7" x14ac:dyDescent="0.3">
      <c r="A177" s="15">
        <v>43278</v>
      </c>
      <c r="B177" s="16">
        <v>102</v>
      </c>
      <c r="E177" s="13" t="s">
        <v>10</v>
      </c>
      <c r="F177" s="16">
        <v>0</v>
      </c>
      <c r="G177" s="14" t="s">
        <v>11</v>
      </c>
    </row>
    <row r="178" spans="1:7" x14ac:dyDescent="0.3">
      <c r="A178" s="11">
        <v>43279</v>
      </c>
      <c r="B178" s="12">
        <v>101.88</v>
      </c>
      <c r="E178" s="9" t="s">
        <v>10</v>
      </c>
      <c r="F178" s="12">
        <v>0</v>
      </c>
      <c r="G178" s="10" t="s">
        <v>11</v>
      </c>
    </row>
    <row r="179" spans="1:7" x14ac:dyDescent="0.3">
      <c r="A179" s="15">
        <v>43280</v>
      </c>
      <c r="B179" s="16">
        <v>101.9</v>
      </c>
      <c r="E179" s="13" t="s">
        <v>10</v>
      </c>
      <c r="F179" s="16">
        <v>0</v>
      </c>
      <c r="G179" s="14" t="s">
        <v>11</v>
      </c>
    </row>
    <row r="180" spans="1:7" x14ac:dyDescent="0.3">
      <c r="A180" s="11">
        <v>43283</v>
      </c>
      <c r="B180" s="12">
        <v>101.99</v>
      </c>
      <c r="E180" s="9" t="s">
        <v>10</v>
      </c>
      <c r="F180" s="12">
        <v>0</v>
      </c>
      <c r="G180" s="10" t="s">
        <v>11</v>
      </c>
    </row>
    <row r="181" spans="1:7" x14ac:dyDescent="0.3">
      <c r="A181" s="15">
        <v>43284</v>
      </c>
      <c r="B181" s="16">
        <v>101.71</v>
      </c>
      <c r="E181" s="13" t="s">
        <v>10</v>
      </c>
      <c r="F181" s="16">
        <v>0</v>
      </c>
      <c r="G181" s="14" t="s">
        <v>11</v>
      </c>
    </row>
    <row r="182" spans="1:7" x14ac:dyDescent="0.3">
      <c r="A182" s="11">
        <v>43285</v>
      </c>
      <c r="B182" s="12">
        <v>101.57</v>
      </c>
      <c r="E182" s="9" t="s">
        <v>10</v>
      </c>
      <c r="F182" s="12">
        <v>0</v>
      </c>
      <c r="G182" s="10" t="s">
        <v>11</v>
      </c>
    </row>
    <row r="183" spans="1:7" x14ac:dyDescent="0.3">
      <c r="A183" s="15">
        <v>43286</v>
      </c>
      <c r="B183" s="16">
        <v>101.59</v>
      </c>
      <c r="E183" s="13" t="s">
        <v>10</v>
      </c>
      <c r="F183" s="16">
        <v>0</v>
      </c>
      <c r="G183" s="14" t="s">
        <v>11</v>
      </c>
    </row>
    <row r="184" spans="1:7" x14ac:dyDescent="0.3">
      <c r="A184" s="11">
        <v>43287</v>
      </c>
      <c r="B184" s="12">
        <v>102.2</v>
      </c>
      <c r="E184" s="9" t="s">
        <v>10</v>
      </c>
      <c r="F184" s="12">
        <v>0</v>
      </c>
      <c r="G184" s="10" t="s">
        <v>11</v>
      </c>
    </row>
    <row r="185" spans="1:7" x14ac:dyDescent="0.3">
      <c r="A185" s="15">
        <v>43290</v>
      </c>
      <c r="B185" s="16">
        <v>101.71</v>
      </c>
      <c r="E185" s="13" t="s">
        <v>10</v>
      </c>
      <c r="F185" s="16">
        <v>0</v>
      </c>
      <c r="G185" s="14" t="s">
        <v>11</v>
      </c>
    </row>
    <row r="186" spans="1:7" x14ac:dyDescent="0.3">
      <c r="A186" s="11">
        <v>43291</v>
      </c>
      <c r="B186" s="12">
        <v>102</v>
      </c>
      <c r="E186" s="9" t="s">
        <v>10</v>
      </c>
      <c r="F186" s="12">
        <v>0</v>
      </c>
      <c r="G186" s="10" t="s">
        <v>11</v>
      </c>
    </row>
    <row r="187" spans="1:7" x14ac:dyDescent="0.3">
      <c r="A187" s="15">
        <v>43292</v>
      </c>
      <c r="B187" s="16">
        <v>102.2</v>
      </c>
      <c r="E187" s="13" t="s">
        <v>10</v>
      </c>
      <c r="F187" s="16">
        <v>0</v>
      </c>
      <c r="G187" s="14" t="s">
        <v>11</v>
      </c>
    </row>
    <row r="188" spans="1:7" x14ac:dyDescent="0.3">
      <c r="A188" s="11">
        <v>43293</v>
      </c>
      <c r="B188" s="12">
        <v>101.57</v>
      </c>
      <c r="E188" s="9" t="s">
        <v>10</v>
      </c>
      <c r="F188" s="12">
        <v>0</v>
      </c>
      <c r="G188" s="10" t="s">
        <v>11</v>
      </c>
    </row>
    <row r="189" spans="1:7" x14ac:dyDescent="0.3">
      <c r="A189" s="15">
        <v>43294</v>
      </c>
      <c r="B189" s="16">
        <v>101.97</v>
      </c>
      <c r="E189" s="13" t="s">
        <v>10</v>
      </c>
      <c r="F189" s="16">
        <v>0</v>
      </c>
      <c r="G189" s="14" t="s">
        <v>11</v>
      </c>
    </row>
    <row r="190" spans="1:7" x14ac:dyDescent="0.3">
      <c r="A190" s="11">
        <v>43297</v>
      </c>
      <c r="B190" s="12">
        <v>101.45</v>
      </c>
      <c r="E190" s="9" t="s">
        <v>10</v>
      </c>
      <c r="F190" s="12">
        <v>0</v>
      </c>
      <c r="G190" s="10" t="s">
        <v>11</v>
      </c>
    </row>
    <row r="191" spans="1:7" x14ac:dyDescent="0.3">
      <c r="A191" s="15">
        <v>43298</v>
      </c>
      <c r="B191" s="16">
        <v>101.7</v>
      </c>
      <c r="E191" s="13" t="s">
        <v>10</v>
      </c>
      <c r="F191" s="16">
        <v>0</v>
      </c>
      <c r="G191" s="14" t="s">
        <v>11</v>
      </c>
    </row>
    <row r="192" spans="1:7" x14ac:dyDescent="0.3">
      <c r="A192" s="11">
        <v>43299</v>
      </c>
      <c r="B192" s="12">
        <v>101.73</v>
      </c>
      <c r="E192" s="9" t="s">
        <v>10</v>
      </c>
      <c r="F192" s="12">
        <v>0</v>
      </c>
      <c r="G192" s="10" t="s">
        <v>11</v>
      </c>
    </row>
    <row r="193" spans="1:7" x14ac:dyDescent="0.3">
      <c r="A193" s="15">
        <v>43300</v>
      </c>
      <c r="B193" s="16">
        <v>101.97</v>
      </c>
      <c r="E193" s="13" t="s">
        <v>10</v>
      </c>
      <c r="F193" s="16">
        <v>0</v>
      </c>
      <c r="G193" s="14" t="s">
        <v>11</v>
      </c>
    </row>
    <row r="194" spans="1:7" x14ac:dyDescent="0.3">
      <c r="A194" s="11">
        <v>43301</v>
      </c>
      <c r="B194" s="12">
        <v>101.9</v>
      </c>
      <c r="E194" s="9" t="s">
        <v>10</v>
      </c>
      <c r="F194" s="12">
        <v>0</v>
      </c>
      <c r="G194" s="10" t="s">
        <v>11</v>
      </c>
    </row>
    <row r="195" spans="1:7" x14ac:dyDescent="0.3">
      <c r="A195" s="15">
        <v>43304</v>
      </c>
      <c r="B195" s="16">
        <v>101.51</v>
      </c>
      <c r="E195" s="13" t="s">
        <v>10</v>
      </c>
      <c r="F195" s="16">
        <v>0</v>
      </c>
      <c r="G195" s="14" t="s">
        <v>11</v>
      </c>
    </row>
    <row r="196" spans="1:7" x14ac:dyDescent="0.3">
      <c r="A196" s="11">
        <v>43305</v>
      </c>
      <c r="B196" s="12">
        <v>101.6</v>
      </c>
      <c r="E196" s="9" t="s">
        <v>10</v>
      </c>
      <c r="F196" s="12">
        <v>0</v>
      </c>
      <c r="G196" s="10" t="s">
        <v>11</v>
      </c>
    </row>
    <row r="197" spans="1:7" x14ac:dyDescent="0.3">
      <c r="A197" s="15">
        <v>43306</v>
      </c>
      <c r="B197" s="16">
        <v>101.51</v>
      </c>
      <c r="E197" s="13" t="s">
        <v>10</v>
      </c>
      <c r="F197" s="16">
        <v>0</v>
      </c>
      <c r="G197" s="14" t="s">
        <v>11</v>
      </c>
    </row>
    <row r="198" spans="1:7" x14ac:dyDescent="0.3">
      <c r="A198" s="11">
        <v>43307</v>
      </c>
      <c r="B198" s="12">
        <v>101.64</v>
      </c>
      <c r="E198" s="9" t="s">
        <v>10</v>
      </c>
      <c r="F198" s="12">
        <v>0</v>
      </c>
      <c r="G198" s="10" t="s">
        <v>11</v>
      </c>
    </row>
    <row r="199" spans="1:7" x14ac:dyDescent="0.3">
      <c r="A199" s="15">
        <v>43308</v>
      </c>
      <c r="B199" s="16">
        <v>101.5</v>
      </c>
      <c r="E199" s="13" t="s">
        <v>10</v>
      </c>
      <c r="F199" s="16">
        <v>0</v>
      </c>
      <c r="G199" s="14" t="s">
        <v>11</v>
      </c>
    </row>
    <row r="200" spans="1:7" x14ac:dyDescent="0.3">
      <c r="A200" s="11">
        <v>43311</v>
      </c>
      <c r="B200" s="12">
        <v>101.65</v>
      </c>
      <c r="E200" s="9" t="s">
        <v>10</v>
      </c>
      <c r="F200" s="12">
        <v>0</v>
      </c>
      <c r="G200" s="10" t="s">
        <v>11</v>
      </c>
    </row>
    <row r="201" spans="1:7" x14ac:dyDescent="0.3">
      <c r="A201" s="15">
        <v>43312</v>
      </c>
      <c r="B201" s="16">
        <v>101.87</v>
      </c>
      <c r="E201" s="13" t="s">
        <v>10</v>
      </c>
      <c r="F201" s="16">
        <v>0</v>
      </c>
      <c r="G201" s="14" t="s">
        <v>11</v>
      </c>
    </row>
    <row r="202" spans="1:7" x14ac:dyDescent="0.3">
      <c r="A202" s="11">
        <v>43313</v>
      </c>
      <c r="B202" s="12">
        <v>101.7</v>
      </c>
      <c r="E202" s="9" t="s">
        <v>10</v>
      </c>
      <c r="F202" s="12">
        <v>0</v>
      </c>
      <c r="G202" s="10" t="s">
        <v>11</v>
      </c>
    </row>
    <row r="203" spans="1:7" x14ac:dyDescent="0.3">
      <c r="A203" s="15">
        <v>43314</v>
      </c>
      <c r="B203" s="16">
        <v>101.8</v>
      </c>
      <c r="E203" s="13" t="s">
        <v>10</v>
      </c>
      <c r="F203" s="16">
        <v>0</v>
      </c>
      <c r="G203" s="14" t="s">
        <v>11</v>
      </c>
    </row>
    <row r="204" spans="1:7" x14ac:dyDescent="0.3">
      <c r="A204" s="11">
        <v>43315</v>
      </c>
      <c r="B204" s="12">
        <v>102.15</v>
      </c>
      <c r="E204" s="9" t="s">
        <v>10</v>
      </c>
      <c r="F204" s="12">
        <v>0</v>
      </c>
      <c r="G204" s="10" t="s">
        <v>11</v>
      </c>
    </row>
    <row r="205" spans="1:7" x14ac:dyDescent="0.3">
      <c r="A205" s="15">
        <v>43318</v>
      </c>
      <c r="B205" s="16">
        <v>101.35</v>
      </c>
      <c r="E205" s="13" t="s">
        <v>10</v>
      </c>
      <c r="F205" s="16">
        <v>0</v>
      </c>
      <c r="G205" s="14" t="s">
        <v>11</v>
      </c>
    </row>
    <row r="206" spans="1:7" x14ac:dyDescent="0.3">
      <c r="A206" s="11">
        <v>43319</v>
      </c>
      <c r="B206" s="12">
        <v>101.15</v>
      </c>
      <c r="E206" s="9" t="s">
        <v>10</v>
      </c>
      <c r="F206" s="12">
        <v>0</v>
      </c>
      <c r="G206" s="10" t="s">
        <v>11</v>
      </c>
    </row>
    <row r="207" spans="1:7" x14ac:dyDescent="0.3">
      <c r="A207" s="15">
        <v>43320</v>
      </c>
      <c r="B207" s="16">
        <v>101</v>
      </c>
      <c r="E207" s="13" t="s">
        <v>10</v>
      </c>
      <c r="F207" s="16">
        <v>0</v>
      </c>
      <c r="G207" s="14" t="s">
        <v>11</v>
      </c>
    </row>
    <row r="208" spans="1:7" x14ac:dyDescent="0.3">
      <c r="A208" s="11">
        <v>43321</v>
      </c>
      <c r="B208" s="12">
        <v>100.8</v>
      </c>
      <c r="E208" s="9" t="s">
        <v>10</v>
      </c>
      <c r="F208" s="12">
        <v>0</v>
      </c>
      <c r="G208" s="10" t="s">
        <v>11</v>
      </c>
    </row>
    <row r="209" spans="1:7" x14ac:dyDescent="0.3">
      <c r="A209" s="15">
        <v>43322</v>
      </c>
      <c r="B209" s="16">
        <v>100.49</v>
      </c>
      <c r="E209" s="13" t="s">
        <v>10</v>
      </c>
      <c r="F209" s="16">
        <v>0</v>
      </c>
      <c r="G209" s="14" t="s">
        <v>11</v>
      </c>
    </row>
    <row r="210" spans="1:7" x14ac:dyDescent="0.3">
      <c r="A210" s="11">
        <v>43325</v>
      </c>
      <c r="B210" s="12">
        <v>101.49</v>
      </c>
      <c r="E210" s="9" t="s">
        <v>10</v>
      </c>
      <c r="F210" s="12">
        <v>0</v>
      </c>
      <c r="G210" s="10" t="s">
        <v>11</v>
      </c>
    </row>
    <row r="211" spans="1:7" x14ac:dyDescent="0.3">
      <c r="A211" s="15">
        <v>43326</v>
      </c>
      <c r="B211" s="16">
        <v>100.21</v>
      </c>
      <c r="E211" s="13" t="s">
        <v>10</v>
      </c>
      <c r="F211" s="16">
        <v>0</v>
      </c>
      <c r="G211" s="14" t="s">
        <v>11</v>
      </c>
    </row>
    <row r="212" spans="1:7" x14ac:dyDescent="0.3">
      <c r="A212" s="11">
        <v>43327</v>
      </c>
      <c r="B212" s="12">
        <v>100.5</v>
      </c>
      <c r="E212" s="9" t="s">
        <v>10</v>
      </c>
      <c r="F212" s="12">
        <v>0</v>
      </c>
      <c r="G212" s="10" t="s">
        <v>11</v>
      </c>
    </row>
    <row r="213" spans="1:7" x14ac:dyDescent="0.3">
      <c r="A213" s="15">
        <v>43328</v>
      </c>
      <c r="B213" s="16">
        <v>100.41</v>
      </c>
      <c r="E213" s="13" t="s">
        <v>10</v>
      </c>
      <c r="F213" s="16">
        <v>0</v>
      </c>
      <c r="G213" s="14" t="s">
        <v>11</v>
      </c>
    </row>
    <row r="214" spans="1:7" x14ac:dyDescent="0.3">
      <c r="A214" s="11">
        <v>43329</v>
      </c>
      <c r="B214" s="12">
        <v>100.44</v>
      </c>
      <c r="E214" s="9" t="s">
        <v>10</v>
      </c>
      <c r="F214" s="12">
        <v>0</v>
      </c>
      <c r="G214" s="10" t="s">
        <v>11</v>
      </c>
    </row>
    <row r="215" spans="1:7" x14ac:dyDescent="0.3">
      <c r="A215" s="15">
        <v>43332</v>
      </c>
      <c r="B215" s="16">
        <v>100.45</v>
      </c>
      <c r="E215" s="13" t="s">
        <v>10</v>
      </c>
      <c r="F215" s="16">
        <v>0</v>
      </c>
      <c r="G215" s="14" t="s">
        <v>11</v>
      </c>
    </row>
    <row r="216" spans="1:7" x14ac:dyDescent="0.3">
      <c r="A216" s="11">
        <v>43333</v>
      </c>
      <c r="B216" s="12">
        <v>100.39</v>
      </c>
      <c r="E216" s="9" t="s">
        <v>10</v>
      </c>
      <c r="F216" s="12">
        <v>0</v>
      </c>
      <c r="G216" s="10" t="s">
        <v>11</v>
      </c>
    </row>
    <row r="217" spans="1:7" x14ac:dyDescent="0.3">
      <c r="A217" s="15">
        <v>43334</v>
      </c>
      <c r="B217" s="16">
        <v>100.2</v>
      </c>
      <c r="E217" s="13" t="s">
        <v>10</v>
      </c>
      <c r="F217" s="16">
        <v>0</v>
      </c>
      <c r="G217" s="14" t="s">
        <v>11</v>
      </c>
    </row>
    <row r="218" spans="1:7" x14ac:dyDescent="0.3">
      <c r="A218" s="11">
        <v>43335</v>
      </c>
      <c r="B218" s="12">
        <v>100.1</v>
      </c>
      <c r="E218" s="9" t="s">
        <v>10</v>
      </c>
      <c r="F218" s="12">
        <v>0</v>
      </c>
      <c r="G218" s="10" t="s">
        <v>11</v>
      </c>
    </row>
    <row r="219" spans="1:7" x14ac:dyDescent="0.3">
      <c r="A219" s="15">
        <v>43336</v>
      </c>
      <c r="B219" s="16">
        <v>100</v>
      </c>
      <c r="E219" s="13" t="s">
        <v>10</v>
      </c>
      <c r="F219" s="16">
        <v>0</v>
      </c>
      <c r="G219" s="14" t="s">
        <v>11</v>
      </c>
    </row>
    <row r="220" spans="1:7" x14ac:dyDescent="0.3">
      <c r="A220" s="11">
        <v>43339</v>
      </c>
      <c r="B220" s="12">
        <v>100.65</v>
      </c>
      <c r="E220" s="9" t="s">
        <v>10</v>
      </c>
      <c r="F220" s="12">
        <v>0</v>
      </c>
      <c r="G220" s="10" t="s">
        <v>11</v>
      </c>
    </row>
    <row r="221" spans="1:7" x14ac:dyDescent="0.3">
      <c r="A221" s="15">
        <v>43340</v>
      </c>
      <c r="B221" s="16">
        <v>100.34</v>
      </c>
      <c r="E221" s="13" t="s">
        <v>10</v>
      </c>
      <c r="F221" s="16">
        <v>0</v>
      </c>
      <c r="G221" s="14" t="s">
        <v>11</v>
      </c>
    </row>
    <row r="222" spans="1:7" x14ac:dyDescent="0.3">
      <c r="A222" s="11">
        <v>43341</v>
      </c>
      <c r="B222" s="12">
        <v>100.05</v>
      </c>
      <c r="E222" s="9" t="s">
        <v>10</v>
      </c>
      <c r="F222" s="12">
        <v>0</v>
      </c>
      <c r="G222" s="10" t="s">
        <v>11</v>
      </c>
    </row>
    <row r="223" spans="1:7" x14ac:dyDescent="0.3">
      <c r="A223" s="15">
        <v>43342</v>
      </c>
      <c r="B223" s="16">
        <v>100.37</v>
      </c>
      <c r="E223" s="13" t="s">
        <v>10</v>
      </c>
      <c r="F223" s="16">
        <v>0</v>
      </c>
      <c r="G223" s="14" t="s">
        <v>11</v>
      </c>
    </row>
    <row r="224" spans="1:7" x14ac:dyDescent="0.3">
      <c r="A224" s="11">
        <v>43343</v>
      </c>
      <c r="B224" s="12">
        <v>100.1</v>
      </c>
      <c r="E224" s="9" t="s">
        <v>10</v>
      </c>
      <c r="F224" s="12">
        <v>0</v>
      </c>
      <c r="G224" s="10" t="s">
        <v>11</v>
      </c>
    </row>
    <row r="225" spans="1:7" x14ac:dyDescent="0.3">
      <c r="A225" s="15">
        <v>43346</v>
      </c>
      <c r="B225" s="16">
        <v>100.38</v>
      </c>
      <c r="E225" s="13" t="s">
        <v>10</v>
      </c>
      <c r="F225" s="16">
        <v>0</v>
      </c>
      <c r="G225" s="14" t="s">
        <v>11</v>
      </c>
    </row>
    <row r="226" spans="1:7" x14ac:dyDescent="0.3">
      <c r="A226" s="11">
        <v>43347</v>
      </c>
      <c r="B226" s="12">
        <v>100.4</v>
      </c>
      <c r="E226" s="9" t="s">
        <v>10</v>
      </c>
      <c r="F226" s="12">
        <v>0</v>
      </c>
      <c r="G226" s="10" t="s">
        <v>11</v>
      </c>
    </row>
    <row r="227" spans="1:7" x14ac:dyDescent="0.3">
      <c r="A227" s="15">
        <v>43348</v>
      </c>
      <c r="B227" s="16">
        <v>100.07</v>
      </c>
      <c r="E227" s="13" t="s">
        <v>10</v>
      </c>
      <c r="F227" s="16">
        <v>0</v>
      </c>
      <c r="G227" s="14" t="s">
        <v>11</v>
      </c>
    </row>
    <row r="228" spans="1:7" x14ac:dyDescent="0.3">
      <c r="A228" s="11">
        <v>43349</v>
      </c>
      <c r="B228" s="12">
        <v>100.22</v>
      </c>
      <c r="E228" s="9" t="s">
        <v>10</v>
      </c>
      <c r="F228" s="12">
        <v>0</v>
      </c>
      <c r="G228" s="10" t="s">
        <v>11</v>
      </c>
    </row>
    <row r="229" spans="1:7" x14ac:dyDescent="0.3">
      <c r="A229" s="15">
        <v>43350</v>
      </c>
      <c r="B229" s="16">
        <v>99.77</v>
      </c>
      <c r="E229" s="13" t="s">
        <v>10</v>
      </c>
      <c r="F229" s="16">
        <v>0</v>
      </c>
      <c r="G229" s="14" t="s">
        <v>11</v>
      </c>
    </row>
    <row r="230" spans="1:7" x14ac:dyDescent="0.3">
      <c r="A230" s="11">
        <v>43353</v>
      </c>
      <c r="B230" s="12">
        <v>99.75</v>
      </c>
      <c r="E230" s="9" t="s">
        <v>10</v>
      </c>
      <c r="F230" s="12">
        <v>0</v>
      </c>
      <c r="G230" s="10" t="s">
        <v>11</v>
      </c>
    </row>
    <row r="231" spans="1:7" x14ac:dyDescent="0.3">
      <c r="A231" s="15">
        <v>43354</v>
      </c>
      <c r="B231" s="16">
        <v>99.59</v>
      </c>
      <c r="E231" s="13" t="s">
        <v>10</v>
      </c>
      <c r="F231" s="16">
        <v>0</v>
      </c>
      <c r="G231" s="14" t="s">
        <v>11</v>
      </c>
    </row>
    <row r="232" spans="1:7" x14ac:dyDescent="0.3">
      <c r="A232" s="11">
        <v>43355</v>
      </c>
      <c r="B232" s="12">
        <v>99.7</v>
      </c>
      <c r="E232" s="9" t="s">
        <v>10</v>
      </c>
      <c r="F232" s="12">
        <v>0</v>
      </c>
      <c r="G232" s="10" t="s">
        <v>11</v>
      </c>
    </row>
    <row r="233" spans="1:7" x14ac:dyDescent="0.3">
      <c r="A233" s="15">
        <v>43356</v>
      </c>
      <c r="B233" s="16">
        <v>99.5</v>
      </c>
      <c r="E233" s="13" t="s">
        <v>10</v>
      </c>
      <c r="F233" s="16">
        <v>0</v>
      </c>
      <c r="G233" s="14" t="s">
        <v>11</v>
      </c>
    </row>
    <row r="234" spans="1:7" x14ac:dyDescent="0.3">
      <c r="A234" s="11">
        <v>43357</v>
      </c>
      <c r="B234" s="12">
        <v>99.76</v>
      </c>
      <c r="E234" s="9" t="s">
        <v>10</v>
      </c>
      <c r="F234" s="12">
        <v>0</v>
      </c>
      <c r="G234" s="10" t="s">
        <v>11</v>
      </c>
    </row>
    <row r="235" spans="1:7" x14ac:dyDescent="0.3">
      <c r="A235" s="15">
        <v>43360</v>
      </c>
      <c r="B235" s="16">
        <v>99.8</v>
      </c>
      <c r="E235" s="13" t="s">
        <v>10</v>
      </c>
      <c r="F235" s="16">
        <v>0</v>
      </c>
      <c r="G235" s="14" t="s">
        <v>11</v>
      </c>
    </row>
    <row r="236" spans="1:7" x14ac:dyDescent="0.3">
      <c r="A236" s="11">
        <v>43361</v>
      </c>
      <c r="B236" s="12">
        <v>99.8</v>
      </c>
      <c r="E236" s="9" t="s">
        <v>10</v>
      </c>
      <c r="F236" s="12">
        <v>0</v>
      </c>
      <c r="G236" s="10" t="s">
        <v>11</v>
      </c>
    </row>
    <row r="237" spans="1:7" x14ac:dyDescent="0.3">
      <c r="A237" s="15">
        <v>43362</v>
      </c>
      <c r="B237" s="16">
        <v>100.2</v>
      </c>
      <c r="E237" s="13" t="s">
        <v>10</v>
      </c>
      <c r="F237" s="16">
        <v>0</v>
      </c>
      <c r="G237" s="14" t="s">
        <v>11</v>
      </c>
    </row>
    <row r="238" spans="1:7" x14ac:dyDescent="0.3">
      <c r="A238" s="11">
        <v>43363</v>
      </c>
      <c r="B238" s="12">
        <v>100</v>
      </c>
      <c r="E238" s="9" t="s">
        <v>10</v>
      </c>
      <c r="F238" s="12">
        <v>0</v>
      </c>
      <c r="G238" s="10" t="s">
        <v>11</v>
      </c>
    </row>
    <row r="239" spans="1:7" x14ac:dyDescent="0.3">
      <c r="A239" s="15">
        <v>43364</v>
      </c>
      <c r="B239" s="16">
        <v>100.15</v>
      </c>
      <c r="E239" s="13" t="s">
        <v>10</v>
      </c>
      <c r="F239" s="16">
        <v>0</v>
      </c>
      <c r="G239" s="14" t="s">
        <v>11</v>
      </c>
    </row>
    <row r="240" spans="1:7" x14ac:dyDescent="0.3">
      <c r="A240" s="11">
        <v>43367</v>
      </c>
      <c r="B240" s="12">
        <v>100.2</v>
      </c>
      <c r="E240" s="9" t="s">
        <v>10</v>
      </c>
      <c r="F240" s="12">
        <v>0</v>
      </c>
      <c r="G240" s="10" t="s">
        <v>11</v>
      </c>
    </row>
    <row r="241" spans="1:7" x14ac:dyDescent="0.3">
      <c r="A241" s="15">
        <v>43368</v>
      </c>
      <c r="B241" s="16">
        <v>100.2</v>
      </c>
      <c r="E241" s="13" t="s">
        <v>10</v>
      </c>
      <c r="F241" s="16">
        <v>0</v>
      </c>
      <c r="G241" s="14" t="s">
        <v>11</v>
      </c>
    </row>
    <row r="242" spans="1:7" x14ac:dyDescent="0.3">
      <c r="A242" s="11">
        <v>43369</v>
      </c>
      <c r="B242" s="12">
        <v>100.22</v>
      </c>
      <c r="E242" s="9" t="s">
        <v>10</v>
      </c>
      <c r="F242" s="12">
        <v>0</v>
      </c>
      <c r="G242" s="10" t="s">
        <v>11</v>
      </c>
    </row>
    <row r="243" spans="1:7" x14ac:dyDescent="0.3">
      <c r="A243" s="15">
        <v>43370</v>
      </c>
      <c r="B243" s="16">
        <v>100.25</v>
      </c>
      <c r="E243" s="13" t="s">
        <v>10</v>
      </c>
      <c r="F243" s="16">
        <v>0</v>
      </c>
      <c r="G243" s="14" t="s">
        <v>11</v>
      </c>
    </row>
    <row r="244" spans="1:7" x14ac:dyDescent="0.3">
      <c r="A244" s="11">
        <v>43371</v>
      </c>
      <c r="B244" s="12">
        <v>100.26</v>
      </c>
      <c r="E244" s="9" t="s">
        <v>10</v>
      </c>
      <c r="F244" s="12">
        <v>0</v>
      </c>
      <c r="G244" s="10" t="s">
        <v>11</v>
      </c>
    </row>
    <row r="245" spans="1:7" x14ac:dyDescent="0.3">
      <c r="A245" s="15">
        <v>43374</v>
      </c>
      <c r="B245" s="16">
        <v>100.3</v>
      </c>
      <c r="E245" s="13" t="s">
        <v>10</v>
      </c>
      <c r="F245" s="16">
        <v>0</v>
      </c>
      <c r="G245" s="14" t="s">
        <v>11</v>
      </c>
    </row>
    <row r="246" spans="1:7" x14ac:dyDescent="0.3">
      <c r="A246" s="11">
        <v>43375</v>
      </c>
      <c r="B246" s="12">
        <v>100.4</v>
      </c>
      <c r="E246" s="9" t="s">
        <v>10</v>
      </c>
      <c r="F246" s="12">
        <v>0</v>
      </c>
      <c r="G246" s="10" t="s">
        <v>11</v>
      </c>
    </row>
    <row r="247" spans="1:7" x14ac:dyDescent="0.3">
      <c r="A247" s="15">
        <v>43376</v>
      </c>
      <c r="B247" s="16">
        <v>100.51</v>
      </c>
      <c r="E247" s="13" t="s">
        <v>10</v>
      </c>
      <c r="F247" s="16">
        <v>0</v>
      </c>
      <c r="G247" s="14" t="s">
        <v>11</v>
      </c>
    </row>
    <row r="248" spans="1:7" x14ac:dyDescent="0.3">
      <c r="A248" s="11">
        <v>43377</v>
      </c>
      <c r="B248" s="12">
        <v>100.3</v>
      </c>
      <c r="E248" s="9" t="s">
        <v>10</v>
      </c>
      <c r="F248" s="12">
        <v>0</v>
      </c>
      <c r="G248" s="10" t="s">
        <v>11</v>
      </c>
    </row>
    <row r="249" spans="1:7" x14ac:dyDescent="0.3">
      <c r="A249" s="15">
        <v>43378</v>
      </c>
      <c r="B249" s="16">
        <v>100.5</v>
      </c>
      <c r="E249" s="13" t="s">
        <v>10</v>
      </c>
      <c r="F249" s="16">
        <v>0</v>
      </c>
      <c r="G249" s="14" t="s">
        <v>11</v>
      </c>
    </row>
    <row r="250" spans="1:7" x14ac:dyDescent="0.3">
      <c r="A250" s="11">
        <v>43381</v>
      </c>
      <c r="B250" s="12">
        <v>100.19</v>
      </c>
      <c r="E250" s="9" t="s">
        <v>10</v>
      </c>
      <c r="F250" s="12">
        <v>0</v>
      </c>
      <c r="G250" s="10" t="s">
        <v>11</v>
      </c>
    </row>
    <row r="251" spans="1:7" x14ac:dyDescent="0.3">
      <c r="A251" s="15">
        <v>43382</v>
      </c>
      <c r="B251" s="16">
        <v>100.49</v>
      </c>
      <c r="E251" s="13" t="s">
        <v>10</v>
      </c>
      <c r="F251" s="16">
        <v>0</v>
      </c>
      <c r="G251" s="14" t="s">
        <v>11</v>
      </c>
    </row>
    <row r="252" spans="1:7" x14ac:dyDescent="0.3">
      <c r="A252" s="11">
        <v>43383</v>
      </c>
      <c r="B252" s="12">
        <v>100.11</v>
      </c>
      <c r="E252" s="9" t="s">
        <v>10</v>
      </c>
      <c r="F252" s="12">
        <v>0</v>
      </c>
      <c r="G252" s="10" t="s">
        <v>11</v>
      </c>
    </row>
    <row r="253" spans="1:7" x14ac:dyDescent="0.3">
      <c r="A253" s="15">
        <v>43384</v>
      </c>
      <c r="B253" s="16">
        <v>100.2</v>
      </c>
      <c r="E253" s="13" t="s">
        <v>10</v>
      </c>
      <c r="F253" s="16">
        <v>0</v>
      </c>
      <c r="G253" s="14" t="s">
        <v>11</v>
      </c>
    </row>
    <row r="254" spans="1:7" x14ac:dyDescent="0.3">
      <c r="A254" s="11">
        <v>43385</v>
      </c>
      <c r="B254" s="12">
        <v>99.98</v>
      </c>
      <c r="E254" s="9" t="s">
        <v>10</v>
      </c>
      <c r="F254" s="12">
        <v>0</v>
      </c>
      <c r="G254" s="10" t="s">
        <v>11</v>
      </c>
    </row>
    <row r="255" spans="1:7" x14ac:dyDescent="0.3">
      <c r="A255" s="15">
        <v>43388</v>
      </c>
      <c r="B255" s="16">
        <v>100.1</v>
      </c>
      <c r="E255" s="13" t="s">
        <v>10</v>
      </c>
      <c r="F255" s="16">
        <v>0</v>
      </c>
      <c r="G255" s="14" t="s">
        <v>11</v>
      </c>
    </row>
    <row r="256" spans="1:7" x14ac:dyDescent="0.3">
      <c r="A256" s="11">
        <v>43389</v>
      </c>
      <c r="B256" s="12">
        <v>100.38</v>
      </c>
      <c r="E256" s="9" t="s">
        <v>10</v>
      </c>
      <c r="F256" s="12">
        <v>0</v>
      </c>
      <c r="G256" s="10" t="s">
        <v>11</v>
      </c>
    </row>
    <row r="257" spans="1:7" x14ac:dyDescent="0.3">
      <c r="A257" s="15">
        <v>43390</v>
      </c>
      <c r="B257" s="16">
        <v>100.29</v>
      </c>
      <c r="E257" s="13" t="s">
        <v>10</v>
      </c>
      <c r="F257" s="16">
        <v>0</v>
      </c>
      <c r="G257" s="14" t="s">
        <v>11</v>
      </c>
    </row>
    <row r="258" spans="1:7" x14ac:dyDescent="0.3">
      <c r="A258" s="11">
        <v>43391</v>
      </c>
      <c r="B258" s="12">
        <v>100.2</v>
      </c>
      <c r="E258" s="9" t="s">
        <v>10</v>
      </c>
      <c r="F258" s="12">
        <v>0</v>
      </c>
      <c r="G258" s="10" t="s">
        <v>11</v>
      </c>
    </row>
    <row r="259" spans="1:7" x14ac:dyDescent="0.3">
      <c r="A259" s="15">
        <v>43392</v>
      </c>
      <c r="B259" s="16">
        <v>100.47</v>
      </c>
      <c r="E259" s="13" t="s">
        <v>10</v>
      </c>
      <c r="F259" s="16">
        <v>0</v>
      </c>
      <c r="G259" s="14" t="s">
        <v>11</v>
      </c>
    </row>
    <row r="260" spans="1:7" x14ac:dyDescent="0.3">
      <c r="A260" s="11">
        <v>43395</v>
      </c>
      <c r="B260" s="12">
        <v>100.11</v>
      </c>
      <c r="E260" s="9" t="s">
        <v>10</v>
      </c>
      <c r="F260" s="12">
        <v>0</v>
      </c>
      <c r="G260" s="10" t="s">
        <v>11</v>
      </c>
    </row>
    <row r="261" spans="1:7" x14ac:dyDescent="0.3">
      <c r="A261" s="15">
        <v>43396</v>
      </c>
      <c r="B261" s="16">
        <v>100.64</v>
      </c>
      <c r="E261" s="13" t="s">
        <v>10</v>
      </c>
      <c r="F261" s="16">
        <v>0</v>
      </c>
      <c r="G261" s="14" t="s">
        <v>11</v>
      </c>
    </row>
    <row r="262" spans="1:7" x14ac:dyDescent="0.3">
      <c r="A262" s="11">
        <v>43397</v>
      </c>
      <c r="B262" s="12">
        <v>100.3</v>
      </c>
      <c r="E262" s="9" t="s">
        <v>10</v>
      </c>
      <c r="F262" s="12">
        <v>0</v>
      </c>
      <c r="G262" s="10" t="s">
        <v>11</v>
      </c>
    </row>
    <row r="263" spans="1:7" x14ac:dyDescent="0.3">
      <c r="A263" s="15">
        <v>43398</v>
      </c>
      <c r="B263" s="16">
        <v>100.36</v>
      </c>
      <c r="E263" s="13" t="s">
        <v>10</v>
      </c>
      <c r="F263" s="16">
        <v>0</v>
      </c>
      <c r="G263" s="14" t="s">
        <v>11</v>
      </c>
    </row>
    <row r="264" spans="1:7" x14ac:dyDescent="0.3">
      <c r="A264" s="11">
        <v>43399</v>
      </c>
      <c r="B264" s="12">
        <v>100.35</v>
      </c>
      <c r="E264" s="9" t="s">
        <v>10</v>
      </c>
      <c r="F264" s="12">
        <v>0</v>
      </c>
      <c r="G264" s="10" t="s">
        <v>11</v>
      </c>
    </row>
    <row r="265" spans="1:7" x14ac:dyDescent="0.3">
      <c r="A265" s="15">
        <v>43402</v>
      </c>
      <c r="B265" s="16">
        <v>100.24</v>
      </c>
      <c r="E265" s="13" t="s">
        <v>10</v>
      </c>
      <c r="F265" s="16">
        <v>0</v>
      </c>
      <c r="G265" s="14" t="s">
        <v>11</v>
      </c>
    </row>
    <row r="266" spans="1:7" x14ac:dyDescent="0.3">
      <c r="A266" s="11">
        <v>43403</v>
      </c>
      <c r="B266" s="12">
        <v>100.42</v>
      </c>
      <c r="E266" s="9" t="s">
        <v>10</v>
      </c>
      <c r="F266" s="12">
        <v>0</v>
      </c>
      <c r="G266" s="10" t="s">
        <v>11</v>
      </c>
    </row>
    <row r="267" spans="1:7" x14ac:dyDescent="0.3">
      <c r="A267" s="15">
        <v>43404</v>
      </c>
      <c r="B267" s="16">
        <v>100.46</v>
      </c>
      <c r="E267" s="13" t="s">
        <v>10</v>
      </c>
      <c r="F267" s="16">
        <v>0</v>
      </c>
      <c r="G267" s="14" t="s">
        <v>11</v>
      </c>
    </row>
    <row r="268" spans="1:7" x14ac:dyDescent="0.3">
      <c r="A268" s="11">
        <v>43405</v>
      </c>
      <c r="B268" s="12">
        <v>100.3</v>
      </c>
      <c r="E268" s="9" t="s">
        <v>10</v>
      </c>
      <c r="F268" s="12">
        <v>0</v>
      </c>
      <c r="G268" s="10" t="s">
        <v>11</v>
      </c>
    </row>
    <row r="269" spans="1:7" x14ac:dyDescent="0.3">
      <c r="A269" s="15">
        <v>43406</v>
      </c>
      <c r="B269" s="16">
        <v>100.5</v>
      </c>
      <c r="E269" s="13" t="s">
        <v>10</v>
      </c>
      <c r="F269" s="16">
        <v>0</v>
      </c>
      <c r="G269" s="14" t="s">
        <v>11</v>
      </c>
    </row>
    <row r="270" spans="1:7" x14ac:dyDescent="0.3">
      <c r="A270" s="11">
        <v>43410</v>
      </c>
      <c r="B270" s="12">
        <v>100.44</v>
      </c>
      <c r="E270" s="9" t="s">
        <v>10</v>
      </c>
      <c r="F270" s="12">
        <v>0</v>
      </c>
      <c r="G270" s="10" t="s">
        <v>11</v>
      </c>
    </row>
    <row r="271" spans="1:7" x14ac:dyDescent="0.3">
      <c r="A271" s="15">
        <v>43411</v>
      </c>
      <c r="B271" s="16">
        <v>100.55</v>
      </c>
      <c r="E271" s="13" t="s">
        <v>10</v>
      </c>
      <c r="F271" s="16">
        <v>0</v>
      </c>
      <c r="G271" s="14" t="s">
        <v>11</v>
      </c>
    </row>
    <row r="272" spans="1:7" x14ac:dyDescent="0.3">
      <c r="A272" s="11">
        <v>43412</v>
      </c>
      <c r="B272" s="12">
        <v>100.3</v>
      </c>
      <c r="E272" s="9" t="s">
        <v>10</v>
      </c>
      <c r="F272" s="12">
        <v>0</v>
      </c>
      <c r="G272" s="10" t="s">
        <v>11</v>
      </c>
    </row>
    <row r="273" spans="1:7" x14ac:dyDescent="0.3">
      <c r="A273" s="15">
        <v>43413</v>
      </c>
      <c r="B273" s="16">
        <v>100.45</v>
      </c>
      <c r="E273" s="13" t="s">
        <v>10</v>
      </c>
      <c r="F273" s="16">
        <v>0</v>
      </c>
      <c r="G273" s="14" t="s">
        <v>11</v>
      </c>
    </row>
    <row r="274" spans="1:7" x14ac:dyDescent="0.3">
      <c r="A274" s="11">
        <v>43416</v>
      </c>
      <c r="B274" s="12">
        <v>100.2</v>
      </c>
      <c r="E274" s="9" t="s">
        <v>10</v>
      </c>
      <c r="F274" s="12">
        <v>0</v>
      </c>
      <c r="G274" s="10" t="s">
        <v>11</v>
      </c>
    </row>
    <row r="275" spans="1:7" x14ac:dyDescent="0.3">
      <c r="A275" s="15">
        <v>43417</v>
      </c>
      <c r="B275" s="16">
        <v>100.22</v>
      </c>
      <c r="E275" s="13" t="s">
        <v>10</v>
      </c>
      <c r="F275" s="16">
        <v>0</v>
      </c>
      <c r="G275" s="14" t="s">
        <v>11</v>
      </c>
    </row>
    <row r="276" spans="1:7" x14ac:dyDescent="0.3">
      <c r="A276" s="11">
        <v>43418</v>
      </c>
      <c r="B276" s="12">
        <v>100.45</v>
      </c>
      <c r="E276" s="9" t="s">
        <v>10</v>
      </c>
      <c r="F276" s="12">
        <v>0</v>
      </c>
      <c r="G276" s="10" t="s">
        <v>11</v>
      </c>
    </row>
    <row r="277" spans="1:7" x14ac:dyDescent="0.3">
      <c r="A277" s="15">
        <v>43419</v>
      </c>
      <c r="B277" s="16">
        <v>100.29</v>
      </c>
      <c r="E277" s="13" t="s">
        <v>10</v>
      </c>
      <c r="F277" s="16">
        <v>0</v>
      </c>
      <c r="G277" s="14" t="s">
        <v>11</v>
      </c>
    </row>
    <row r="278" spans="1:7" x14ac:dyDescent="0.3">
      <c r="A278" s="11">
        <v>43420</v>
      </c>
      <c r="B278" s="12">
        <v>100.29</v>
      </c>
      <c r="E278" s="9" t="s">
        <v>10</v>
      </c>
      <c r="F278" s="12">
        <v>0</v>
      </c>
      <c r="G278" s="10" t="s">
        <v>11</v>
      </c>
    </row>
    <row r="279" spans="1:7" x14ac:dyDescent="0.3">
      <c r="A279" s="15">
        <v>43423</v>
      </c>
      <c r="B279" s="16">
        <v>100.23</v>
      </c>
      <c r="E279" s="13" t="s">
        <v>10</v>
      </c>
      <c r="F279" s="16">
        <v>0</v>
      </c>
      <c r="G279" s="14" t="s">
        <v>11</v>
      </c>
    </row>
    <row r="280" spans="1:7" x14ac:dyDescent="0.3">
      <c r="A280" s="11">
        <v>43424</v>
      </c>
      <c r="B280" s="12">
        <v>100.07</v>
      </c>
      <c r="E280" s="9" t="s">
        <v>10</v>
      </c>
      <c r="F280" s="12">
        <v>0</v>
      </c>
      <c r="G280" s="10" t="s">
        <v>11</v>
      </c>
    </row>
    <row r="281" spans="1:7" x14ac:dyDescent="0.3">
      <c r="A281" s="15">
        <v>43425</v>
      </c>
      <c r="B281" s="16">
        <v>100.2</v>
      </c>
      <c r="E281" s="13" t="s">
        <v>10</v>
      </c>
      <c r="F281" s="16">
        <v>0</v>
      </c>
      <c r="G281" s="14" t="s">
        <v>11</v>
      </c>
    </row>
    <row r="282" spans="1:7" x14ac:dyDescent="0.3">
      <c r="A282" s="11">
        <v>43426</v>
      </c>
      <c r="B282" s="12">
        <v>100.2</v>
      </c>
      <c r="E282" s="9" t="s">
        <v>10</v>
      </c>
      <c r="F282" s="12">
        <v>0</v>
      </c>
      <c r="G282" s="10" t="s">
        <v>11</v>
      </c>
    </row>
    <row r="283" spans="1:7" x14ac:dyDescent="0.3">
      <c r="A283" s="15">
        <v>43427</v>
      </c>
      <c r="B283" s="16">
        <v>100.3</v>
      </c>
      <c r="E283" s="13" t="s">
        <v>10</v>
      </c>
      <c r="F283" s="16">
        <v>0</v>
      </c>
      <c r="G283" s="14" t="s">
        <v>11</v>
      </c>
    </row>
    <row r="284" spans="1:7" x14ac:dyDescent="0.3">
      <c r="A284" s="11">
        <v>43430</v>
      </c>
      <c r="B284" s="12">
        <v>100.19</v>
      </c>
      <c r="E284" s="9" t="s">
        <v>10</v>
      </c>
      <c r="F284" s="12">
        <v>0</v>
      </c>
      <c r="G284" s="10" t="s">
        <v>11</v>
      </c>
    </row>
    <row r="285" spans="1:7" x14ac:dyDescent="0.3">
      <c r="A285" s="15">
        <v>43431</v>
      </c>
      <c r="B285" s="16">
        <v>100.1</v>
      </c>
      <c r="E285" s="13" t="s">
        <v>10</v>
      </c>
      <c r="F285" s="16">
        <v>0</v>
      </c>
      <c r="G285" s="14" t="s">
        <v>11</v>
      </c>
    </row>
    <row r="286" spans="1:7" x14ac:dyDescent="0.3">
      <c r="A286" s="11">
        <v>43432</v>
      </c>
      <c r="B286" s="12">
        <v>100.06</v>
      </c>
      <c r="E286" s="9" t="s">
        <v>10</v>
      </c>
      <c r="F286" s="12">
        <v>0</v>
      </c>
      <c r="G286" s="10" t="s">
        <v>11</v>
      </c>
    </row>
    <row r="287" spans="1:7" x14ac:dyDescent="0.3">
      <c r="A287" s="15">
        <v>43433</v>
      </c>
      <c r="B287" s="16">
        <v>100.14</v>
      </c>
      <c r="E287" s="13" t="s">
        <v>10</v>
      </c>
      <c r="F287" s="16">
        <v>0</v>
      </c>
      <c r="G287" s="14" t="s">
        <v>11</v>
      </c>
    </row>
    <row r="288" spans="1:7" x14ac:dyDescent="0.3">
      <c r="A288" s="11">
        <v>43434</v>
      </c>
      <c r="B288" s="12">
        <v>100.41</v>
      </c>
      <c r="E288" s="9" t="s">
        <v>10</v>
      </c>
      <c r="F288" s="12">
        <v>0</v>
      </c>
      <c r="G288" s="10" t="s">
        <v>11</v>
      </c>
    </row>
    <row r="289" spans="1:7" x14ac:dyDescent="0.3">
      <c r="A289" s="15">
        <v>43437</v>
      </c>
      <c r="B289" s="16">
        <v>100.21</v>
      </c>
      <c r="E289" s="13" t="s">
        <v>10</v>
      </c>
      <c r="F289" s="16">
        <v>0</v>
      </c>
      <c r="G289" s="14" t="s">
        <v>11</v>
      </c>
    </row>
    <row r="290" spans="1:7" x14ac:dyDescent="0.3">
      <c r="A290" s="11">
        <v>43438</v>
      </c>
      <c r="B290" s="12">
        <v>100.28</v>
      </c>
      <c r="E290" s="9" t="s">
        <v>10</v>
      </c>
      <c r="F290" s="12">
        <v>0</v>
      </c>
      <c r="G290" s="10" t="s">
        <v>11</v>
      </c>
    </row>
    <row r="291" spans="1:7" x14ac:dyDescent="0.3">
      <c r="A291" s="15">
        <v>43439</v>
      </c>
      <c r="B291" s="16">
        <v>99.99</v>
      </c>
      <c r="E291" s="13" t="s">
        <v>10</v>
      </c>
      <c r="F291" s="16">
        <v>0</v>
      </c>
      <c r="G291" s="14" t="s">
        <v>11</v>
      </c>
    </row>
    <row r="292" spans="1:7" x14ac:dyDescent="0.3">
      <c r="A292" s="11">
        <v>43440</v>
      </c>
      <c r="B292" s="12">
        <v>99.91</v>
      </c>
      <c r="E292" s="9" t="s">
        <v>10</v>
      </c>
      <c r="F292" s="12">
        <v>0</v>
      </c>
      <c r="G292" s="10" t="s">
        <v>11</v>
      </c>
    </row>
    <row r="293" spans="1:7" x14ac:dyDescent="0.3">
      <c r="A293" s="15">
        <v>43441</v>
      </c>
      <c r="B293" s="16">
        <v>99.8</v>
      </c>
      <c r="E293" s="13" t="s">
        <v>10</v>
      </c>
      <c r="F293" s="16">
        <v>0</v>
      </c>
      <c r="G293" s="14" t="s">
        <v>11</v>
      </c>
    </row>
    <row r="294" spans="1:7" x14ac:dyDescent="0.3">
      <c r="A294" s="11">
        <v>43444</v>
      </c>
      <c r="B294" s="12">
        <v>99.9</v>
      </c>
      <c r="E294" s="9" t="s">
        <v>10</v>
      </c>
      <c r="F294" s="12">
        <v>0</v>
      </c>
      <c r="G294" s="10" t="s">
        <v>11</v>
      </c>
    </row>
    <row r="295" spans="1:7" x14ac:dyDescent="0.3">
      <c r="A295" s="15">
        <v>43445</v>
      </c>
      <c r="B295" s="16">
        <v>100.03</v>
      </c>
      <c r="E295" s="13" t="s">
        <v>10</v>
      </c>
      <c r="F295" s="16">
        <v>0</v>
      </c>
      <c r="G295" s="14" t="s">
        <v>11</v>
      </c>
    </row>
    <row r="296" spans="1:7" x14ac:dyDescent="0.3">
      <c r="A296" s="11">
        <v>43446</v>
      </c>
      <c r="B296" s="12">
        <v>99.8</v>
      </c>
      <c r="E296" s="9" t="s">
        <v>10</v>
      </c>
      <c r="F296" s="12">
        <v>0</v>
      </c>
      <c r="G296" s="10" t="s">
        <v>11</v>
      </c>
    </row>
    <row r="297" spans="1:7" x14ac:dyDescent="0.3">
      <c r="A297" s="15">
        <v>43447</v>
      </c>
      <c r="B297" s="16">
        <v>99.9</v>
      </c>
      <c r="E297" s="13" t="s">
        <v>10</v>
      </c>
      <c r="F297" s="16">
        <v>0</v>
      </c>
      <c r="G297" s="14" t="s">
        <v>11</v>
      </c>
    </row>
    <row r="298" spans="1:7" x14ac:dyDescent="0.3">
      <c r="A298" s="11">
        <v>43448</v>
      </c>
      <c r="B298" s="12">
        <v>99.9</v>
      </c>
      <c r="E298" s="9" t="s">
        <v>10</v>
      </c>
      <c r="F298" s="12">
        <v>0</v>
      </c>
      <c r="G298" s="10" t="s">
        <v>11</v>
      </c>
    </row>
    <row r="299" spans="1:7" x14ac:dyDescent="0.3">
      <c r="A299" s="15">
        <v>43451</v>
      </c>
      <c r="B299" s="16">
        <v>99.9</v>
      </c>
      <c r="E299" s="13" t="s">
        <v>10</v>
      </c>
      <c r="F299" s="16">
        <v>0</v>
      </c>
      <c r="G299" s="14" t="s">
        <v>11</v>
      </c>
    </row>
    <row r="300" spans="1:7" x14ac:dyDescent="0.3">
      <c r="A300" s="11">
        <v>43452</v>
      </c>
      <c r="B300" s="12">
        <v>99.89</v>
      </c>
      <c r="E300" s="9" t="s">
        <v>10</v>
      </c>
      <c r="F300" s="12">
        <v>0</v>
      </c>
      <c r="G300" s="10" t="s">
        <v>11</v>
      </c>
    </row>
    <row r="301" spans="1:7" x14ac:dyDescent="0.3">
      <c r="A301" s="15">
        <v>43453</v>
      </c>
      <c r="B301" s="16">
        <v>99.98</v>
      </c>
      <c r="E301" s="13" t="s">
        <v>10</v>
      </c>
      <c r="F301" s="16">
        <v>0</v>
      </c>
      <c r="G301" s="14" t="s">
        <v>11</v>
      </c>
    </row>
    <row r="302" spans="1:7" x14ac:dyDescent="0.3">
      <c r="A302" s="11">
        <v>43454</v>
      </c>
      <c r="B302" s="12">
        <v>99.96</v>
      </c>
      <c r="E302" s="9" t="s">
        <v>10</v>
      </c>
      <c r="F302" s="12">
        <v>0</v>
      </c>
      <c r="G302" s="10" t="s">
        <v>11</v>
      </c>
    </row>
    <row r="303" spans="1:7" x14ac:dyDescent="0.3">
      <c r="A303" s="15">
        <v>43455</v>
      </c>
      <c r="B303" s="16">
        <v>100</v>
      </c>
      <c r="E303" s="13" t="s">
        <v>10</v>
      </c>
      <c r="F303" s="16">
        <v>0</v>
      </c>
      <c r="G303" s="14" t="s">
        <v>11</v>
      </c>
    </row>
    <row r="304" spans="1:7" x14ac:dyDescent="0.3">
      <c r="A304" s="11">
        <v>43458</v>
      </c>
      <c r="B304" s="12">
        <v>100</v>
      </c>
      <c r="E304" s="9" t="s">
        <v>10</v>
      </c>
      <c r="F304" s="12">
        <v>0</v>
      </c>
      <c r="G304" s="10" t="s">
        <v>11</v>
      </c>
    </row>
    <row r="305" spans="1:7" x14ac:dyDescent="0.3">
      <c r="A305" s="15">
        <v>43459</v>
      </c>
      <c r="B305" s="16">
        <v>100</v>
      </c>
      <c r="E305" s="13" t="s">
        <v>10</v>
      </c>
      <c r="F305" s="16">
        <v>0</v>
      </c>
      <c r="G305" s="14" t="s">
        <v>11</v>
      </c>
    </row>
    <row r="306" spans="1:7" x14ac:dyDescent="0.3">
      <c r="A306" s="11">
        <v>43460</v>
      </c>
      <c r="B306" s="12">
        <v>100.25</v>
      </c>
      <c r="E306" s="9" t="s">
        <v>10</v>
      </c>
      <c r="F306" s="12">
        <v>0</v>
      </c>
      <c r="G306" s="10" t="s">
        <v>11</v>
      </c>
    </row>
    <row r="307" spans="1:7" x14ac:dyDescent="0.3">
      <c r="A307" s="15">
        <v>43461</v>
      </c>
      <c r="B307" s="16">
        <v>100.2</v>
      </c>
      <c r="E307" s="13" t="s">
        <v>10</v>
      </c>
      <c r="F307" s="16">
        <v>0</v>
      </c>
      <c r="G307" s="14" t="s">
        <v>11</v>
      </c>
    </row>
    <row r="308" spans="1:7" x14ac:dyDescent="0.3">
      <c r="A308" s="11">
        <v>43462</v>
      </c>
      <c r="B308" s="12">
        <v>100.15</v>
      </c>
      <c r="E308" s="9" t="s">
        <v>10</v>
      </c>
      <c r="F308" s="12">
        <v>0</v>
      </c>
      <c r="G308" s="10" t="s">
        <v>11</v>
      </c>
    </row>
    <row r="309" spans="1:7" x14ac:dyDescent="0.3">
      <c r="A309" s="15">
        <v>43463</v>
      </c>
      <c r="B309" s="16">
        <v>100.43</v>
      </c>
      <c r="E309" s="13" t="s">
        <v>10</v>
      </c>
      <c r="F309" s="16">
        <v>0</v>
      </c>
      <c r="G309" s="14" t="s">
        <v>11</v>
      </c>
    </row>
    <row r="310" spans="1:7" x14ac:dyDescent="0.3">
      <c r="A310" s="11">
        <v>43468</v>
      </c>
      <c r="B310" s="12">
        <v>100.4</v>
      </c>
      <c r="E310" s="9" t="s">
        <v>10</v>
      </c>
      <c r="F310" s="12">
        <v>0</v>
      </c>
      <c r="G310" s="10" t="s">
        <v>11</v>
      </c>
    </row>
    <row r="311" spans="1:7" x14ac:dyDescent="0.3">
      <c r="A311" s="15">
        <v>43469</v>
      </c>
      <c r="B311" s="16">
        <v>100.39</v>
      </c>
      <c r="E311" s="13" t="s">
        <v>10</v>
      </c>
      <c r="F311" s="16">
        <v>0</v>
      </c>
      <c r="G311" s="14" t="s">
        <v>11</v>
      </c>
    </row>
    <row r="312" spans="1:7" x14ac:dyDescent="0.3">
      <c r="A312" s="11">
        <v>43473</v>
      </c>
      <c r="B312" s="12">
        <v>100.2</v>
      </c>
      <c r="E312" s="9" t="s">
        <v>10</v>
      </c>
      <c r="F312" s="12">
        <v>0</v>
      </c>
      <c r="G312" s="10" t="s">
        <v>11</v>
      </c>
    </row>
    <row r="313" spans="1:7" x14ac:dyDescent="0.3">
      <c r="A313" s="15">
        <v>43474</v>
      </c>
      <c r="B313" s="16">
        <v>100.15</v>
      </c>
      <c r="E313" s="13" t="s">
        <v>10</v>
      </c>
      <c r="F313" s="16">
        <v>0</v>
      </c>
      <c r="G313" s="14" t="s">
        <v>11</v>
      </c>
    </row>
    <row r="314" spans="1:7" x14ac:dyDescent="0.3">
      <c r="A314" s="11">
        <v>43475</v>
      </c>
      <c r="B314" s="12">
        <v>100.39</v>
      </c>
      <c r="E314" s="9" t="s">
        <v>10</v>
      </c>
      <c r="F314" s="12">
        <v>0</v>
      </c>
      <c r="G314" s="10" t="s">
        <v>11</v>
      </c>
    </row>
    <row r="315" spans="1:7" x14ac:dyDescent="0.3">
      <c r="A315" s="15">
        <v>43476</v>
      </c>
      <c r="B315" s="16">
        <v>100.3</v>
      </c>
      <c r="E315" s="13" t="s">
        <v>10</v>
      </c>
      <c r="F315" s="16">
        <v>0</v>
      </c>
      <c r="G315" s="14" t="s">
        <v>11</v>
      </c>
    </row>
    <row r="316" spans="1:7" x14ac:dyDescent="0.3">
      <c r="A316" s="11">
        <v>43479</v>
      </c>
      <c r="B316" s="12">
        <v>100.2</v>
      </c>
      <c r="E316" s="9" t="s">
        <v>10</v>
      </c>
      <c r="F316" s="12">
        <v>0</v>
      </c>
      <c r="G316" s="10" t="s">
        <v>11</v>
      </c>
    </row>
    <row r="317" spans="1:7" x14ac:dyDescent="0.3">
      <c r="A317" s="15">
        <v>43480</v>
      </c>
      <c r="B317" s="16">
        <v>100.2</v>
      </c>
      <c r="E317" s="13" t="s">
        <v>10</v>
      </c>
      <c r="F317" s="16">
        <v>0</v>
      </c>
      <c r="G317" s="14" t="s">
        <v>11</v>
      </c>
    </row>
    <row r="318" spans="1:7" x14ac:dyDescent="0.3">
      <c r="A318" s="11">
        <v>43481</v>
      </c>
      <c r="B318" s="12">
        <v>100.2</v>
      </c>
      <c r="E318" s="9" t="s">
        <v>10</v>
      </c>
      <c r="F318" s="12">
        <v>0</v>
      </c>
      <c r="G318" s="10" t="s">
        <v>11</v>
      </c>
    </row>
    <row r="319" spans="1:7" x14ac:dyDescent="0.3">
      <c r="A319" s="15">
        <v>43482</v>
      </c>
      <c r="B319" s="16">
        <v>100.3</v>
      </c>
      <c r="E319" s="13" t="s">
        <v>10</v>
      </c>
      <c r="F319" s="16">
        <v>0</v>
      </c>
      <c r="G319" s="14" t="s">
        <v>11</v>
      </c>
    </row>
    <row r="320" spans="1:7" x14ac:dyDescent="0.3">
      <c r="A320" s="11">
        <v>43483</v>
      </c>
      <c r="B320" s="12">
        <v>100.2</v>
      </c>
      <c r="E320" s="9" t="s">
        <v>10</v>
      </c>
      <c r="F320" s="12">
        <v>0</v>
      </c>
      <c r="G320" s="10" t="s">
        <v>11</v>
      </c>
    </row>
    <row r="321" spans="1:7" x14ac:dyDescent="0.3">
      <c r="A321" s="15">
        <v>43486</v>
      </c>
      <c r="B321" s="16">
        <v>100.2</v>
      </c>
      <c r="E321" s="13" t="s">
        <v>10</v>
      </c>
      <c r="F321" s="16">
        <v>0</v>
      </c>
      <c r="G321" s="14" t="s">
        <v>11</v>
      </c>
    </row>
    <row r="322" spans="1:7" x14ac:dyDescent="0.3">
      <c r="A322" s="11">
        <v>43487</v>
      </c>
      <c r="B322" s="12">
        <v>100</v>
      </c>
      <c r="E322" s="9" t="s">
        <v>10</v>
      </c>
      <c r="F322" s="12">
        <v>0</v>
      </c>
      <c r="G322" s="10" t="s">
        <v>11</v>
      </c>
    </row>
    <row r="323" spans="1:7" x14ac:dyDescent="0.3">
      <c r="A323" s="15">
        <v>43488</v>
      </c>
      <c r="B323" s="16">
        <v>99.95</v>
      </c>
      <c r="E323" s="13" t="s">
        <v>10</v>
      </c>
      <c r="F323" s="16">
        <v>0</v>
      </c>
      <c r="G323" s="14" t="s">
        <v>11</v>
      </c>
    </row>
    <row r="324" spans="1:7" x14ac:dyDescent="0.3">
      <c r="A324" s="11">
        <v>43489</v>
      </c>
      <c r="B324" s="12">
        <v>99.94</v>
      </c>
      <c r="E324" s="9" t="s">
        <v>10</v>
      </c>
      <c r="F324" s="12">
        <v>0</v>
      </c>
      <c r="G324" s="10" t="s">
        <v>11</v>
      </c>
    </row>
    <row r="325" spans="1:7" x14ac:dyDescent="0.3">
      <c r="A325" s="15">
        <v>43490</v>
      </c>
      <c r="B325" s="16">
        <v>99.91</v>
      </c>
      <c r="E325" s="13" t="s">
        <v>10</v>
      </c>
      <c r="F325" s="16">
        <v>0</v>
      </c>
      <c r="G325" s="14" t="s">
        <v>11</v>
      </c>
    </row>
    <row r="326" spans="1:7" x14ac:dyDescent="0.3">
      <c r="A326" s="11">
        <v>43493</v>
      </c>
      <c r="B326" s="12">
        <v>99.99</v>
      </c>
      <c r="E326" s="9" t="s">
        <v>10</v>
      </c>
      <c r="F326" s="12">
        <v>0</v>
      </c>
      <c r="G326" s="10" t="s">
        <v>11</v>
      </c>
    </row>
    <row r="327" spans="1:7" x14ac:dyDescent="0.3">
      <c r="A327" s="15">
        <v>43494</v>
      </c>
      <c r="B327" s="16">
        <v>99.99</v>
      </c>
      <c r="E327" s="13" t="s">
        <v>10</v>
      </c>
      <c r="F327" s="16">
        <v>0</v>
      </c>
      <c r="G327" s="14" t="s">
        <v>11</v>
      </c>
    </row>
    <row r="328" spans="1:7" x14ac:dyDescent="0.3">
      <c r="A328" s="11">
        <v>43495</v>
      </c>
      <c r="B328" s="12">
        <v>100</v>
      </c>
      <c r="E328" s="9" t="s">
        <v>10</v>
      </c>
      <c r="F328" s="12">
        <v>0</v>
      </c>
      <c r="G328" s="10" t="s">
        <v>11</v>
      </c>
    </row>
    <row r="329" spans="1:7" x14ac:dyDescent="0.3">
      <c r="A329" s="15">
        <v>43496</v>
      </c>
      <c r="B329" s="16">
        <v>100</v>
      </c>
      <c r="E329" s="13" t="s">
        <v>10</v>
      </c>
      <c r="F329" s="16">
        <v>0</v>
      </c>
      <c r="G329" s="14" t="s">
        <v>11</v>
      </c>
    </row>
    <row r="330" spans="1:7" x14ac:dyDescent="0.3">
      <c r="A330" s="11">
        <v>43497</v>
      </c>
      <c r="B330" s="12">
        <v>100</v>
      </c>
      <c r="E330" s="9" t="s">
        <v>10</v>
      </c>
      <c r="F330" s="12">
        <v>0</v>
      </c>
      <c r="G330" s="10" t="s">
        <v>11</v>
      </c>
    </row>
    <row r="331" spans="1:7" x14ac:dyDescent="0.3">
      <c r="A331" s="15">
        <v>43500</v>
      </c>
      <c r="B331" s="16">
        <v>100</v>
      </c>
      <c r="E331" s="13" t="s">
        <v>10</v>
      </c>
      <c r="F331" s="16">
        <v>0</v>
      </c>
      <c r="G331" s="14" t="s">
        <v>11</v>
      </c>
    </row>
    <row r="332" spans="1:7" x14ac:dyDescent="0.3">
      <c r="A332" s="11">
        <v>43501</v>
      </c>
      <c r="B332" s="12">
        <v>99.91</v>
      </c>
      <c r="E332" s="9" t="s">
        <v>10</v>
      </c>
      <c r="F332" s="12">
        <v>0</v>
      </c>
      <c r="G332" s="10" t="s">
        <v>11</v>
      </c>
    </row>
    <row r="333" spans="1:7" x14ac:dyDescent="0.3">
      <c r="A333" s="15">
        <v>43502</v>
      </c>
      <c r="B333" s="16">
        <v>99.99</v>
      </c>
      <c r="E333" s="13" t="s">
        <v>10</v>
      </c>
      <c r="F333" s="16">
        <v>0</v>
      </c>
      <c r="G333" s="14" t="s">
        <v>11</v>
      </c>
    </row>
    <row r="334" spans="1:7" x14ac:dyDescent="0.3">
      <c r="A334" s="11">
        <v>43503</v>
      </c>
      <c r="B334" s="12">
        <v>100</v>
      </c>
      <c r="E334" s="9" t="s">
        <v>10</v>
      </c>
      <c r="F334" s="12">
        <v>0</v>
      </c>
      <c r="G334" s="10" t="s">
        <v>11</v>
      </c>
    </row>
    <row r="335" spans="1:7" x14ac:dyDescent="0.3">
      <c r="A335" s="15">
        <v>43504</v>
      </c>
      <c r="B335" s="16">
        <v>100</v>
      </c>
      <c r="E335" s="13" t="s">
        <v>10</v>
      </c>
      <c r="F335" s="16">
        <v>0</v>
      </c>
      <c r="G335" s="14" t="s">
        <v>11</v>
      </c>
    </row>
    <row r="336" spans="1:7" x14ac:dyDescent="0.3">
      <c r="A336" s="11">
        <v>43507</v>
      </c>
      <c r="B336" s="12">
        <v>99.98</v>
      </c>
      <c r="E336" s="9" t="s">
        <v>10</v>
      </c>
      <c r="F336" s="12">
        <v>0</v>
      </c>
      <c r="G336" s="10" t="s">
        <v>11</v>
      </c>
    </row>
    <row r="337" spans="1:7" x14ac:dyDescent="0.3">
      <c r="A337" s="15">
        <v>43508</v>
      </c>
      <c r="B337" s="16">
        <v>99.99</v>
      </c>
      <c r="E337" s="13" t="s">
        <v>10</v>
      </c>
      <c r="F337" s="16">
        <v>0</v>
      </c>
      <c r="G337" s="14" t="s">
        <v>11</v>
      </c>
    </row>
    <row r="338" spans="1:7" x14ac:dyDescent="0.3">
      <c r="A338" s="11">
        <v>43509</v>
      </c>
      <c r="B338" s="12">
        <v>99.99</v>
      </c>
      <c r="E338" s="9" t="s">
        <v>10</v>
      </c>
      <c r="F338" s="12">
        <v>0</v>
      </c>
      <c r="G338" s="10" t="s">
        <v>11</v>
      </c>
    </row>
    <row r="339" spans="1:7" x14ac:dyDescent="0.3">
      <c r="A339" s="15">
        <v>43510</v>
      </c>
      <c r="B339" s="16">
        <v>99.9</v>
      </c>
      <c r="E339" s="13" t="s">
        <v>10</v>
      </c>
      <c r="F339" s="16">
        <v>0</v>
      </c>
      <c r="G339" s="14" t="s">
        <v>11</v>
      </c>
    </row>
    <row r="340" spans="1:7" x14ac:dyDescent="0.3">
      <c r="A340" s="11">
        <v>43511</v>
      </c>
      <c r="B340" s="12">
        <v>100</v>
      </c>
      <c r="E340" s="9" t="s">
        <v>10</v>
      </c>
      <c r="F340" s="12">
        <v>0</v>
      </c>
      <c r="G340" s="10" t="s">
        <v>11</v>
      </c>
    </row>
    <row r="341" spans="1:7" x14ac:dyDescent="0.3">
      <c r="A341" s="15">
        <v>43514</v>
      </c>
      <c r="B341" s="16">
        <v>100</v>
      </c>
      <c r="E341" s="13" t="s">
        <v>10</v>
      </c>
      <c r="F341" s="16">
        <v>0</v>
      </c>
      <c r="G341" s="14" t="s">
        <v>11</v>
      </c>
    </row>
    <row r="342" spans="1:7" x14ac:dyDescent="0.3">
      <c r="A342" s="11">
        <v>43515</v>
      </c>
      <c r="B342" s="12">
        <v>99.99</v>
      </c>
      <c r="E342" s="9" t="s">
        <v>10</v>
      </c>
      <c r="F342" s="12">
        <v>0</v>
      </c>
      <c r="G342" s="10" t="s">
        <v>11</v>
      </c>
    </row>
    <row r="343" spans="1:7" x14ac:dyDescent="0.3">
      <c r="A343" s="15">
        <v>43516</v>
      </c>
      <c r="B343" s="16">
        <v>100</v>
      </c>
      <c r="E343" s="13" t="s">
        <v>10</v>
      </c>
      <c r="F343" s="16">
        <v>0</v>
      </c>
      <c r="G343" s="14" t="s">
        <v>11</v>
      </c>
    </row>
    <row r="344" spans="1:7" x14ac:dyDescent="0.3">
      <c r="A344" s="11">
        <v>43517</v>
      </c>
      <c r="B344" s="12">
        <v>100</v>
      </c>
      <c r="E344" s="9" t="s">
        <v>10</v>
      </c>
      <c r="F344" s="12">
        <v>0</v>
      </c>
      <c r="G344" s="10" t="s">
        <v>11</v>
      </c>
    </row>
    <row r="345" spans="1:7" x14ac:dyDescent="0.3">
      <c r="A345" s="15">
        <v>43518</v>
      </c>
      <c r="B345" s="16">
        <v>100</v>
      </c>
      <c r="E345" s="13" t="s">
        <v>10</v>
      </c>
      <c r="F345" s="16">
        <v>0</v>
      </c>
      <c r="G345" s="14" t="s">
        <v>11</v>
      </c>
    </row>
    <row r="346" spans="1:7" x14ac:dyDescent="0.3">
      <c r="A346" s="11">
        <v>43521</v>
      </c>
      <c r="B346" s="12">
        <v>99.8</v>
      </c>
      <c r="E346" s="9" t="s">
        <v>10</v>
      </c>
      <c r="F346" s="12">
        <v>0</v>
      </c>
      <c r="G346" s="10" t="s">
        <v>11</v>
      </c>
    </row>
    <row r="347" spans="1:7" x14ac:dyDescent="0.3">
      <c r="A347" s="15">
        <v>43522</v>
      </c>
      <c r="B347" s="16">
        <v>99.95</v>
      </c>
      <c r="E347" s="13" t="s">
        <v>10</v>
      </c>
      <c r="F347" s="16">
        <v>0</v>
      </c>
      <c r="G347" s="14" t="s">
        <v>11</v>
      </c>
    </row>
    <row r="348" spans="1:7" x14ac:dyDescent="0.3">
      <c r="A348" s="11">
        <v>43523</v>
      </c>
      <c r="B348" s="12">
        <v>100</v>
      </c>
      <c r="E348" s="9" t="s">
        <v>10</v>
      </c>
      <c r="F348" s="12">
        <v>0</v>
      </c>
      <c r="G348" s="10" t="s">
        <v>11</v>
      </c>
    </row>
    <row r="349" spans="1:7" x14ac:dyDescent="0.3">
      <c r="A349" s="15">
        <v>43524</v>
      </c>
      <c r="B349" s="16">
        <v>99.99</v>
      </c>
      <c r="E349" s="13" t="s">
        <v>10</v>
      </c>
      <c r="F349" s="16">
        <v>0</v>
      </c>
      <c r="G349" s="14" t="s">
        <v>11</v>
      </c>
    </row>
    <row r="350" spans="1:7" x14ac:dyDescent="0.3">
      <c r="A350" s="11">
        <v>43525</v>
      </c>
      <c r="B350" s="12">
        <v>100</v>
      </c>
      <c r="E350" s="9" t="s">
        <v>10</v>
      </c>
      <c r="F350" s="12">
        <v>0</v>
      </c>
      <c r="G350" s="10" t="s">
        <v>11</v>
      </c>
    </row>
    <row r="351" spans="1:7" x14ac:dyDescent="0.3">
      <c r="A351" s="15">
        <v>43528</v>
      </c>
      <c r="B351" s="16">
        <v>99.95</v>
      </c>
      <c r="E351" s="13" t="s">
        <v>10</v>
      </c>
      <c r="F351" s="16">
        <v>0</v>
      </c>
      <c r="G351" s="14" t="s">
        <v>11</v>
      </c>
    </row>
    <row r="352" spans="1:7" x14ac:dyDescent="0.3">
      <c r="A352" s="11">
        <v>43529</v>
      </c>
      <c r="B352" s="12">
        <v>100</v>
      </c>
      <c r="E352" s="9" t="s">
        <v>10</v>
      </c>
      <c r="F352" s="12">
        <v>0</v>
      </c>
      <c r="G352" s="10" t="s">
        <v>11</v>
      </c>
    </row>
    <row r="353" spans="1:7" x14ac:dyDescent="0.3">
      <c r="A353" s="15">
        <v>43530</v>
      </c>
      <c r="B353" s="16">
        <v>99.98</v>
      </c>
      <c r="E353" s="13" t="s">
        <v>10</v>
      </c>
      <c r="F353" s="16">
        <v>0</v>
      </c>
      <c r="G353" s="14" t="s">
        <v>11</v>
      </c>
    </row>
    <row r="354" spans="1:7" x14ac:dyDescent="0.3">
      <c r="A354" s="11">
        <v>43531</v>
      </c>
      <c r="B354" s="12">
        <v>99.99</v>
      </c>
      <c r="E354" s="9" t="s">
        <v>10</v>
      </c>
      <c r="F354" s="12">
        <v>0</v>
      </c>
      <c r="G354" s="10" t="s">
        <v>11</v>
      </c>
    </row>
    <row r="355" spans="1:7" x14ac:dyDescent="0.3">
      <c r="A355" s="15">
        <v>43535</v>
      </c>
      <c r="B355" s="16">
        <v>99.99</v>
      </c>
      <c r="E355" s="13" t="s">
        <v>10</v>
      </c>
      <c r="F355" s="16">
        <v>0</v>
      </c>
      <c r="G355" s="14" t="s">
        <v>11</v>
      </c>
    </row>
    <row r="356" spans="1:7" x14ac:dyDescent="0.3">
      <c r="A356" s="11">
        <v>43536</v>
      </c>
      <c r="B356" s="12">
        <v>100</v>
      </c>
      <c r="E356" s="9" t="s">
        <v>10</v>
      </c>
      <c r="F356" s="12">
        <v>0</v>
      </c>
      <c r="G356" s="10" t="s">
        <v>11</v>
      </c>
    </row>
    <row r="357" spans="1:7" x14ac:dyDescent="0.3">
      <c r="A357" s="15">
        <v>43537</v>
      </c>
      <c r="B357" s="16">
        <v>100</v>
      </c>
      <c r="E357" s="13" t="s">
        <v>10</v>
      </c>
      <c r="F357" s="16">
        <v>0</v>
      </c>
      <c r="G357" s="14" t="s">
        <v>11</v>
      </c>
    </row>
    <row r="358" spans="1:7" x14ac:dyDescent="0.3">
      <c r="A358" s="11">
        <v>43538</v>
      </c>
      <c r="B358" s="12">
        <v>100</v>
      </c>
      <c r="E358" s="9" t="s">
        <v>10</v>
      </c>
      <c r="F358" s="12">
        <v>0</v>
      </c>
      <c r="G358" s="10" t="s">
        <v>11</v>
      </c>
    </row>
    <row r="359" spans="1:7" x14ac:dyDescent="0.3">
      <c r="A359" s="15">
        <v>43539</v>
      </c>
      <c r="B359" s="16">
        <v>100</v>
      </c>
      <c r="E359" s="13" t="s">
        <v>10</v>
      </c>
      <c r="F359" s="16">
        <v>0</v>
      </c>
      <c r="G359" s="14" t="s">
        <v>11</v>
      </c>
    </row>
    <row r="360" spans="1:7" x14ac:dyDescent="0.3">
      <c r="A360" s="11">
        <v>43542</v>
      </c>
      <c r="B360" s="12">
        <v>99.99</v>
      </c>
      <c r="E360" s="9" t="s">
        <v>10</v>
      </c>
      <c r="F360" s="12">
        <v>0</v>
      </c>
      <c r="G360" s="10" t="s">
        <v>11</v>
      </c>
    </row>
    <row r="361" spans="1:7" x14ac:dyDescent="0.3">
      <c r="A361" s="15">
        <v>43543</v>
      </c>
      <c r="B361" s="16">
        <v>100</v>
      </c>
      <c r="E361" s="13" t="s">
        <v>10</v>
      </c>
      <c r="F361" s="16">
        <v>0</v>
      </c>
      <c r="G361" s="14" t="s">
        <v>11</v>
      </c>
    </row>
    <row r="362" spans="1:7" x14ac:dyDescent="0.3">
      <c r="A362" s="11">
        <v>43544</v>
      </c>
      <c r="B362" s="12">
        <v>99.98</v>
      </c>
      <c r="E362" s="9" t="s">
        <v>10</v>
      </c>
      <c r="F362" s="12">
        <v>0</v>
      </c>
      <c r="G362" s="10" t="s">
        <v>11</v>
      </c>
    </row>
    <row r="363" spans="1:7" x14ac:dyDescent="0.3">
      <c r="A363" s="15">
        <v>43545</v>
      </c>
      <c r="B363" s="16">
        <v>99.98</v>
      </c>
      <c r="E363" s="13" t="s">
        <v>10</v>
      </c>
      <c r="F363" s="16">
        <v>0</v>
      </c>
      <c r="G363" s="14" t="s">
        <v>11</v>
      </c>
    </row>
    <row r="364" spans="1:7" x14ac:dyDescent="0.3">
      <c r="A364" s="11">
        <v>43546</v>
      </c>
      <c r="B364" s="12">
        <v>99.98</v>
      </c>
      <c r="E364" s="9" t="s">
        <v>10</v>
      </c>
      <c r="F364" s="12">
        <v>0</v>
      </c>
      <c r="G364" s="10" t="s">
        <v>11</v>
      </c>
    </row>
    <row r="365" spans="1:7" x14ac:dyDescent="0.3">
      <c r="A365" s="15">
        <v>43549</v>
      </c>
      <c r="B365" s="16">
        <v>99.96</v>
      </c>
      <c r="E365" s="13" t="s">
        <v>10</v>
      </c>
      <c r="F365" s="16">
        <v>0</v>
      </c>
      <c r="G365" s="14" t="s">
        <v>11</v>
      </c>
    </row>
    <row r="366" spans="1:7" x14ac:dyDescent="0.3">
      <c r="A366" s="11">
        <v>43550</v>
      </c>
      <c r="B366" s="12">
        <v>99.77</v>
      </c>
      <c r="E366" s="9" t="s">
        <v>10</v>
      </c>
      <c r="F366" s="12">
        <v>0</v>
      </c>
      <c r="G366" s="10" t="s">
        <v>11</v>
      </c>
    </row>
    <row r="367" spans="1:7" x14ac:dyDescent="0.3">
      <c r="A367" s="15">
        <v>43551</v>
      </c>
      <c r="B367" s="16">
        <v>99.95</v>
      </c>
      <c r="E367" s="13" t="s">
        <v>10</v>
      </c>
      <c r="F367" s="16">
        <v>0</v>
      </c>
      <c r="G367" s="14" t="s">
        <v>11</v>
      </c>
    </row>
    <row r="368" spans="1:7" x14ac:dyDescent="0.3">
      <c r="A368" s="11">
        <v>43552</v>
      </c>
      <c r="B368" s="12">
        <v>100</v>
      </c>
      <c r="E368" s="9" t="s">
        <v>10</v>
      </c>
      <c r="F368" s="12">
        <v>0</v>
      </c>
      <c r="G368" s="10" t="s">
        <v>11</v>
      </c>
    </row>
    <row r="369" spans="1:7" x14ac:dyDescent="0.3">
      <c r="A369" s="15">
        <v>43553</v>
      </c>
      <c r="B369" s="16">
        <v>99.99</v>
      </c>
      <c r="E369" s="13" t="s">
        <v>10</v>
      </c>
      <c r="F369" s="16">
        <v>0</v>
      </c>
      <c r="G369" s="14" t="s">
        <v>11</v>
      </c>
    </row>
    <row r="370" spans="1:7" x14ac:dyDescent="0.3">
      <c r="A370" s="11">
        <v>43556</v>
      </c>
      <c r="B370" s="12">
        <v>99.9</v>
      </c>
      <c r="E370" s="9" t="s">
        <v>10</v>
      </c>
      <c r="F370" s="12">
        <v>0</v>
      </c>
      <c r="G370" s="10" t="s">
        <v>11</v>
      </c>
    </row>
    <row r="371" spans="1:7" x14ac:dyDescent="0.3">
      <c r="A371" s="15">
        <v>43557</v>
      </c>
      <c r="B371" s="16">
        <v>100</v>
      </c>
      <c r="E371" s="13" t="s">
        <v>10</v>
      </c>
      <c r="F371" s="16">
        <v>0</v>
      </c>
      <c r="G371" s="14" t="s">
        <v>11</v>
      </c>
    </row>
    <row r="372" spans="1:7" x14ac:dyDescent="0.3">
      <c r="A372" s="11">
        <v>43558</v>
      </c>
      <c r="B372" s="12">
        <v>100</v>
      </c>
      <c r="E372" s="9" t="s">
        <v>10</v>
      </c>
      <c r="F372" s="12">
        <v>0</v>
      </c>
      <c r="G372" s="10" t="s">
        <v>11</v>
      </c>
    </row>
    <row r="373" spans="1:7" x14ac:dyDescent="0.3">
      <c r="A373" s="15">
        <v>43559</v>
      </c>
      <c r="B373" s="16">
        <v>99.96</v>
      </c>
      <c r="E373" s="13" t="s">
        <v>10</v>
      </c>
      <c r="F373" s="16">
        <v>0</v>
      </c>
      <c r="G373" s="14" t="s">
        <v>11</v>
      </c>
    </row>
    <row r="374" spans="1:7" x14ac:dyDescent="0.3">
      <c r="A374" s="11">
        <v>43560</v>
      </c>
      <c r="B374" s="12">
        <v>100</v>
      </c>
      <c r="E374" s="9" t="s">
        <v>10</v>
      </c>
      <c r="F374" s="12">
        <v>0</v>
      </c>
      <c r="G374" s="10" t="s">
        <v>11</v>
      </c>
    </row>
    <row r="375" spans="1:7" x14ac:dyDescent="0.3">
      <c r="A375" s="15">
        <v>43563</v>
      </c>
      <c r="B375" s="16">
        <v>100</v>
      </c>
      <c r="E375" s="13" t="s">
        <v>10</v>
      </c>
      <c r="F375" s="16">
        <v>0</v>
      </c>
      <c r="G375" s="14" t="s">
        <v>11</v>
      </c>
    </row>
    <row r="376" spans="1:7" x14ac:dyDescent="0.3">
      <c r="A376" s="11">
        <v>43564</v>
      </c>
      <c r="B376" s="12">
        <v>100</v>
      </c>
      <c r="E376" s="9" t="s">
        <v>10</v>
      </c>
      <c r="F376" s="12">
        <v>0</v>
      </c>
      <c r="G376" s="10" t="s">
        <v>11</v>
      </c>
    </row>
    <row r="377" spans="1:7" x14ac:dyDescent="0.3">
      <c r="A377" s="15">
        <v>43565</v>
      </c>
      <c r="B377" s="16">
        <v>100</v>
      </c>
      <c r="E377" s="13" t="s">
        <v>10</v>
      </c>
      <c r="F377" s="16">
        <v>0</v>
      </c>
      <c r="G377" s="14" t="s">
        <v>11</v>
      </c>
    </row>
    <row r="378" spans="1:7" x14ac:dyDescent="0.3">
      <c r="A378" s="11">
        <v>43566</v>
      </c>
      <c r="B378" s="12">
        <v>100.1</v>
      </c>
      <c r="E378" s="9" t="s">
        <v>10</v>
      </c>
      <c r="F378" s="12">
        <v>0</v>
      </c>
      <c r="G378" s="10" t="s">
        <v>11</v>
      </c>
    </row>
    <row r="379" spans="1:7" x14ac:dyDescent="0.3">
      <c r="A379" s="15">
        <v>43567</v>
      </c>
      <c r="B379" s="16">
        <v>100.16</v>
      </c>
      <c r="E379" s="13" t="s">
        <v>10</v>
      </c>
      <c r="F379" s="16">
        <v>0</v>
      </c>
      <c r="G379" s="14" t="s">
        <v>11</v>
      </c>
    </row>
    <row r="380" spans="1:7" x14ac:dyDescent="0.3">
      <c r="A380" s="11">
        <v>43570</v>
      </c>
      <c r="B380" s="12">
        <v>100.15</v>
      </c>
      <c r="E380" s="9" t="s">
        <v>10</v>
      </c>
      <c r="F380" s="12">
        <v>0</v>
      </c>
      <c r="G380" s="10" t="s">
        <v>11</v>
      </c>
    </row>
    <row r="381" spans="1:7" x14ac:dyDescent="0.3">
      <c r="A381" s="15">
        <v>43571</v>
      </c>
      <c r="B381" s="16">
        <v>100.1</v>
      </c>
      <c r="E381" s="13" t="s">
        <v>10</v>
      </c>
      <c r="F381" s="16">
        <v>0</v>
      </c>
      <c r="G381" s="14" t="s">
        <v>11</v>
      </c>
    </row>
    <row r="382" spans="1:7" x14ac:dyDescent="0.3">
      <c r="A382" s="11">
        <v>43572</v>
      </c>
      <c r="B382" s="12">
        <v>100.17</v>
      </c>
      <c r="E382" s="9" t="s">
        <v>10</v>
      </c>
      <c r="F382" s="12">
        <v>0</v>
      </c>
      <c r="G382" s="10" t="s">
        <v>11</v>
      </c>
    </row>
    <row r="383" spans="1:7" x14ac:dyDescent="0.3">
      <c r="A383" s="15">
        <v>43573</v>
      </c>
      <c r="B383" s="16">
        <v>100.2</v>
      </c>
      <c r="E383" s="13" t="s">
        <v>10</v>
      </c>
      <c r="F383" s="16">
        <v>0</v>
      </c>
      <c r="G383" s="14" t="s">
        <v>11</v>
      </c>
    </row>
    <row r="384" spans="1:7" x14ac:dyDescent="0.3">
      <c r="A384" s="11">
        <v>43574</v>
      </c>
      <c r="B384" s="12">
        <v>100.29</v>
      </c>
      <c r="E384" s="9" t="s">
        <v>10</v>
      </c>
      <c r="F384" s="12">
        <v>0</v>
      </c>
      <c r="G384" s="10" t="s">
        <v>11</v>
      </c>
    </row>
    <row r="385" spans="1:7" x14ac:dyDescent="0.3">
      <c r="A385" s="15">
        <v>43577</v>
      </c>
      <c r="B385" s="16">
        <v>100.15</v>
      </c>
      <c r="E385" s="13" t="s">
        <v>10</v>
      </c>
      <c r="F385" s="16">
        <v>0</v>
      </c>
      <c r="G385" s="14" t="s">
        <v>11</v>
      </c>
    </row>
    <row r="386" spans="1:7" x14ac:dyDescent="0.3">
      <c r="A386" s="11">
        <v>43578</v>
      </c>
      <c r="B386" s="12">
        <v>100.5</v>
      </c>
      <c r="E386" s="9" t="s">
        <v>10</v>
      </c>
      <c r="F386" s="12">
        <v>0</v>
      </c>
      <c r="G386" s="10" t="s">
        <v>11</v>
      </c>
    </row>
    <row r="387" spans="1:7" x14ac:dyDescent="0.3">
      <c r="A387" s="15">
        <v>43579</v>
      </c>
      <c r="B387" s="16">
        <v>100.3</v>
      </c>
      <c r="E387" s="13" t="s">
        <v>10</v>
      </c>
      <c r="F387" s="16">
        <v>0</v>
      </c>
      <c r="G387" s="14" t="s">
        <v>11</v>
      </c>
    </row>
    <row r="388" spans="1:7" x14ac:dyDescent="0.3">
      <c r="A388" s="11">
        <v>43580</v>
      </c>
      <c r="B388" s="12">
        <v>100.23</v>
      </c>
      <c r="E388" s="9" t="s">
        <v>10</v>
      </c>
      <c r="F388" s="12">
        <v>0</v>
      </c>
      <c r="G388" s="10" t="s">
        <v>11</v>
      </c>
    </row>
    <row r="389" spans="1:7" x14ac:dyDescent="0.3">
      <c r="A389" s="15">
        <v>43581</v>
      </c>
      <c r="B389" s="16">
        <v>100.2</v>
      </c>
      <c r="E389" s="13" t="s">
        <v>10</v>
      </c>
      <c r="F389" s="16">
        <v>0</v>
      </c>
      <c r="G389" s="14" t="s">
        <v>11</v>
      </c>
    </row>
    <row r="390" spans="1:7" x14ac:dyDescent="0.3">
      <c r="A390" s="11">
        <v>43584</v>
      </c>
      <c r="B390" s="12">
        <v>100.2</v>
      </c>
      <c r="E390" s="9" t="s">
        <v>10</v>
      </c>
      <c r="F390" s="12">
        <v>0</v>
      </c>
      <c r="G390" s="10" t="s">
        <v>11</v>
      </c>
    </row>
    <row r="391" spans="1:7" x14ac:dyDescent="0.3">
      <c r="A391" s="15">
        <v>43585</v>
      </c>
      <c r="B391" s="16">
        <v>100.36</v>
      </c>
      <c r="E391" s="13" t="s">
        <v>10</v>
      </c>
      <c r="F391" s="16">
        <v>0</v>
      </c>
      <c r="G391" s="14" t="s">
        <v>11</v>
      </c>
    </row>
    <row r="392" spans="1:7" x14ac:dyDescent="0.3">
      <c r="A392" s="11">
        <v>43587</v>
      </c>
      <c r="B392" s="12">
        <v>100.16</v>
      </c>
      <c r="E392" s="9" t="s">
        <v>10</v>
      </c>
      <c r="F392" s="12">
        <v>0</v>
      </c>
      <c r="G392" s="10" t="s">
        <v>11</v>
      </c>
    </row>
    <row r="393" spans="1:7" x14ac:dyDescent="0.3">
      <c r="A393" s="15">
        <v>43588</v>
      </c>
      <c r="B393" s="16">
        <v>100.25</v>
      </c>
      <c r="E393" s="13" t="s">
        <v>10</v>
      </c>
      <c r="F393" s="16">
        <v>0</v>
      </c>
      <c r="G393" s="14" t="s">
        <v>11</v>
      </c>
    </row>
    <row r="394" spans="1:7" x14ac:dyDescent="0.3">
      <c r="A394" s="11">
        <v>43591</v>
      </c>
      <c r="B394" s="12">
        <v>100.25</v>
      </c>
      <c r="E394" s="9" t="s">
        <v>10</v>
      </c>
      <c r="F394" s="12">
        <v>0</v>
      </c>
      <c r="G394" s="10" t="s">
        <v>11</v>
      </c>
    </row>
    <row r="395" spans="1:7" x14ac:dyDescent="0.3">
      <c r="A395" s="15">
        <v>43592</v>
      </c>
      <c r="B395" s="16">
        <v>100.5</v>
      </c>
      <c r="E395" s="13" t="s">
        <v>10</v>
      </c>
      <c r="F395" s="16">
        <v>0</v>
      </c>
      <c r="G395" s="14" t="s">
        <v>11</v>
      </c>
    </row>
    <row r="396" spans="1:7" x14ac:dyDescent="0.3">
      <c r="A396" s="11">
        <v>43593</v>
      </c>
      <c r="B396" s="12">
        <v>100.15</v>
      </c>
      <c r="E396" s="9" t="s">
        <v>10</v>
      </c>
      <c r="F396" s="12">
        <v>0</v>
      </c>
      <c r="G396" s="10" t="s">
        <v>11</v>
      </c>
    </row>
    <row r="397" spans="1:7" x14ac:dyDescent="0.3">
      <c r="A397" s="15">
        <v>43595</v>
      </c>
      <c r="B397" s="16">
        <v>100.05</v>
      </c>
      <c r="E397" s="13" t="s">
        <v>10</v>
      </c>
      <c r="F397" s="16">
        <v>0</v>
      </c>
      <c r="G397" s="14" t="s">
        <v>11</v>
      </c>
    </row>
    <row r="398" spans="1:7" x14ac:dyDescent="0.3">
      <c r="A398" s="11">
        <v>43598</v>
      </c>
      <c r="B398" s="12">
        <v>100.08</v>
      </c>
      <c r="E398" s="9" t="s">
        <v>10</v>
      </c>
      <c r="F398" s="12">
        <v>0</v>
      </c>
      <c r="G398" s="10" t="s">
        <v>11</v>
      </c>
    </row>
    <row r="399" spans="1:7" x14ac:dyDescent="0.3">
      <c r="A399" s="15">
        <v>43599</v>
      </c>
      <c r="B399" s="16">
        <v>100.31</v>
      </c>
      <c r="E399" s="13" t="s">
        <v>10</v>
      </c>
      <c r="F399" s="16">
        <v>0</v>
      </c>
      <c r="G399" s="14" t="s">
        <v>11</v>
      </c>
    </row>
    <row r="400" spans="1:7" x14ac:dyDescent="0.3">
      <c r="A400" s="11">
        <v>43600</v>
      </c>
      <c r="B400" s="12">
        <v>100.3</v>
      </c>
      <c r="E400" s="9" t="s">
        <v>10</v>
      </c>
      <c r="F400" s="12">
        <v>0</v>
      </c>
      <c r="G400" s="10" t="s">
        <v>11</v>
      </c>
    </row>
    <row r="401" spans="1:7" x14ac:dyDescent="0.3">
      <c r="A401" s="15">
        <v>43601</v>
      </c>
      <c r="B401" s="16">
        <v>100.31</v>
      </c>
      <c r="E401" s="13" t="s">
        <v>10</v>
      </c>
      <c r="F401" s="16">
        <v>0</v>
      </c>
      <c r="G401" s="14" t="s">
        <v>11</v>
      </c>
    </row>
    <row r="402" spans="1:7" x14ac:dyDescent="0.3">
      <c r="A402" s="11">
        <v>43602</v>
      </c>
      <c r="B402" s="12">
        <v>100.66</v>
      </c>
      <c r="E402" s="9" t="s">
        <v>10</v>
      </c>
      <c r="F402" s="12">
        <v>0</v>
      </c>
      <c r="G402" s="10" t="s">
        <v>11</v>
      </c>
    </row>
    <row r="403" spans="1:7" x14ac:dyDescent="0.3">
      <c r="A403" s="15">
        <v>43605</v>
      </c>
      <c r="B403" s="16">
        <v>100.6</v>
      </c>
      <c r="E403" s="13" t="s">
        <v>10</v>
      </c>
      <c r="F403" s="16">
        <v>0</v>
      </c>
      <c r="G403" s="14" t="s">
        <v>11</v>
      </c>
    </row>
    <row r="404" spans="1:7" x14ac:dyDescent="0.3">
      <c r="A404" s="11">
        <v>43606</v>
      </c>
      <c r="B404" s="12">
        <v>100.71</v>
      </c>
      <c r="E404" s="9" t="s">
        <v>10</v>
      </c>
      <c r="F404" s="12">
        <v>0</v>
      </c>
      <c r="G404" s="10" t="s">
        <v>11</v>
      </c>
    </row>
    <row r="405" spans="1:7" x14ac:dyDescent="0.3">
      <c r="A405" s="15">
        <v>43607</v>
      </c>
      <c r="B405" s="16">
        <v>100.81</v>
      </c>
      <c r="E405" s="13" t="s">
        <v>10</v>
      </c>
      <c r="F405" s="16">
        <v>0</v>
      </c>
      <c r="G405" s="14" t="s">
        <v>11</v>
      </c>
    </row>
    <row r="406" spans="1:7" x14ac:dyDescent="0.3">
      <c r="A406" s="11">
        <v>43608</v>
      </c>
      <c r="B406" s="12">
        <v>100.9</v>
      </c>
      <c r="E406" s="9" t="s">
        <v>10</v>
      </c>
      <c r="F406" s="12">
        <v>0</v>
      </c>
      <c r="G406" s="10" t="s">
        <v>11</v>
      </c>
    </row>
    <row r="407" spans="1:7" x14ac:dyDescent="0.3">
      <c r="A407" s="15">
        <v>43609</v>
      </c>
      <c r="B407" s="16">
        <v>100.68</v>
      </c>
      <c r="E407" s="13" t="s">
        <v>10</v>
      </c>
      <c r="F407" s="16">
        <v>0</v>
      </c>
      <c r="G407" s="14" t="s">
        <v>11</v>
      </c>
    </row>
    <row r="408" spans="1:7" x14ac:dyDescent="0.3">
      <c r="A408" s="11">
        <v>43612</v>
      </c>
      <c r="B408" s="12">
        <v>100.7</v>
      </c>
      <c r="E408" s="9" t="s">
        <v>10</v>
      </c>
      <c r="F408" s="12">
        <v>0</v>
      </c>
      <c r="G408" s="10" t="s">
        <v>11</v>
      </c>
    </row>
    <row r="409" spans="1:7" x14ac:dyDescent="0.3">
      <c r="A409" s="15">
        <v>43613</v>
      </c>
      <c r="B409" s="16">
        <v>100.89</v>
      </c>
      <c r="E409" s="13" t="s">
        <v>10</v>
      </c>
      <c r="F409" s="16">
        <v>0</v>
      </c>
      <c r="G409" s="14" t="s">
        <v>11</v>
      </c>
    </row>
    <row r="410" spans="1:7" x14ac:dyDescent="0.3">
      <c r="A410" s="11">
        <v>43614</v>
      </c>
      <c r="B410" s="12">
        <v>100.77</v>
      </c>
      <c r="E410" s="9" t="s">
        <v>10</v>
      </c>
      <c r="F410" s="12">
        <v>0</v>
      </c>
      <c r="G410" s="10" t="s">
        <v>11</v>
      </c>
    </row>
    <row r="411" spans="1:7" x14ac:dyDescent="0.3">
      <c r="A411" s="15">
        <v>43615</v>
      </c>
      <c r="B411" s="16">
        <v>100.39</v>
      </c>
      <c r="E411" s="13" t="s">
        <v>10</v>
      </c>
      <c r="F411" s="16">
        <v>0</v>
      </c>
      <c r="G411" s="14" t="s">
        <v>11</v>
      </c>
    </row>
    <row r="412" spans="1:7" x14ac:dyDescent="0.3">
      <c r="A412" s="11">
        <v>43616</v>
      </c>
      <c r="B412" s="12">
        <v>100.88</v>
      </c>
      <c r="E412" s="9" t="s">
        <v>10</v>
      </c>
      <c r="F412" s="12">
        <v>0</v>
      </c>
      <c r="G412" s="10" t="s">
        <v>11</v>
      </c>
    </row>
    <row r="413" spans="1:7" x14ac:dyDescent="0.3">
      <c r="A413" s="15">
        <v>43619</v>
      </c>
      <c r="B413" s="16">
        <v>100.49</v>
      </c>
      <c r="E413" s="13" t="s">
        <v>10</v>
      </c>
      <c r="F413" s="16">
        <v>0</v>
      </c>
      <c r="G413" s="14" t="s">
        <v>11</v>
      </c>
    </row>
    <row r="414" spans="1:7" x14ac:dyDescent="0.3">
      <c r="A414" s="11">
        <v>43620</v>
      </c>
      <c r="B414" s="12">
        <v>100.86</v>
      </c>
      <c r="E414" s="9" t="s">
        <v>10</v>
      </c>
      <c r="F414" s="12">
        <v>0</v>
      </c>
      <c r="G414" s="10" t="s">
        <v>11</v>
      </c>
    </row>
    <row r="415" spans="1:7" x14ac:dyDescent="0.3">
      <c r="A415" s="15">
        <v>43621</v>
      </c>
      <c r="B415" s="16">
        <v>100.84</v>
      </c>
      <c r="E415" s="13" t="s">
        <v>10</v>
      </c>
      <c r="F415" s="16">
        <v>0</v>
      </c>
      <c r="G415" s="14" t="s">
        <v>11</v>
      </c>
    </row>
    <row r="416" spans="1:7" x14ac:dyDescent="0.3">
      <c r="A416" s="11">
        <v>43622</v>
      </c>
      <c r="B416" s="12">
        <v>100.94</v>
      </c>
      <c r="E416" s="9" t="s">
        <v>10</v>
      </c>
      <c r="F416" s="12">
        <v>0</v>
      </c>
      <c r="G416" s="10" t="s">
        <v>11</v>
      </c>
    </row>
    <row r="417" spans="1:7" x14ac:dyDescent="0.3">
      <c r="A417" s="15">
        <v>43623</v>
      </c>
      <c r="B417" s="16">
        <v>100.71</v>
      </c>
      <c r="E417" s="13" t="s">
        <v>10</v>
      </c>
      <c r="F417" s="16">
        <v>0</v>
      </c>
      <c r="G417" s="14" t="s">
        <v>11</v>
      </c>
    </row>
    <row r="418" spans="1:7" x14ac:dyDescent="0.3">
      <c r="A418" s="11">
        <v>43626</v>
      </c>
      <c r="B418" s="12">
        <v>100.85</v>
      </c>
      <c r="E418" s="9" t="s">
        <v>10</v>
      </c>
      <c r="F418" s="12">
        <v>0</v>
      </c>
      <c r="G418" s="10" t="s">
        <v>11</v>
      </c>
    </row>
    <row r="419" spans="1:7" x14ac:dyDescent="0.3">
      <c r="A419" s="15">
        <v>43627</v>
      </c>
      <c r="B419" s="16">
        <v>100.89</v>
      </c>
      <c r="E419" s="13" t="s">
        <v>10</v>
      </c>
      <c r="F419" s="16">
        <v>0</v>
      </c>
      <c r="G419" s="14" t="s">
        <v>11</v>
      </c>
    </row>
    <row r="420" spans="1:7" x14ac:dyDescent="0.3">
      <c r="A420" s="11">
        <v>43629</v>
      </c>
      <c r="B420" s="12">
        <v>100.98</v>
      </c>
      <c r="E420" s="9" t="s">
        <v>10</v>
      </c>
      <c r="F420" s="12">
        <v>0</v>
      </c>
      <c r="G420" s="10" t="s">
        <v>11</v>
      </c>
    </row>
    <row r="421" spans="1:7" x14ac:dyDescent="0.3">
      <c r="A421" s="15">
        <v>43630</v>
      </c>
      <c r="B421" s="16">
        <v>100.99</v>
      </c>
      <c r="E421" s="13" t="s">
        <v>10</v>
      </c>
      <c r="F421" s="16">
        <v>0</v>
      </c>
      <c r="G421" s="14" t="s">
        <v>11</v>
      </c>
    </row>
    <row r="422" spans="1:7" x14ac:dyDescent="0.3">
      <c r="A422" s="11">
        <v>43633</v>
      </c>
      <c r="B422" s="12">
        <v>101.01</v>
      </c>
      <c r="E422" s="9" t="s">
        <v>10</v>
      </c>
      <c r="F422" s="12">
        <v>0</v>
      </c>
      <c r="G422" s="10" t="s">
        <v>11</v>
      </c>
    </row>
    <row r="423" spans="1:7" x14ac:dyDescent="0.3">
      <c r="A423" s="15">
        <v>43634</v>
      </c>
      <c r="B423" s="16">
        <v>100.83</v>
      </c>
      <c r="E423" s="13" t="s">
        <v>10</v>
      </c>
      <c r="F423" s="16">
        <v>0</v>
      </c>
      <c r="G423" s="14" t="s">
        <v>11</v>
      </c>
    </row>
    <row r="424" spans="1:7" x14ac:dyDescent="0.3">
      <c r="A424" s="11">
        <v>43635</v>
      </c>
      <c r="B424" s="12">
        <v>100.89</v>
      </c>
      <c r="E424" s="9" t="s">
        <v>10</v>
      </c>
      <c r="F424" s="12">
        <v>0</v>
      </c>
      <c r="G424" s="10" t="s">
        <v>11</v>
      </c>
    </row>
    <row r="425" spans="1:7" x14ac:dyDescent="0.3">
      <c r="A425" s="15">
        <v>43636</v>
      </c>
      <c r="B425" s="16">
        <v>101.3</v>
      </c>
      <c r="E425" s="13" t="s">
        <v>10</v>
      </c>
      <c r="F425" s="16">
        <v>0</v>
      </c>
      <c r="G425" s="14" t="s">
        <v>11</v>
      </c>
    </row>
    <row r="426" spans="1:7" x14ac:dyDescent="0.3">
      <c r="A426" s="11">
        <v>43637</v>
      </c>
      <c r="B426" s="12">
        <v>101.18</v>
      </c>
      <c r="E426" s="9" t="s">
        <v>10</v>
      </c>
      <c r="F426" s="12">
        <v>0</v>
      </c>
      <c r="G426" s="10" t="s">
        <v>11</v>
      </c>
    </row>
    <row r="427" spans="1:7" x14ac:dyDescent="0.3">
      <c r="A427" s="15">
        <v>43640</v>
      </c>
      <c r="B427" s="16">
        <v>101.07</v>
      </c>
      <c r="E427" s="13" t="s">
        <v>10</v>
      </c>
      <c r="F427" s="16">
        <v>0</v>
      </c>
      <c r="G427" s="14" t="s">
        <v>11</v>
      </c>
    </row>
    <row r="428" spans="1:7" x14ac:dyDescent="0.3">
      <c r="A428" s="11">
        <v>43641</v>
      </c>
      <c r="B428" s="12">
        <v>101</v>
      </c>
      <c r="E428" s="9" t="s">
        <v>10</v>
      </c>
      <c r="F428" s="12">
        <v>0</v>
      </c>
      <c r="G428" s="10" t="s">
        <v>11</v>
      </c>
    </row>
    <row r="429" spans="1:7" x14ac:dyDescent="0.3">
      <c r="A429" s="15">
        <v>43642</v>
      </c>
      <c r="B429" s="16">
        <v>100.89</v>
      </c>
      <c r="E429" s="13" t="s">
        <v>10</v>
      </c>
      <c r="F429" s="16">
        <v>0</v>
      </c>
      <c r="G429" s="14" t="s">
        <v>11</v>
      </c>
    </row>
    <row r="430" spans="1:7" x14ac:dyDescent="0.3">
      <c r="A430" s="11">
        <v>43643</v>
      </c>
      <c r="B430" s="12">
        <v>100.75</v>
      </c>
      <c r="E430" s="9" t="s">
        <v>10</v>
      </c>
      <c r="F430" s="12">
        <v>0</v>
      </c>
      <c r="G430" s="10" t="s">
        <v>11</v>
      </c>
    </row>
    <row r="431" spans="1:7" x14ac:dyDescent="0.3">
      <c r="A431" s="15">
        <v>43644</v>
      </c>
      <c r="B431" s="16">
        <v>101.1</v>
      </c>
      <c r="E431" s="13" t="s">
        <v>10</v>
      </c>
      <c r="F431" s="16">
        <v>0</v>
      </c>
      <c r="G431" s="14" t="s">
        <v>11</v>
      </c>
    </row>
    <row r="432" spans="1:7" x14ac:dyDescent="0.3">
      <c r="A432" s="11">
        <v>43647</v>
      </c>
      <c r="B432" s="12">
        <v>101.1</v>
      </c>
      <c r="E432" s="9" t="s">
        <v>10</v>
      </c>
      <c r="F432" s="12">
        <v>0</v>
      </c>
      <c r="G432" s="10" t="s">
        <v>11</v>
      </c>
    </row>
    <row r="433" spans="1:7" x14ac:dyDescent="0.3">
      <c r="A433" s="15">
        <v>43648</v>
      </c>
      <c r="B433" s="16">
        <v>101.1</v>
      </c>
      <c r="E433" s="13" t="s">
        <v>10</v>
      </c>
      <c r="F433" s="16">
        <v>0</v>
      </c>
      <c r="G433" s="14" t="s">
        <v>11</v>
      </c>
    </row>
    <row r="434" spans="1:7" x14ac:dyDescent="0.3">
      <c r="A434" s="11">
        <v>43649</v>
      </c>
      <c r="B434" s="12">
        <v>101.2</v>
      </c>
      <c r="E434" s="9" t="s">
        <v>10</v>
      </c>
      <c r="F434" s="12">
        <v>0</v>
      </c>
      <c r="G434" s="10" t="s">
        <v>11</v>
      </c>
    </row>
    <row r="435" spans="1:7" x14ac:dyDescent="0.3">
      <c r="A435" s="15">
        <v>43650</v>
      </c>
      <c r="B435" s="16">
        <v>100.87</v>
      </c>
      <c r="E435" s="13" t="s">
        <v>10</v>
      </c>
      <c r="F435" s="16">
        <v>0</v>
      </c>
      <c r="G435" s="14" t="s">
        <v>11</v>
      </c>
    </row>
    <row r="436" spans="1:7" x14ac:dyDescent="0.3">
      <c r="A436" s="11">
        <v>43651</v>
      </c>
      <c r="B436" s="12">
        <v>100.85</v>
      </c>
      <c r="E436" s="9" t="s">
        <v>10</v>
      </c>
      <c r="F436" s="12">
        <v>0</v>
      </c>
      <c r="G436" s="10" t="s">
        <v>11</v>
      </c>
    </row>
    <row r="437" spans="1:7" x14ac:dyDescent="0.3">
      <c r="A437" s="15">
        <v>43654</v>
      </c>
      <c r="B437" s="16">
        <v>100.9</v>
      </c>
      <c r="E437" s="13" t="s">
        <v>10</v>
      </c>
      <c r="F437" s="16">
        <v>0</v>
      </c>
      <c r="G437" s="14" t="s">
        <v>11</v>
      </c>
    </row>
    <row r="438" spans="1:7" x14ac:dyDescent="0.3">
      <c r="A438" s="11">
        <v>43655</v>
      </c>
      <c r="B438" s="12">
        <v>100.8</v>
      </c>
      <c r="E438" s="9" t="s">
        <v>10</v>
      </c>
      <c r="F438" s="12">
        <v>0</v>
      </c>
      <c r="G438" s="10" t="s">
        <v>11</v>
      </c>
    </row>
    <row r="439" spans="1:7" x14ac:dyDescent="0.3">
      <c r="A439" s="15">
        <v>43656</v>
      </c>
      <c r="B439" s="16">
        <v>100.79</v>
      </c>
      <c r="E439" s="13" t="s">
        <v>10</v>
      </c>
      <c r="F439" s="16">
        <v>0</v>
      </c>
      <c r="G439" s="14" t="s">
        <v>11</v>
      </c>
    </row>
    <row r="440" spans="1:7" x14ac:dyDescent="0.3">
      <c r="A440" s="11">
        <v>43657</v>
      </c>
      <c r="B440" s="12">
        <v>100.76</v>
      </c>
      <c r="E440" s="9" t="s">
        <v>10</v>
      </c>
      <c r="F440" s="12">
        <v>0</v>
      </c>
      <c r="G440" s="10" t="s">
        <v>11</v>
      </c>
    </row>
    <row r="441" spans="1:7" x14ac:dyDescent="0.3">
      <c r="A441" s="15">
        <v>43658</v>
      </c>
      <c r="B441" s="16">
        <v>100.86</v>
      </c>
      <c r="E441" s="13" t="s">
        <v>10</v>
      </c>
      <c r="F441" s="16">
        <v>0</v>
      </c>
      <c r="G441" s="14" t="s">
        <v>11</v>
      </c>
    </row>
    <row r="442" spans="1:7" x14ac:dyDescent="0.3">
      <c r="A442" s="11">
        <v>43661</v>
      </c>
      <c r="B442" s="12">
        <v>100.74</v>
      </c>
      <c r="E442" s="9" t="s">
        <v>10</v>
      </c>
      <c r="F442" s="12">
        <v>0</v>
      </c>
      <c r="G442" s="10" t="s">
        <v>11</v>
      </c>
    </row>
    <row r="443" spans="1:7" x14ac:dyDescent="0.3">
      <c r="A443" s="15">
        <v>43662</v>
      </c>
      <c r="B443" s="16">
        <v>100.77</v>
      </c>
      <c r="E443" s="13" t="s">
        <v>10</v>
      </c>
      <c r="F443" s="16">
        <v>0</v>
      </c>
      <c r="G443" s="14" t="s">
        <v>11</v>
      </c>
    </row>
    <row r="444" spans="1:7" x14ac:dyDescent="0.3">
      <c r="A444" s="11">
        <v>43663</v>
      </c>
      <c r="B444" s="12">
        <v>100.67</v>
      </c>
      <c r="E444" s="9" t="s">
        <v>10</v>
      </c>
      <c r="F444" s="12">
        <v>0</v>
      </c>
      <c r="G444" s="10" t="s">
        <v>11</v>
      </c>
    </row>
    <row r="445" spans="1:7" x14ac:dyDescent="0.3">
      <c r="A445" s="15">
        <v>43664</v>
      </c>
      <c r="B445" s="16">
        <v>100.7</v>
      </c>
      <c r="E445" s="13" t="s">
        <v>10</v>
      </c>
      <c r="F445" s="16">
        <v>0</v>
      </c>
      <c r="G445" s="14" t="s">
        <v>11</v>
      </c>
    </row>
    <row r="446" spans="1:7" x14ac:dyDescent="0.3">
      <c r="A446" s="11">
        <v>43665</v>
      </c>
      <c r="B446" s="12">
        <v>100.7</v>
      </c>
      <c r="E446" s="9" t="s">
        <v>10</v>
      </c>
      <c r="F446" s="12">
        <v>0</v>
      </c>
      <c r="G446" s="10" t="s">
        <v>11</v>
      </c>
    </row>
    <row r="447" spans="1:7" x14ac:dyDescent="0.3">
      <c r="A447" s="15">
        <v>43668</v>
      </c>
      <c r="B447" s="16">
        <v>100.7</v>
      </c>
      <c r="E447" s="13" t="s">
        <v>10</v>
      </c>
      <c r="F447" s="16">
        <v>0</v>
      </c>
      <c r="G447" s="14" t="s">
        <v>11</v>
      </c>
    </row>
    <row r="448" spans="1:7" x14ac:dyDescent="0.3">
      <c r="A448" s="11">
        <v>43669</v>
      </c>
      <c r="B448" s="12">
        <v>100.79</v>
      </c>
      <c r="E448" s="9" t="s">
        <v>10</v>
      </c>
      <c r="F448" s="12">
        <v>0</v>
      </c>
      <c r="G448" s="10" t="s">
        <v>11</v>
      </c>
    </row>
    <row r="449" spans="1:7" x14ac:dyDescent="0.3">
      <c r="A449" s="15">
        <v>43670</v>
      </c>
      <c r="B449" s="16">
        <v>100.92</v>
      </c>
      <c r="E449" s="13" t="s">
        <v>10</v>
      </c>
      <c r="F449" s="16">
        <v>0</v>
      </c>
      <c r="G449" s="14" t="s">
        <v>11</v>
      </c>
    </row>
    <row r="450" spans="1:7" x14ac:dyDescent="0.3">
      <c r="A450" s="11">
        <v>43671</v>
      </c>
      <c r="B450" s="12">
        <v>101.02</v>
      </c>
      <c r="E450" s="9" t="s">
        <v>10</v>
      </c>
      <c r="F450" s="12">
        <v>0</v>
      </c>
      <c r="G450" s="10" t="s">
        <v>11</v>
      </c>
    </row>
    <row r="451" spans="1:7" x14ac:dyDescent="0.3">
      <c r="A451" s="15">
        <v>43672</v>
      </c>
      <c r="B451" s="16">
        <v>100.9</v>
      </c>
      <c r="E451" s="13" t="s">
        <v>10</v>
      </c>
      <c r="F451" s="16">
        <v>0</v>
      </c>
      <c r="G451" s="14" t="s">
        <v>11</v>
      </c>
    </row>
    <row r="452" spans="1:7" x14ac:dyDescent="0.3">
      <c r="A452" s="11">
        <v>43675</v>
      </c>
      <c r="B452" s="12">
        <v>100.75</v>
      </c>
      <c r="E452" s="9" t="s">
        <v>10</v>
      </c>
      <c r="F452" s="12">
        <v>0</v>
      </c>
      <c r="G452" s="10" t="s">
        <v>11</v>
      </c>
    </row>
    <row r="453" spans="1:7" x14ac:dyDescent="0.3">
      <c r="A453" s="15">
        <v>43676</v>
      </c>
      <c r="B453" s="16">
        <v>100.65</v>
      </c>
      <c r="E453" s="13" t="s">
        <v>10</v>
      </c>
      <c r="F453" s="16">
        <v>0</v>
      </c>
      <c r="G453" s="14" t="s">
        <v>11</v>
      </c>
    </row>
    <row r="454" spans="1:7" x14ac:dyDescent="0.3">
      <c r="A454" s="11">
        <v>43677</v>
      </c>
      <c r="B454" s="12">
        <v>100.58</v>
      </c>
      <c r="E454" s="9" t="s">
        <v>10</v>
      </c>
      <c r="F454" s="12">
        <v>0</v>
      </c>
      <c r="G454" s="10" t="s">
        <v>11</v>
      </c>
    </row>
    <row r="455" spans="1:7" x14ac:dyDescent="0.3">
      <c r="A455" s="15">
        <v>43678</v>
      </c>
      <c r="B455" s="16">
        <v>100.7</v>
      </c>
      <c r="E455" s="13" t="s">
        <v>10</v>
      </c>
      <c r="F455" s="16">
        <v>0</v>
      </c>
      <c r="G455" s="14" t="s">
        <v>11</v>
      </c>
    </row>
    <row r="456" spans="1:7" x14ac:dyDescent="0.3">
      <c r="A456" s="11">
        <v>43679</v>
      </c>
      <c r="B456" s="12">
        <v>100.7</v>
      </c>
      <c r="E456" s="9" t="s">
        <v>10</v>
      </c>
      <c r="F456" s="12">
        <v>0</v>
      </c>
      <c r="G456" s="10" t="s">
        <v>11</v>
      </c>
    </row>
    <row r="457" spans="1:7" x14ac:dyDescent="0.3">
      <c r="A457" s="15">
        <v>43682</v>
      </c>
      <c r="B457" s="16">
        <v>100.74</v>
      </c>
      <c r="E457" s="13" t="s">
        <v>10</v>
      </c>
      <c r="F457" s="16">
        <v>0</v>
      </c>
      <c r="G457" s="14" t="s">
        <v>11</v>
      </c>
    </row>
    <row r="458" spans="1:7" x14ac:dyDescent="0.3">
      <c r="A458" s="11">
        <v>43683</v>
      </c>
      <c r="B458" s="12">
        <v>100.95</v>
      </c>
      <c r="E458" s="9" t="s">
        <v>10</v>
      </c>
      <c r="F458" s="12">
        <v>0</v>
      </c>
      <c r="G458" s="10" t="s">
        <v>11</v>
      </c>
    </row>
    <row r="459" spans="1:7" x14ac:dyDescent="0.3">
      <c r="A459" s="15">
        <v>43684</v>
      </c>
      <c r="B459" s="16">
        <v>100.87</v>
      </c>
      <c r="E459" s="13" t="s">
        <v>10</v>
      </c>
      <c r="F459" s="16">
        <v>0</v>
      </c>
      <c r="G459" s="14" t="s">
        <v>11</v>
      </c>
    </row>
    <row r="460" spans="1:7" x14ac:dyDescent="0.3">
      <c r="A460" s="11">
        <v>43685</v>
      </c>
      <c r="B460" s="12">
        <v>101.01</v>
      </c>
      <c r="E460" s="9" t="s">
        <v>10</v>
      </c>
      <c r="F460" s="12">
        <v>0</v>
      </c>
      <c r="G460" s="10" t="s">
        <v>11</v>
      </c>
    </row>
    <row r="461" spans="1:7" x14ac:dyDescent="0.3">
      <c r="A461" s="15">
        <v>43686</v>
      </c>
      <c r="B461" s="16">
        <v>101.2</v>
      </c>
      <c r="E461" s="13" t="s">
        <v>10</v>
      </c>
      <c r="F461" s="16">
        <v>0</v>
      </c>
      <c r="G461" s="14" t="s">
        <v>11</v>
      </c>
    </row>
    <row r="462" spans="1:7" x14ac:dyDescent="0.3">
      <c r="A462" s="11">
        <v>43689</v>
      </c>
      <c r="B462" s="12">
        <v>101.26</v>
      </c>
      <c r="E462" s="9" t="s">
        <v>10</v>
      </c>
      <c r="F462" s="12">
        <v>0</v>
      </c>
      <c r="G462" s="10" t="s">
        <v>11</v>
      </c>
    </row>
    <row r="463" spans="1:7" x14ac:dyDescent="0.3">
      <c r="A463" s="15">
        <v>43690</v>
      </c>
      <c r="B463" s="16">
        <v>101.25</v>
      </c>
      <c r="E463" s="13" t="s">
        <v>10</v>
      </c>
      <c r="F463" s="16">
        <v>0</v>
      </c>
      <c r="G463" s="14" t="s">
        <v>11</v>
      </c>
    </row>
    <row r="464" spans="1:7" x14ac:dyDescent="0.3">
      <c r="A464" s="11">
        <v>43691</v>
      </c>
      <c r="B464" s="12">
        <v>101.14</v>
      </c>
      <c r="E464" s="9" t="s">
        <v>10</v>
      </c>
      <c r="F464" s="12">
        <v>0</v>
      </c>
      <c r="G464" s="10" t="s">
        <v>11</v>
      </c>
    </row>
    <row r="465" spans="1:7" x14ac:dyDescent="0.3">
      <c r="A465" s="15">
        <v>43692</v>
      </c>
      <c r="B465" s="16">
        <v>101.01</v>
      </c>
      <c r="E465" s="13" t="s">
        <v>10</v>
      </c>
      <c r="F465" s="16">
        <v>0</v>
      </c>
      <c r="G465" s="14" t="s">
        <v>11</v>
      </c>
    </row>
    <row r="466" spans="1:7" x14ac:dyDescent="0.3">
      <c r="A466" s="11">
        <v>43693</v>
      </c>
      <c r="B466" s="12">
        <v>101.23</v>
      </c>
      <c r="E466" s="9" t="s">
        <v>10</v>
      </c>
      <c r="F466" s="12">
        <v>0</v>
      </c>
      <c r="G466" s="10" t="s">
        <v>11</v>
      </c>
    </row>
    <row r="467" spans="1:7" x14ac:dyDescent="0.3">
      <c r="A467" s="15">
        <v>43696</v>
      </c>
      <c r="B467" s="16">
        <v>101.11</v>
      </c>
      <c r="E467" s="13" t="s">
        <v>10</v>
      </c>
      <c r="F467" s="16">
        <v>0</v>
      </c>
      <c r="G467" s="14" t="s">
        <v>11</v>
      </c>
    </row>
    <row r="468" spans="1:7" x14ac:dyDescent="0.3">
      <c r="A468" s="11">
        <v>43697</v>
      </c>
      <c r="B468" s="12">
        <v>101.03</v>
      </c>
      <c r="E468" s="9" t="s">
        <v>10</v>
      </c>
      <c r="F468" s="12">
        <v>0</v>
      </c>
      <c r="G468" s="10" t="s">
        <v>11</v>
      </c>
    </row>
    <row r="469" spans="1:7" x14ac:dyDescent="0.3">
      <c r="A469" s="15">
        <v>43698</v>
      </c>
      <c r="B469" s="16">
        <v>101.15</v>
      </c>
      <c r="E469" s="13" t="s">
        <v>10</v>
      </c>
      <c r="F469" s="16">
        <v>0</v>
      </c>
      <c r="G469" s="14" t="s">
        <v>11</v>
      </c>
    </row>
    <row r="470" spans="1:7" x14ac:dyDescent="0.3">
      <c r="A470" s="11">
        <v>43699</v>
      </c>
      <c r="B470" s="12">
        <v>101.2</v>
      </c>
      <c r="E470" s="9" t="s">
        <v>10</v>
      </c>
      <c r="F470" s="12">
        <v>0</v>
      </c>
      <c r="G470" s="10" t="s">
        <v>11</v>
      </c>
    </row>
    <row r="471" spans="1:7" x14ac:dyDescent="0.3">
      <c r="A471" s="15">
        <v>43700</v>
      </c>
      <c r="B471" s="16">
        <v>101.24</v>
      </c>
      <c r="E471" s="13" t="s">
        <v>10</v>
      </c>
      <c r="F471" s="16">
        <v>0</v>
      </c>
      <c r="G471" s="14" t="s">
        <v>11</v>
      </c>
    </row>
    <row r="472" spans="1:7" x14ac:dyDescent="0.3">
      <c r="A472" s="11">
        <v>43703</v>
      </c>
      <c r="B472" s="12">
        <v>101.25</v>
      </c>
      <c r="E472" s="9" t="s">
        <v>10</v>
      </c>
      <c r="F472" s="12">
        <v>0</v>
      </c>
      <c r="G472" s="10" t="s">
        <v>11</v>
      </c>
    </row>
    <row r="473" spans="1:7" x14ac:dyDescent="0.3">
      <c r="A473" s="15">
        <v>43704</v>
      </c>
      <c r="B473" s="16">
        <v>101.08</v>
      </c>
      <c r="E473" s="13" t="s">
        <v>10</v>
      </c>
      <c r="F473" s="16">
        <v>0</v>
      </c>
      <c r="G473" s="14" t="s">
        <v>11</v>
      </c>
    </row>
    <row r="474" spans="1:7" x14ac:dyDescent="0.3">
      <c r="A474" s="11">
        <v>43705</v>
      </c>
      <c r="B474" s="12">
        <v>101.23</v>
      </c>
      <c r="E474" s="9" t="s">
        <v>10</v>
      </c>
      <c r="F474" s="12">
        <v>0</v>
      </c>
      <c r="G474" s="10" t="s">
        <v>11</v>
      </c>
    </row>
    <row r="475" spans="1:7" x14ac:dyDescent="0.3">
      <c r="A475" s="15">
        <v>43706</v>
      </c>
      <c r="B475" s="16">
        <v>101.2</v>
      </c>
      <c r="E475" s="13" t="s">
        <v>10</v>
      </c>
      <c r="F475" s="16">
        <v>0</v>
      </c>
      <c r="G475" s="14" t="s">
        <v>11</v>
      </c>
    </row>
    <row r="476" spans="1:7" x14ac:dyDescent="0.3">
      <c r="A476" s="11">
        <v>43707</v>
      </c>
      <c r="B476" s="12">
        <v>101.2</v>
      </c>
      <c r="E476" s="9" t="s">
        <v>10</v>
      </c>
      <c r="F476" s="12">
        <v>0</v>
      </c>
      <c r="G476" s="10" t="s">
        <v>11</v>
      </c>
    </row>
    <row r="477" spans="1:7" x14ac:dyDescent="0.3">
      <c r="A477" s="15">
        <v>43710</v>
      </c>
      <c r="B477" s="16">
        <v>101.23</v>
      </c>
      <c r="E477" s="13" t="s">
        <v>10</v>
      </c>
      <c r="F477" s="16">
        <v>0</v>
      </c>
      <c r="G477" s="14" t="s">
        <v>11</v>
      </c>
    </row>
    <row r="478" spans="1:7" x14ac:dyDescent="0.3">
      <c r="A478" s="11">
        <v>43711</v>
      </c>
      <c r="B478" s="12">
        <v>101.2</v>
      </c>
      <c r="E478" s="9" t="s">
        <v>10</v>
      </c>
      <c r="F478" s="12">
        <v>0</v>
      </c>
      <c r="G478" s="10" t="s">
        <v>11</v>
      </c>
    </row>
    <row r="479" spans="1:7" x14ac:dyDescent="0.3">
      <c r="A479" s="15">
        <v>43712</v>
      </c>
      <c r="B479" s="16">
        <v>101.35</v>
      </c>
      <c r="E479" s="13" t="s">
        <v>10</v>
      </c>
      <c r="F479" s="16">
        <v>0</v>
      </c>
      <c r="G479" s="14" t="s">
        <v>11</v>
      </c>
    </row>
    <row r="480" spans="1:7" x14ac:dyDescent="0.3">
      <c r="A480" s="11">
        <v>43713</v>
      </c>
      <c r="B480" s="12">
        <v>101.32</v>
      </c>
      <c r="E480" s="9" t="s">
        <v>10</v>
      </c>
      <c r="F480" s="12">
        <v>0</v>
      </c>
      <c r="G480" s="10" t="s">
        <v>11</v>
      </c>
    </row>
    <row r="481" spans="1:7" x14ac:dyDescent="0.3">
      <c r="A481" s="15">
        <v>43714</v>
      </c>
      <c r="B481" s="16">
        <v>101.41</v>
      </c>
      <c r="E481" s="13" t="s">
        <v>10</v>
      </c>
      <c r="F481" s="16">
        <v>0</v>
      </c>
      <c r="G481" s="14" t="s">
        <v>11</v>
      </c>
    </row>
    <row r="482" spans="1:7" x14ac:dyDescent="0.3">
      <c r="A482" s="11">
        <v>43717</v>
      </c>
      <c r="B482" s="12">
        <v>101.2</v>
      </c>
      <c r="E482" s="9" t="s">
        <v>10</v>
      </c>
      <c r="F482" s="12">
        <v>0</v>
      </c>
      <c r="G482" s="10" t="s">
        <v>11</v>
      </c>
    </row>
    <row r="483" spans="1:7" x14ac:dyDescent="0.3">
      <c r="A483" s="15">
        <v>43718</v>
      </c>
      <c r="B483" s="16">
        <v>101.13</v>
      </c>
      <c r="E483" s="13" t="s">
        <v>10</v>
      </c>
      <c r="F483" s="16">
        <v>0</v>
      </c>
      <c r="G483" s="14" t="s">
        <v>11</v>
      </c>
    </row>
    <row r="484" spans="1:7" x14ac:dyDescent="0.3">
      <c r="A484" s="11">
        <v>43719</v>
      </c>
      <c r="B484" s="12">
        <v>101.28</v>
      </c>
      <c r="E484" s="9" t="s">
        <v>10</v>
      </c>
      <c r="F484" s="12">
        <v>0</v>
      </c>
      <c r="G484" s="10" t="s">
        <v>11</v>
      </c>
    </row>
    <row r="485" spans="1:7" x14ac:dyDescent="0.3">
      <c r="A485" s="15">
        <v>43720</v>
      </c>
      <c r="B485" s="16">
        <v>101.47</v>
      </c>
      <c r="E485" s="13" t="s">
        <v>10</v>
      </c>
      <c r="F485" s="16">
        <v>0</v>
      </c>
      <c r="G485" s="14" t="s">
        <v>11</v>
      </c>
    </row>
    <row r="486" spans="1:7" x14ac:dyDescent="0.3">
      <c r="A486" s="11">
        <v>43721</v>
      </c>
      <c r="B486" s="12">
        <v>101.31</v>
      </c>
      <c r="E486" s="9" t="s">
        <v>10</v>
      </c>
      <c r="F486" s="12">
        <v>0</v>
      </c>
      <c r="G486" s="10" t="s">
        <v>11</v>
      </c>
    </row>
    <row r="487" spans="1:7" x14ac:dyDescent="0.3">
      <c r="A487" s="15">
        <v>43724</v>
      </c>
      <c r="B487" s="16">
        <v>101.21</v>
      </c>
      <c r="E487" s="13" t="s">
        <v>10</v>
      </c>
      <c r="F487" s="16">
        <v>0</v>
      </c>
      <c r="G487" s="14" t="s">
        <v>11</v>
      </c>
    </row>
    <row r="488" spans="1:7" x14ac:dyDescent="0.3">
      <c r="A488" s="11">
        <v>43725</v>
      </c>
      <c r="B488" s="12">
        <v>101.2</v>
      </c>
      <c r="E488" s="9" t="s">
        <v>10</v>
      </c>
      <c r="F488" s="12">
        <v>0</v>
      </c>
      <c r="G488" s="10" t="s">
        <v>11</v>
      </c>
    </row>
    <row r="489" spans="1:7" x14ac:dyDescent="0.3">
      <c r="A489" s="15">
        <v>43726</v>
      </c>
      <c r="B489" s="16">
        <v>101.2</v>
      </c>
      <c r="E489" s="13" t="s">
        <v>10</v>
      </c>
      <c r="F489" s="16">
        <v>0</v>
      </c>
      <c r="G489" s="14" t="s">
        <v>11</v>
      </c>
    </row>
    <row r="490" spans="1:7" x14ac:dyDescent="0.3">
      <c r="A490" s="11">
        <v>43727</v>
      </c>
      <c r="B490" s="12">
        <v>101.35</v>
      </c>
      <c r="E490" s="9" t="s">
        <v>10</v>
      </c>
      <c r="F490" s="12">
        <v>0</v>
      </c>
      <c r="G490" s="10" t="s">
        <v>11</v>
      </c>
    </row>
    <row r="491" spans="1:7" x14ac:dyDescent="0.3">
      <c r="A491" s="15">
        <v>43728</v>
      </c>
      <c r="B491" s="16">
        <v>101.36</v>
      </c>
      <c r="E491" s="13" t="s">
        <v>10</v>
      </c>
      <c r="F491" s="16">
        <v>0</v>
      </c>
      <c r="G491" s="14" t="s">
        <v>11</v>
      </c>
    </row>
    <row r="492" spans="1:7" x14ac:dyDescent="0.3">
      <c r="A492" s="11">
        <v>43731</v>
      </c>
      <c r="B492" s="12">
        <v>101.29</v>
      </c>
      <c r="E492" s="9" t="s">
        <v>10</v>
      </c>
      <c r="F492" s="12">
        <v>0</v>
      </c>
      <c r="G492" s="10" t="s">
        <v>11</v>
      </c>
    </row>
    <row r="493" spans="1:7" x14ac:dyDescent="0.3">
      <c r="A493" s="15">
        <v>43732</v>
      </c>
      <c r="B493" s="16">
        <v>101.34</v>
      </c>
      <c r="E493" s="13" t="s">
        <v>10</v>
      </c>
      <c r="F493" s="16">
        <v>0</v>
      </c>
      <c r="G493" s="14" t="s">
        <v>11</v>
      </c>
    </row>
    <row r="494" spans="1:7" x14ac:dyDescent="0.3">
      <c r="A494" s="11">
        <v>43733</v>
      </c>
      <c r="B494" s="12">
        <v>101.31</v>
      </c>
      <c r="E494" s="9" t="s">
        <v>10</v>
      </c>
      <c r="F494" s="12">
        <v>0</v>
      </c>
      <c r="G494" s="10" t="s">
        <v>11</v>
      </c>
    </row>
    <row r="495" spans="1:7" x14ac:dyDescent="0.3">
      <c r="A495" s="15">
        <v>43734</v>
      </c>
      <c r="B495" s="16">
        <v>101.38</v>
      </c>
      <c r="E495" s="13" t="s">
        <v>10</v>
      </c>
      <c r="F495" s="16">
        <v>0</v>
      </c>
      <c r="G495" s="14" t="s">
        <v>11</v>
      </c>
    </row>
    <row r="496" spans="1:7" x14ac:dyDescent="0.3">
      <c r="A496" s="11">
        <v>43735</v>
      </c>
      <c r="B496" s="12">
        <v>101.3</v>
      </c>
      <c r="E496" s="9" t="s">
        <v>10</v>
      </c>
      <c r="F496" s="12">
        <v>0</v>
      </c>
      <c r="G496" s="10" t="s">
        <v>11</v>
      </c>
    </row>
    <row r="497" spans="1:7" x14ac:dyDescent="0.3">
      <c r="A497" s="15">
        <v>43738</v>
      </c>
      <c r="B497" s="16">
        <v>101.27</v>
      </c>
      <c r="E497" s="13" t="s">
        <v>10</v>
      </c>
      <c r="F497" s="16">
        <v>0</v>
      </c>
      <c r="G497" s="14" t="s">
        <v>11</v>
      </c>
    </row>
    <row r="498" spans="1:7" x14ac:dyDescent="0.3">
      <c r="A498" s="11">
        <v>43739</v>
      </c>
      <c r="B498" s="12">
        <v>101.3</v>
      </c>
      <c r="E498" s="9" t="s">
        <v>10</v>
      </c>
      <c r="F498" s="12">
        <v>0</v>
      </c>
      <c r="G498" s="10" t="s">
        <v>11</v>
      </c>
    </row>
    <row r="499" spans="1:7" x14ac:dyDescent="0.3">
      <c r="A499" s="15">
        <v>43740</v>
      </c>
      <c r="B499" s="16">
        <v>101.23</v>
      </c>
      <c r="E499" s="13" t="s">
        <v>10</v>
      </c>
      <c r="F499" s="16">
        <v>0</v>
      </c>
      <c r="G499" s="14" t="s">
        <v>11</v>
      </c>
    </row>
    <row r="500" spans="1:7" x14ac:dyDescent="0.3">
      <c r="A500" s="11">
        <v>43741</v>
      </c>
      <c r="B500" s="12">
        <v>101.28</v>
      </c>
      <c r="E500" s="9" t="s">
        <v>10</v>
      </c>
      <c r="F500" s="12">
        <v>0</v>
      </c>
      <c r="G500" s="10" t="s">
        <v>11</v>
      </c>
    </row>
    <row r="501" spans="1:7" x14ac:dyDescent="0.3">
      <c r="A501" s="15">
        <v>43742</v>
      </c>
      <c r="B501" s="16">
        <v>101.31</v>
      </c>
      <c r="E501" s="13" t="s">
        <v>10</v>
      </c>
      <c r="F501" s="16">
        <v>0</v>
      </c>
      <c r="G501" s="14" t="s">
        <v>11</v>
      </c>
    </row>
    <row r="502" spans="1:7" x14ac:dyDescent="0.3">
      <c r="A502" s="11">
        <v>43745</v>
      </c>
      <c r="B502" s="12">
        <v>101.41</v>
      </c>
      <c r="E502" s="9" t="s">
        <v>10</v>
      </c>
      <c r="F502" s="12">
        <v>0</v>
      </c>
      <c r="G502" s="10" t="s">
        <v>11</v>
      </c>
    </row>
    <row r="503" spans="1:7" x14ac:dyDescent="0.3">
      <c r="A503" s="15">
        <v>43746</v>
      </c>
      <c r="B503" s="16">
        <v>101.48</v>
      </c>
      <c r="E503" s="13" t="s">
        <v>10</v>
      </c>
      <c r="F503" s="16">
        <v>0</v>
      </c>
      <c r="G503" s="14" t="s">
        <v>11</v>
      </c>
    </row>
    <row r="504" spans="1:7" x14ac:dyDescent="0.3">
      <c r="A504" s="11">
        <v>43747</v>
      </c>
      <c r="B504" s="12">
        <v>101.72</v>
      </c>
      <c r="E504" s="9" t="s">
        <v>10</v>
      </c>
      <c r="F504" s="12">
        <v>0</v>
      </c>
      <c r="G504" s="10" t="s">
        <v>11</v>
      </c>
    </row>
    <row r="505" spans="1:7" x14ac:dyDescent="0.3">
      <c r="A505" s="15">
        <v>43748</v>
      </c>
      <c r="B505" s="16">
        <v>101.76</v>
      </c>
      <c r="E505" s="13" t="s">
        <v>10</v>
      </c>
      <c r="F505" s="16">
        <v>0</v>
      </c>
      <c r="G505" s="14" t="s">
        <v>11</v>
      </c>
    </row>
    <row r="506" spans="1:7" x14ac:dyDescent="0.3">
      <c r="A506" s="11">
        <v>43749</v>
      </c>
      <c r="B506" s="12">
        <v>101.28</v>
      </c>
      <c r="E506" s="9" t="s">
        <v>10</v>
      </c>
      <c r="F506" s="12">
        <v>0</v>
      </c>
      <c r="G506" s="10" t="s">
        <v>11</v>
      </c>
    </row>
    <row r="507" spans="1:7" x14ac:dyDescent="0.3">
      <c r="A507" s="15">
        <v>43752</v>
      </c>
      <c r="B507" s="16">
        <v>101.36</v>
      </c>
      <c r="E507" s="13" t="s">
        <v>10</v>
      </c>
      <c r="F507" s="16">
        <v>0</v>
      </c>
      <c r="G507" s="14" t="s">
        <v>11</v>
      </c>
    </row>
    <row r="508" spans="1:7" x14ac:dyDescent="0.3">
      <c r="A508" s="11">
        <v>43753</v>
      </c>
      <c r="B508" s="12">
        <v>101.5</v>
      </c>
      <c r="E508" s="9" t="s">
        <v>10</v>
      </c>
      <c r="F508" s="12">
        <v>0</v>
      </c>
      <c r="G508" s="10" t="s">
        <v>11</v>
      </c>
    </row>
    <row r="509" spans="1:7" x14ac:dyDescent="0.3">
      <c r="A509" s="15">
        <v>43754</v>
      </c>
      <c r="B509" s="16">
        <v>101.59</v>
      </c>
      <c r="E509" s="13" t="s">
        <v>10</v>
      </c>
      <c r="F509" s="16">
        <v>0</v>
      </c>
      <c r="G509" s="14" t="s">
        <v>11</v>
      </c>
    </row>
    <row r="510" spans="1:7" x14ac:dyDescent="0.3">
      <c r="A510" s="11">
        <v>43755</v>
      </c>
      <c r="B510" s="12">
        <v>101.58</v>
      </c>
      <c r="E510" s="9" t="s">
        <v>10</v>
      </c>
      <c r="F510" s="12">
        <v>0</v>
      </c>
      <c r="G510" s="10" t="s">
        <v>11</v>
      </c>
    </row>
    <row r="511" spans="1:7" x14ac:dyDescent="0.3">
      <c r="A511" s="15">
        <v>43756</v>
      </c>
      <c r="B511" s="16">
        <v>101.74</v>
      </c>
      <c r="E511" s="13" t="s">
        <v>10</v>
      </c>
      <c r="F511" s="16">
        <v>0</v>
      </c>
      <c r="G511" s="14" t="s">
        <v>11</v>
      </c>
    </row>
    <row r="512" spans="1:7" x14ac:dyDescent="0.3">
      <c r="A512" s="11">
        <v>43759</v>
      </c>
      <c r="B512" s="12">
        <v>101.8</v>
      </c>
      <c r="E512" s="9" t="s">
        <v>10</v>
      </c>
      <c r="F512" s="12">
        <v>0</v>
      </c>
      <c r="G512" s="10" t="s">
        <v>11</v>
      </c>
    </row>
    <row r="513" spans="1:7" x14ac:dyDescent="0.3">
      <c r="A513" s="15">
        <v>43760</v>
      </c>
      <c r="B513" s="16">
        <v>101.65</v>
      </c>
      <c r="E513" s="13" t="s">
        <v>10</v>
      </c>
      <c r="F513" s="16">
        <v>0</v>
      </c>
      <c r="G513" s="14" t="s">
        <v>11</v>
      </c>
    </row>
    <row r="514" spans="1:7" x14ac:dyDescent="0.3">
      <c r="A514" s="11">
        <v>43761</v>
      </c>
      <c r="B514" s="12">
        <v>101.74</v>
      </c>
      <c r="E514" s="9" t="s">
        <v>10</v>
      </c>
      <c r="F514" s="12">
        <v>0</v>
      </c>
      <c r="G514" s="10" t="s">
        <v>11</v>
      </c>
    </row>
    <row r="515" spans="1:7" x14ac:dyDescent="0.3">
      <c r="A515" s="15">
        <v>43762</v>
      </c>
      <c r="B515" s="16">
        <v>101.69</v>
      </c>
      <c r="E515" s="13" t="s">
        <v>10</v>
      </c>
      <c r="F515" s="16">
        <v>0</v>
      </c>
      <c r="G515" s="14" t="s">
        <v>11</v>
      </c>
    </row>
    <row r="516" spans="1:7" x14ac:dyDescent="0.3">
      <c r="A516" s="11">
        <v>43763</v>
      </c>
      <c r="B516" s="12">
        <v>101.89</v>
      </c>
      <c r="E516" s="9" t="s">
        <v>10</v>
      </c>
      <c r="F516" s="12">
        <v>0</v>
      </c>
      <c r="G516" s="10" t="s">
        <v>11</v>
      </c>
    </row>
    <row r="517" spans="1:7" x14ac:dyDescent="0.3">
      <c r="A517" s="15">
        <v>43766</v>
      </c>
      <c r="B517" s="16">
        <v>101.78</v>
      </c>
      <c r="E517" s="13" t="s">
        <v>10</v>
      </c>
      <c r="F517" s="16">
        <v>0</v>
      </c>
      <c r="G517" s="14" t="s">
        <v>11</v>
      </c>
    </row>
    <row r="518" spans="1:7" x14ac:dyDescent="0.3">
      <c r="A518" s="11">
        <v>43767</v>
      </c>
      <c r="B518" s="12">
        <v>101.78</v>
      </c>
      <c r="E518" s="9" t="s">
        <v>10</v>
      </c>
      <c r="F518" s="12">
        <v>0</v>
      </c>
      <c r="G518" s="10" t="s">
        <v>11</v>
      </c>
    </row>
    <row r="519" spans="1:7" x14ac:dyDescent="0.3">
      <c r="A519" s="15">
        <v>43768</v>
      </c>
      <c r="B519" s="16">
        <v>101.77</v>
      </c>
      <c r="E519" s="13" t="s">
        <v>10</v>
      </c>
      <c r="F519" s="16">
        <v>0</v>
      </c>
      <c r="G519" s="14" t="s">
        <v>11</v>
      </c>
    </row>
    <row r="520" spans="1:7" x14ac:dyDescent="0.3">
      <c r="A520" s="11">
        <v>43769</v>
      </c>
      <c r="B520" s="12">
        <v>101.6</v>
      </c>
      <c r="E520" s="9" t="s">
        <v>10</v>
      </c>
      <c r="F520" s="12">
        <v>0</v>
      </c>
      <c r="G520" s="10" t="s">
        <v>11</v>
      </c>
    </row>
    <row r="521" spans="1:7" x14ac:dyDescent="0.3">
      <c r="A521" s="15">
        <v>43770</v>
      </c>
      <c r="B521" s="16">
        <v>101.76</v>
      </c>
      <c r="E521" s="13" t="s">
        <v>10</v>
      </c>
      <c r="F521" s="16">
        <v>0</v>
      </c>
      <c r="G521" s="14" t="s">
        <v>11</v>
      </c>
    </row>
    <row r="522" spans="1:7" x14ac:dyDescent="0.3">
      <c r="A522" s="11">
        <v>43774</v>
      </c>
      <c r="B522" s="12">
        <v>101.6</v>
      </c>
      <c r="E522" s="9" t="s">
        <v>10</v>
      </c>
      <c r="F522" s="12">
        <v>0</v>
      </c>
      <c r="G522" s="10" t="s">
        <v>11</v>
      </c>
    </row>
    <row r="523" spans="1:7" x14ac:dyDescent="0.3">
      <c r="A523" s="15">
        <v>43775</v>
      </c>
      <c r="B523" s="16">
        <v>101.68</v>
      </c>
      <c r="E523" s="13" t="s">
        <v>10</v>
      </c>
      <c r="F523" s="16">
        <v>0</v>
      </c>
      <c r="G523" s="14" t="s">
        <v>11</v>
      </c>
    </row>
    <row r="524" spans="1:7" x14ac:dyDescent="0.3">
      <c r="A524" s="11">
        <v>43776</v>
      </c>
      <c r="B524" s="12">
        <v>101.65</v>
      </c>
      <c r="E524" s="9" t="s">
        <v>10</v>
      </c>
      <c r="F524" s="12">
        <v>0</v>
      </c>
      <c r="G524" s="10" t="s">
        <v>11</v>
      </c>
    </row>
    <row r="525" spans="1:7" x14ac:dyDescent="0.3">
      <c r="A525" s="15">
        <v>43777</v>
      </c>
      <c r="B525" s="16">
        <v>101.76</v>
      </c>
      <c r="E525" s="13" t="s">
        <v>10</v>
      </c>
      <c r="F525" s="16">
        <v>0</v>
      </c>
      <c r="G525" s="14" t="s">
        <v>11</v>
      </c>
    </row>
    <row r="526" spans="1:7" x14ac:dyDescent="0.3">
      <c r="A526" s="11">
        <v>43780</v>
      </c>
      <c r="B526" s="12">
        <v>101.84</v>
      </c>
      <c r="E526" s="9" t="s">
        <v>10</v>
      </c>
      <c r="F526" s="12">
        <v>0</v>
      </c>
      <c r="G526" s="10" t="s">
        <v>11</v>
      </c>
    </row>
    <row r="527" spans="1:7" x14ac:dyDescent="0.3">
      <c r="A527" s="15">
        <v>43781</v>
      </c>
      <c r="B527" s="16">
        <v>101.9</v>
      </c>
      <c r="E527" s="13" t="s">
        <v>10</v>
      </c>
      <c r="F527" s="16">
        <v>0</v>
      </c>
      <c r="G527" s="14" t="s">
        <v>11</v>
      </c>
    </row>
    <row r="528" spans="1:7" x14ac:dyDescent="0.3">
      <c r="A528" s="11">
        <v>43782</v>
      </c>
      <c r="B528" s="12">
        <v>101.85</v>
      </c>
      <c r="E528" s="9" t="s">
        <v>10</v>
      </c>
      <c r="F528" s="12">
        <v>0</v>
      </c>
      <c r="G528" s="10" t="s">
        <v>11</v>
      </c>
    </row>
    <row r="529" spans="1:7" x14ac:dyDescent="0.3">
      <c r="A529" s="15">
        <v>43783</v>
      </c>
      <c r="B529" s="16">
        <v>101.73</v>
      </c>
      <c r="E529" s="13" t="s">
        <v>10</v>
      </c>
      <c r="F529" s="16">
        <v>0</v>
      </c>
      <c r="G529" s="14" t="s">
        <v>11</v>
      </c>
    </row>
    <row r="530" spans="1:7" x14ac:dyDescent="0.3">
      <c r="A530" s="11">
        <v>43784</v>
      </c>
      <c r="B530" s="12">
        <v>101.75</v>
      </c>
      <c r="E530" s="9" t="s">
        <v>10</v>
      </c>
      <c r="F530" s="12">
        <v>0</v>
      </c>
      <c r="G530" s="10" t="s">
        <v>11</v>
      </c>
    </row>
    <row r="531" spans="1:7" x14ac:dyDescent="0.3">
      <c r="A531" s="15">
        <v>43787</v>
      </c>
      <c r="B531" s="16">
        <v>101.63</v>
      </c>
      <c r="E531" s="13" t="s">
        <v>10</v>
      </c>
      <c r="F531" s="16">
        <v>0</v>
      </c>
      <c r="G531" s="14" t="s">
        <v>11</v>
      </c>
    </row>
    <row r="532" spans="1:7" x14ac:dyDescent="0.3">
      <c r="A532" s="11">
        <v>43788</v>
      </c>
      <c r="B532" s="12">
        <v>101.6</v>
      </c>
      <c r="E532" s="9" t="s">
        <v>10</v>
      </c>
      <c r="F532" s="12">
        <v>0</v>
      </c>
      <c r="G532" s="10" t="s">
        <v>11</v>
      </c>
    </row>
    <row r="533" spans="1:7" x14ac:dyDescent="0.3">
      <c r="A533" s="15">
        <v>43789</v>
      </c>
      <c r="B533" s="16">
        <v>101.75</v>
      </c>
      <c r="E533" s="13" t="s">
        <v>10</v>
      </c>
      <c r="F533" s="16">
        <v>0</v>
      </c>
      <c r="G533" s="14" t="s">
        <v>11</v>
      </c>
    </row>
    <row r="534" spans="1:7" x14ac:dyDescent="0.3">
      <c r="A534" s="11">
        <v>43790</v>
      </c>
      <c r="B534" s="12">
        <v>101.81</v>
      </c>
      <c r="E534" s="9" t="s">
        <v>10</v>
      </c>
      <c r="F534" s="12">
        <v>0</v>
      </c>
      <c r="G534" s="10" t="s">
        <v>11</v>
      </c>
    </row>
    <row r="535" spans="1:7" x14ac:dyDescent="0.3">
      <c r="A535" s="15">
        <v>43791</v>
      </c>
      <c r="B535" s="16">
        <v>101.61</v>
      </c>
      <c r="E535" s="13" t="s">
        <v>10</v>
      </c>
      <c r="F535" s="16">
        <v>0</v>
      </c>
      <c r="G535" s="14" t="s">
        <v>11</v>
      </c>
    </row>
    <row r="536" spans="1:7" x14ac:dyDescent="0.3">
      <c r="A536" s="11">
        <v>43794</v>
      </c>
      <c r="B536" s="12">
        <v>101.73</v>
      </c>
      <c r="E536" s="9" t="s">
        <v>10</v>
      </c>
      <c r="F536" s="12">
        <v>0</v>
      </c>
      <c r="G536" s="10" t="s">
        <v>11</v>
      </c>
    </row>
    <row r="537" spans="1:7" x14ac:dyDescent="0.3">
      <c r="A537" s="15">
        <v>43795</v>
      </c>
      <c r="B537" s="16">
        <v>101.55</v>
      </c>
      <c r="E537" s="13" t="s">
        <v>10</v>
      </c>
      <c r="F537" s="16">
        <v>0</v>
      </c>
      <c r="G537" s="14" t="s">
        <v>11</v>
      </c>
    </row>
    <row r="538" spans="1:7" x14ac:dyDescent="0.3">
      <c r="A538" s="11">
        <v>43796</v>
      </c>
      <c r="B538" s="12">
        <v>101.76</v>
      </c>
      <c r="E538" s="9" t="s">
        <v>10</v>
      </c>
      <c r="F538" s="12">
        <v>0</v>
      </c>
      <c r="G538" s="10" t="s">
        <v>11</v>
      </c>
    </row>
    <row r="539" spans="1:7" x14ac:dyDescent="0.3">
      <c r="A539" s="15">
        <v>43797</v>
      </c>
      <c r="B539" s="16">
        <v>101.62</v>
      </c>
      <c r="E539" s="13" t="s">
        <v>10</v>
      </c>
      <c r="F539" s="16">
        <v>0</v>
      </c>
      <c r="G539" s="14" t="s">
        <v>11</v>
      </c>
    </row>
    <row r="540" spans="1:7" x14ac:dyDescent="0.3">
      <c r="A540" s="11">
        <v>43798</v>
      </c>
      <c r="B540" s="12">
        <v>101.78</v>
      </c>
      <c r="E540" s="9" t="s">
        <v>10</v>
      </c>
      <c r="F540" s="12">
        <v>0</v>
      </c>
      <c r="G540" s="10" t="s">
        <v>11</v>
      </c>
    </row>
    <row r="541" spans="1:7" x14ac:dyDescent="0.3">
      <c r="A541" s="15">
        <v>43801</v>
      </c>
      <c r="B541" s="16">
        <v>101.81</v>
      </c>
      <c r="E541" s="13" t="s">
        <v>10</v>
      </c>
      <c r="F541" s="16">
        <v>0</v>
      </c>
      <c r="G541" s="14" t="s">
        <v>11</v>
      </c>
    </row>
    <row r="542" spans="1:7" x14ac:dyDescent="0.3">
      <c r="A542" s="11">
        <v>43802</v>
      </c>
      <c r="B542" s="12">
        <v>101.94</v>
      </c>
      <c r="E542" s="9" t="s">
        <v>10</v>
      </c>
      <c r="F542" s="12">
        <v>0</v>
      </c>
      <c r="G542" s="10" t="s">
        <v>11</v>
      </c>
    </row>
    <row r="543" spans="1:7" x14ac:dyDescent="0.3">
      <c r="A543" s="15">
        <v>43803</v>
      </c>
      <c r="B543" s="16">
        <v>101.63</v>
      </c>
      <c r="E543" s="13" t="s">
        <v>10</v>
      </c>
      <c r="F543" s="16">
        <v>0</v>
      </c>
      <c r="G543" s="14" t="s">
        <v>11</v>
      </c>
    </row>
    <row r="544" spans="1:7" x14ac:dyDescent="0.3">
      <c r="A544" s="11">
        <v>43804</v>
      </c>
      <c r="B544" s="12">
        <v>101.62</v>
      </c>
      <c r="E544" s="9" t="s">
        <v>10</v>
      </c>
      <c r="F544" s="12">
        <v>0</v>
      </c>
      <c r="G544" s="10" t="s">
        <v>11</v>
      </c>
    </row>
    <row r="545" spans="1:7" x14ac:dyDescent="0.3">
      <c r="A545" s="15">
        <v>43805</v>
      </c>
      <c r="B545" s="16">
        <v>101.83</v>
      </c>
      <c r="E545" s="13" t="s">
        <v>10</v>
      </c>
      <c r="F545" s="16">
        <v>0</v>
      </c>
      <c r="G545" s="14" t="s">
        <v>11</v>
      </c>
    </row>
    <row r="546" spans="1:7" x14ac:dyDescent="0.3">
      <c r="A546" s="11">
        <v>43808</v>
      </c>
      <c r="B546" s="12">
        <v>101.65</v>
      </c>
      <c r="E546" s="9" t="s">
        <v>10</v>
      </c>
      <c r="F546" s="12">
        <v>0</v>
      </c>
      <c r="G546" s="10" t="s">
        <v>11</v>
      </c>
    </row>
    <row r="547" spans="1:7" x14ac:dyDescent="0.3">
      <c r="A547" s="15">
        <v>43809</v>
      </c>
      <c r="B547" s="16">
        <v>101.82</v>
      </c>
      <c r="E547" s="13" t="s">
        <v>10</v>
      </c>
      <c r="F547" s="16">
        <v>0</v>
      </c>
      <c r="G547" s="14" t="s">
        <v>11</v>
      </c>
    </row>
    <row r="548" spans="1:7" x14ac:dyDescent="0.3">
      <c r="A548" s="11">
        <v>43810</v>
      </c>
      <c r="B548" s="12">
        <v>101.82</v>
      </c>
      <c r="E548" s="9" t="s">
        <v>10</v>
      </c>
      <c r="F548" s="12">
        <v>0</v>
      </c>
      <c r="G548" s="10" t="s">
        <v>11</v>
      </c>
    </row>
    <row r="549" spans="1:7" x14ac:dyDescent="0.3">
      <c r="A549" s="15">
        <v>43811</v>
      </c>
      <c r="B549" s="16">
        <v>102.07</v>
      </c>
      <c r="E549" s="13" t="s">
        <v>10</v>
      </c>
      <c r="F549" s="16">
        <v>0</v>
      </c>
      <c r="G549" s="14" t="s">
        <v>11</v>
      </c>
    </row>
    <row r="550" spans="1:7" x14ac:dyDescent="0.3">
      <c r="A550" s="11">
        <v>43812</v>
      </c>
      <c r="B550" s="12">
        <v>102.22</v>
      </c>
      <c r="E550" s="9" t="s">
        <v>10</v>
      </c>
      <c r="F550" s="12">
        <v>0</v>
      </c>
      <c r="G550" s="10" t="s">
        <v>11</v>
      </c>
    </row>
    <row r="551" spans="1:7" x14ac:dyDescent="0.3">
      <c r="A551" s="15">
        <v>43815</v>
      </c>
      <c r="B551" s="16">
        <v>101.9</v>
      </c>
      <c r="E551" s="13" t="s">
        <v>10</v>
      </c>
      <c r="F551" s="16">
        <v>0</v>
      </c>
      <c r="G551" s="14" t="s">
        <v>11</v>
      </c>
    </row>
    <row r="552" spans="1:7" x14ac:dyDescent="0.3">
      <c r="A552" s="11">
        <v>43816</v>
      </c>
      <c r="B552" s="12">
        <v>101.88</v>
      </c>
      <c r="E552" s="9" t="s">
        <v>10</v>
      </c>
      <c r="F552" s="12">
        <v>0</v>
      </c>
      <c r="G552" s="10" t="s">
        <v>11</v>
      </c>
    </row>
    <row r="553" spans="1:7" x14ac:dyDescent="0.3">
      <c r="A553" s="15">
        <v>43817</v>
      </c>
      <c r="B553" s="16">
        <v>102.01</v>
      </c>
      <c r="E553" s="13" t="s">
        <v>10</v>
      </c>
      <c r="F553" s="16">
        <v>0</v>
      </c>
      <c r="G553" s="14" t="s">
        <v>11</v>
      </c>
    </row>
    <row r="554" spans="1:7" x14ac:dyDescent="0.3">
      <c r="A554" s="11">
        <v>43818</v>
      </c>
      <c r="B554" s="12">
        <v>102.03</v>
      </c>
      <c r="E554" s="9" t="s">
        <v>10</v>
      </c>
      <c r="F554" s="12">
        <v>0</v>
      </c>
      <c r="G554" s="10" t="s">
        <v>11</v>
      </c>
    </row>
    <row r="555" spans="1:7" x14ac:dyDescent="0.3">
      <c r="A555" s="15">
        <v>43819</v>
      </c>
      <c r="B555" s="16">
        <v>102</v>
      </c>
      <c r="E555" s="13" t="s">
        <v>10</v>
      </c>
      <c r="F555" s="16">
        <v>0</v>
      </c>
      <c r="G555" s="14" t="s">
        <v>11</v>
      </c>
    </row>
    <row r="556" spans="1:7" x14ac:dyDescent="0.3">
      <c r="A556" s="11">
        <v>43822</v>
      </c>
      <c r="B556" s="12">
        <v>101.99</v>
      </c>
      <c r="E556" s="9" t="s">
        <v>10</v>
      </c>
      <c r="F556" s="12">
        <v>0</v>
      </c>
      <c r="G556" s="10" t="s">
        <v>11</v>
      </c>
    </row>
    <row r="557" spans="1:7" x14ac:dyDescent="0.3">
      <c r="A557" s="15">
        <v>43823</v>
      </c>
      <c r="B557" s="16">
        <v>101.9</v>
      </c>
      <c r="E557" s="13" t="s">
        <v>10</v>
      </c>
      <c r="F557" s="16">
        <v>0</v>
      </c>
      <c r="G557" s="14" t="s">
        <v>11</v>
      </c>
    </row>
    <row r="558" spans="1:7" x14ac:dyDescent="0.3">
      <c r="A558" s="11">
        <v>43824</v>
      </c>
      <c r="B558" s="12">
        <v>102</v>
      </c>
      <c r="E558" s="9" t="s">
        <v>10</v>
      </c>
      <c r="F558" s="12">
        <v>0</v>
      </c>
      <c r="G558" s="10" t="s">
        <v>11</v>
      </c>
    </row>
    <row r="559" spans="1:7" x14ac:dyDescent="0.3">
      <c r="A559" s="15">
        <v>43825</v>
      </c>
      <c r="B559" s="16">
        <v>102</v>
      </c>
      <c r="E559" s="13" t="s">
        <v>10</v>
      </c>
      <c r="F559" s="16">
        <v>0</v>
      </c>
      <c r="G559" s="14" t="s">
        <v>11</v>
      </c>
    </row>
    <row r="560" spans="1:7" x14ac:dyDescent="0.3">
      <c r="A560" s="11">
        <v>43826</v>
      </c>
      <c r="B560" s="12">
        <v>102.1</v>
      </c>
      <c r="E560" s="9" t="s">
        <v>10</v>
      </c>
      <c r="F560" s="12">
        <v>0</v>
      </c>
      <c r="G560" s="10" t="s">
        <v>11</v>
      </c>
    </row>
    <row r="561" spans="1:7" x14ac:dyDescent="0.3">
      <c r="A561" s="15">
        <v>43829</v>
      </c>
      <c r="B561" s="16">
        <v>102.1</v>
      </c>
      <c r="E561" s="13" t="s">
        <v>10</v>
      </c>
      <c r="F561" s="16">
        <v>0</v>
      </c>
      <c r="G561" s="14" t="s">
        <v>11</v>
      </c>
    </row>
    <row r="562" spans="1:7" x14ac:dyDescent="0.3">
      <c r="A562" s="11">
        <v>43833</v>
      </c>
      <c r="B562" s="12">
        <v>102.09</v>
      </c>
      <c r="E562" s="9" t="s">
        <v>10</v>
      </c>
      <c r="F562" s="12">
        <v>0</v>
      </c>
      <c r="G562" s="10" t="s">
        <v>11</v>
      </c>
    </row>
    <row r="563" spans="1:7" x14ac:dyDescent="0.3">
      <c r="A563" s="15">
        <v>43836</v>
      </c>
      <c r="B563" s="16">
        <v>102.22</v>
      </c>
      <c r="E563" s="13" t="s">
        <v>10</v>
      </c>
      <c r="F563" s="16">
        <v>0</v>
      </c>
      <c r="G563" s="14" t="s">
        <v>11</v>
      </c>
    </row>
    <row r="564" spans="1:7" x14ac:dyDescent="0.3">
      <c r="A564" s="11">
        <v>43838</v>
      </c>
      <c r="B564" s="12">
        <v>102.15</v>
      </c>
      <c r="E564" s="9" t="s">
        <v>10</v>
      </c>
      <c r="F564" s="12">
        <v>0</v>
      </c>
      <c r="G564" s="10" t="s">
        <v>11</v>
      </c>
    </row>
    <row r="565" spans="1:7" x14ac:dyDescent="0.3">
      <c r="A565" s="15">
        <v>43839</v>
      </c>
      <c r="B565" s="16">
        <v>102.08</v>
      </c>
      <c r="E565" s="13" t="s">
        <v>10</v>
      </c>
      <c r="F565" s="16">
        <v>0</v>
      </c>
      <c r="G565" s="14" t="s">
        <v>11</v>
      </c>
    </row>
    <row r="566" spans="1:7" x14ac:dyDescent="0.3">
      <c r="A566" s="11">
        <v>43840</v>
      </c>
      <c r="B566" s="12">
        <v>101.93</v>
      </c>
      <c r="E566" s="9" t="s">
        <v>10</v>
      </c>
      <c r="F566" s="12">
        <v>0</v>
      </c>
      <c r="G566" s="10" t="s">
        <v>11</v>
      </c>
    </row>
    <row r="567" spans="1:7" x14ac:dyDescent="0.3">
      <c r="A567" s="15">
        <v>43843</v>
      </c>
      <c r="B567" s="16">
        <v>101.89</v>
      </c>
      <c r="E567" s="13" t="s">
        <v>10</v>
      </c>
      <c r="F567" s="16">
        <v>0</v>
      </c>
      <c r="G567" s="14" t="s">
        <v>11</v>
      </c>
    </row>
    <row r="568" spans="1:7" x14ac:dyDescent="0.3">
      <c r="A568" s="11">
        <v>43844</v>
      </c>
      <c r="B568" s="12">
        <v>101.79</v>
      </c>
      <c r="E568" s="9" t="s">
        <v>10</v>
      </c>
      <c r="F568" s="12">
        <v>0</v>
      </c>
      <c r="G568" s="10" t="s">
        <v>11</v>
      </c>
    </row>
    <row r="569" spans="1:7" x14ac:dyDescent="0.3">
      <c r="A569" s="15">
        <v>43845</v>
      </c>
      <c r="B569" s="16">
        <v>101.78</v>
      </c>
      <c r="E569" s="13" t="s">
        <v>10</v>
      </c>
      <c r="F569" s="16">
        <v>0</v>
      </c>
      <c r="G569" s="14" t="s">
        <v>11</v>
      </c>
    </row>
    <row r="570" spans="1:7" x14ac:dyDescent="0.3">
      <c r="A570" s="11">
        <v>43846</v>
      </c>
      <c r="B570" s="12">
        <v>101.72</v>
      </c>
      <c r="E570" s="9" t="s">
        <v>10</v>
      </c>
      <c r="F570" s="12">
        <v>0</v>
      </c>
      <c r="G570" s="10" t="s">
        <v>11</v>
      </c>
    </row>
    <row r="571" spans="1:7" x14ac:dyDescent="0.3">
      <c r="A571" s="15">
        <v>43847</v>
      </c>
      <c r="B571" s="16">
        <v>101.79</v>
      </c>
      <c r="E571" s="13" t="s">
        <v>10</v>
      </c>
      <c r="F571" s="16">
        <v>0</v>
      </c>
      <c r="G571" s="14" t="s">
        <v>11</v>
      </c>
    </row>
    <row r="572" spans="1:7" x14ac:dyDescent="0.3">
      <c r="A572" s="11">
        <v>43850</v>
      </c>
      <c r="B572" s="12">
        <v>101.75</v>
      </c>
      <c r="E572" s="9" t="s">
        <v>10</v>
      </c>
      <c r="F572" s="12">
        <v>0</v>
      </c>
      <c r="G572" s="10" t="s">
        <v>11</v>
      </c>
    </row>
    <row r="573" spans="1:7" x14ac:dyDescent="0.3">
      <c r="A573" s="15">
        <v>43851</v>
      </c>
      <c r="B573" s="16">
        <v>101.75</v>
      </c>
      <c r="E573" s="13" t="s">
        <v>10</v>
      </c>
      <c r="F573" s="16">
        <v>0</v>
      </c>
      <c r="G573" s="14" t="s">
        <v>11</v>
      </c>
    </row>
    <row r="574" spans="1:7" x14ac:dyDescent="0.3">
      <c r="A574" s="11">
        <v>43852</v>
      </c>
      <c r="B574" s="12">
        <v>101.75</v>
      </c>
      <c r="E574" s="9" t="s">
        <v>10</v>
      </c>
      <c r="F574" s="12">
        <v>0</v>
      </c>
      <c r="G574" s="10" t="s">
        <v>11</v>
      </c>
    </row>
    <row r="575" spans="1:7" x14ac:dyDescent="0.3">
      <c r="A575" s="15">
        <v>43853</v>
      </c>
      <c r="B575" s="16">
        <v>101.78</v>
      </c>
      <c r="E575" s="13" t="s">
        <v>10</v>
      </c>
      <c r="F575" s="16">
        <v>0</v>
      </c>
      <c r="G575" s="14" t="s">
        <v>11</v>
      </c>
    </row>
    <row r="576" spans="1:7" x14ac:dyDescent="0.3">
      <c r="A576" s="11">
        <v>43854</v>
      </c>
      <c r="B576" s="12">
        <v>101.8</v>
      </c>
      <c r="E576" s="9" t="s">
        <v>10</v>
      </c>
      <c r="F576" s="12">
        <v>0</v>
      </c>
      <c r="G576" s="10" t="s">
        <v>11</v>
      </c>
    </row>
    <row r="577" spans="1:7" x14ac:dyDescent="0.3">
      <c r="A577" s="15">
        <v>43857</v>
      </c>
      <c r="B577" s="16">
        <v>101.7</v>
      </c>
      <c r="E577" s="13" t="s">
        <v>10</v>
      </c>
      <c r="F577" s="16">
        <v>0</v>
      </c>
      <c r="G577" s="14" t="s">
        <v>11</v>
      </c>
    </row>
    <row r="578" spans="1:7" x14ac:dyDescent="0.3">
      <c r="A578" s="11">
        <v>43858</v>
      </c>
      <c r="B578" s="12">
        <v>101.69</v>
      </c>
      <c r="E578" s="9" t="s">
        <v>10</v>
      </c>
      <c r="F578" s="12">
        <v>0</v>
      </c>
      <c r="G578" s="10" t="s">
        <v>11</v>
      </c>
    </row>
    <row r="579" spans="1:7" x14ac:dyDescent="0.3">
      <c r="A579" s="15">
        <v>43859</v>
      </c>
      <c r="B579" s="16">
        <v>101.98</v>
      </c>
      <c r="E579" s="13" t="s">
        <v>10</v>
      </c>
      <c r="F579" s="16">
        <v>0</v>
      </c>
      <c r="G579" s="14" t="s">
        <v>11</v>
      </c>
    </row>
    <row r="580" spans="1:7" x14ac:dyDescent="0.3">
      <c r="A580" s="11">
        <v>43860</v>
      </c>
      <c r="B580" s="12">
        <v>102.01</v>
      </c>
      <c r="E580" s="9" t="s">
        <v>10</v>
      </c>
      <c r="F580" s="12">
        <v>0</v>
      </c>
      <c r="G580" s="10" t="s">
        <v>11</v>
      </c>
    </row>
    <row r="581" spans="1:7" x14ac:dyDescent="0.3">
      <c r="A581" s="15">
        <v>43861</v>
      </c>
      <c r="B581" s="16">
        <v>101.85</v>
      </c>
      <c r="E581" s="13" t="s">
        <v>10</v>
      </c>
      <c r="F581" s="16">
        <v>0</v>
      </c>
      <c r="G581" s="14" t="s">
        <v>11</v>
      </c>
    </row>
    <row r="582" spans="1:7" x14ac:dyDescent="0.3">
      <c r="A582" s="11">
        <v>43864</v>
      </c>
      <c r="B582" s="12">
        <v>101.92</v>
      </c>
      <c r="E582" s="9" t="s">
        <v>10</v>
      </c>
      <c r="F582" s="12">
        <v>0</v>
      </c>
      <c r="G582" s="10" t="s">
        <v>11</v>
      </c>
    </row>
    <row r="583" spans="1:7" x14ac:dyDescent="0.3">
      <c r="A583" s="15">
        <v>43865</v>
      </c>
      <c r="B583" s="16">
        <v>101.84</v>
      </c>
      <c r="E583" s="13" t="s">
        <v>10</v>
      </c>
      <c r="F583" s="16">
        <v>0</v>
      </c>
      <c r="G583" s="14" t="s">
        <v>11</v>
      </c>
    </row>
    <row r="584" spans="1:7" x14ac:dyDescent="0.3">
      <c r="A584" s="11">
        <v>43866</v>
      </c>
      <c r="B584" s="12">
        <v>101.79</v>
      </c>
      <c r="E584" s="9" t="s">
        <v>10</v>
      </c>
      <c r="F584" s="12">
        <v>0</v>
      </c>
      <c r="G584" s="10" t="s">
        <v>11</v>
      </c>
    </row>
    <row r="585" spans="1:7" x14ac:dyDescent="0.3">
      <c r="A585" s="15">
        <v>43867</v>
      </c>
      <c r="B585" s="16">
        <v>101.75</v>
      </c>
      <c r="E585" s="13" t="s">
        <v>10</v>
      </c>
      <c r="F585" s="16">
        <v>0</v>
      </c>
      <c r="G585" s="14" t="s">
        <v>11</v>
      </c>
    </row>
    <row r="586" spans="1:7" x14ac:dyDescent="0.3">
      <c r="A586" s="11">
        <v>43868</v>
      </c>
      <c r="B586" s="12">
        <v>101.78</v>
      </c>
      <c r="E586" s="9" t="s">
        <v>10</v>
      </c>
      <c r="F586" s="12">
        <v>0</v>
      </c>
      <c r="G586" s="10" t="s">
        <v>11</v>
      </c>
    </row>
    <row r="587" spans="1:7" x14ac:dyDescent="0.3">
      <c r="A587" s="15">
        <v>43871</v>
      </c>
      <c r="B587" s="16">
        <v>101.93</v>
      </c>
      <c r="E587" s="13" t="s">
        <v>10</v>
      </c>
      <c r="F587" s="16">
        <v>0</v>
      </c>
      <c r="G587" s="14" t="s">
        <v>11</v>
      </c>
    </row>
    <row r="588" spans="1:7" x14ac:dyDescent="0.3">
      <c r="A588" s="11">
        <v>43872</v>
      </c>
      <c r="B588" s="12">
        <v>101.85</v>
      </c>
      <c r="E588" s="9" t="s">
        <v>10</v>
      </c>
      <c r="F588" s="12">
        <v>0</v>
      </c>
      <c r="G588" s="10" t="s">
        <v>11</v>
      </c>
    </row>
    <row r="589" spans="1:7" x14ac:dyDescent="0.3">
      <c r="A589" s="15">
        <v>43873</v>
      </c>
      <c r="B589" s="16">
        <v>101.79</v>
      </c>
      <c r="E589" s="13" t="s">
        <v>10</v>
      </c>
      <c r="F589" s="16">
        <v>0</v>
      </c>
      <c r="G589" s="14" t="s">
        <v>11</v>
      </c>
    </row>
    <row r="590" spans="1:7" x14ac:dyDescent="0.3">
      <c r="A590" s="11">
        <v>43874</v>
      </c>
      <c r="B590" s="12">
        <v>101.83</v>
      </c>
      <c r="E590" s="9" t="s">
        <v>10</v>
      </c>
      <c r="F590" s="12">
        <v>0</v>
      </c>
      <c r="G590" s="10" t="s">
        <v>11</v>
      </c>
    </row>
    <row r="591" spans="1:7" x14ac:dyDescent="0.3">
      <c r="A591" s="15">
        <v>43875</v>
      </c>
      <c r="B591" s="16">
        <v>101.9</v>
      </c>
      <c r="E591" s="13" t="s">
        <v>10</v>
      </c>
      <c r="F591" s="16">
        <v>0</v>
      </c>
      <c r="G591" s="14" t="s">
        <v>11</v>
      </c>
    </row>
    <row r="592" spans="1:7" x14ac:dyDescent="0.3">
      <c r="A592" s="11">
        <v>43878</v>
      </c>
      <c r="B592" s="12">
        <v>101.87</v>
      </c>
      <c r="E592" s="9" t="s">
        <v>10</v>
      </c>
      <c r="F592" s="12">
        <v>0</v>
      </c>
      <c r="G592" s="10" t="s">
        <v>11</v>
      </c>
    </row>
    <row r="593" spans="1:7" x14ac:dyDescent="0.3">
      <c r="A593" s="15">
        <v>43879</v>
      </c>
      <c r="B593" s="16">
        <v>101.95</v>
      </c>
      <c r="E593" s="13" t="s">
        <v>10</v>
      </c>
      <c r="F593" s="16">
        <v>0</v>
      </c>
      <c r="G593" s="14" t="s">
        <v>11</v>
      </c>
    </row>
    <row r="594" spans="1:7" x14ac:dyDescent="0.3">
      <c r="A594" s="11">
        <v>43880</v>
      </c>
      <c r="B594" s="12">
        <v>101.91</v>
      </c>
      <c r="E594" s="9" t="s">
        <v>10</v>
      </c>
      <c r="F594" s="12">
        <v>0</v>
      </c>
      <c r="G594" s="10" t="s">
        <v>11</v>
      </c>
    </row>
    <row r="595" spans="1:7" x14ac:dyDescent="0.3">
      <c r="A595" s="15">
        <v>43881</v>
      </c>
      <c r="B595" s="16">
        <v>101.94</v>
      </c>
      <c r="E595" s="13" t="s">
        <v>10</v>
      </c>
      <c r="F595" s="16">
        <v>0</v>
      </c>
      <c r="G595" s="14" t="s">
        <v>11</v>
      </c>
    </row>
    <row r="596" spans="1:7" x14ac:dyDescent="0.3">
      <c r="A596" s="11">
        <v>43882</v>
      </c>
      <c r="B596" s="12">
        <v>101.96</v>
      </c>
      <c r="E596" s="9" t="s">
        <v>10</v>
      </c>
      <c r="F596" s="12">
        <v>0</v>
      </c>
      <c r="G596" s="10" t="s">
        <v>11</v>
      </c>
    </row>
    <row r="597" spans="1:7" x14ac:dyDescent="0.3">
      <c r="A597" s="15">
        <v>43886</v>
      </c>
      <c r="B597" s="16">
        <v>101.62</v>
      </c>
      <c r="E597" s="13" t="s">
        <v>10</v>
      </c>
      <c r="F597" s="16">
        <v>0</v>
      </c>
      <c r="G597" s="14" t="s">
        <v>11</v>
      </c>
    </row>
    <row r="598" spans="1:7" x14ac:dyDescent="0.3">
      <c r="A598" s="11">
        <v>43887</v>
      </c>
      <c r="B598" s="12">
        <v>101.58</v>
      </c>
      <c r="E598" s="9" t="s">
        <v>10</v>
      </c>
      <c r="F598" s="12">
        <v>0</v>
      </c>
      <c r="G598" s="10" t="s">
        <v>11</v>
      </c>
    </row>
    <row r="599" spans="1:7" x14ac:dyDescent="0.3">
      <c r="A599" s="15">
        <v>43888</v>
      </c>
      <c r="B599" s="16">
        <v>101.59</v>
      </c>
      <c r="E599" s="13" t="s">
        <v>10</v>
      </c>
      <c r="F599" s="16">
        <v>0</v>
      </c>
      <c r="G599" s="14" t="s">
        <v>11</v>
      </c>
    </row>
    <row r="600" spans="1:7" x14ac:dyDescent="0.3">
      <c r="A600" s="11">
        <v>43889</v>
      </c>
      <c r="B600" s="12">
        <v>101.1</v>
      </c>
      <c r="E600" s="9" t="s">
        <v>10</v>
      </c>
      <c r="F600" s="12">
        <v>0</v>
      </c>
      <c r="G600" s="10" t="s">
        <v>11</v>
      </c>
    </row>
    <row r="601" spans="1:7" x14ac:dyDescent="0.3">
      <c r="A601" s="15">
        <v>43892</v>
      </c>
      <c r="B601" s="16">
        <v>101.34</v>
      </c>
      <c r="E601" s="13" t="s">
        <v>10</v>
      </c>
      <c r="F601" s="16">
        <v>0</v>
      </c>
      <c r="G601" s="14" t="s">
        <v>11</v>
      </c>
    </row>
    <row r="602" spans="1:7" x14ac:dyDescent="0.3">
      <c r="A602" s="11">
        <v>43893</v>
      </c>
      <c r="B602" s="12">
        <v>101.69</v>
      </c>
      <c r="E602" s="9" t="s">
        <v>10</v>
      </c>
      <c r="F602" s="12">
        <v>0</v>
      </c>
      <c r="G602" s="10" t="s">
        <v>11</v>
      </c>
    </row>
    <row r="603" spans="1:7" x14ac:dyDescent="0.3">
      <c r="A603" s="15">
        <v>43894</v>
      </c>
      <c r="B603" s="16">
        <v>101.94</v>
      </c>
      <c r="E603" s="13" t="s">
        <v>10</v>
      </c>
      <c r="F603" s="16">
        <v>0</v>
      </c>
      <c r="G603" s="14" t="s">
        <v>11</v>
      </c>
    </row>
    <row r="604" spans="1:7" x14ac:dyDescent="0.3">
      <c r="A604" s="11">
        <v>43895</v>
      </c>
      <c r="B604" s="12">
        <v>101.6</v>
      </c>
      <c r="E604" s="9" t="s">
        <v>10</v>
      </c>
      <c r="F604" s="12">
        <v>0</v>
      </c>
      <c r="G604" s="10" t="s">
        <v>11</v>
      </c>
    </row>
    <row r="605" spans="1:7" x14ac:dyDescent="0.3">
      <c r="A605" s="15">
        <v>43896</v>
      </c>
      <c r="B605" s="16">
        <v>101.5</v>
      </c>
      <c r="E605" s="13" t="s">
        <v>10</v>
      </c>
      <c r="F605" s="16">
        <v>0</v>
      </c>
      <c r="G605" s="14" t="s">
        <v>11</v>
      </c>
    </row>
    <row r="606" spans="1:7" x14ac:dyDescent="0.3">
      <c r="A606" s="11">
        <v>43900</v>
      </c>
      <c r="B606" s="12">
        <v>100.9</v>
      </c>
      <c r="E606" s="9" t="s">
        <v>10</v>
      </c>
      <c r="F606" s="12">
        <v>0</v>
      </c>
      <c r="G606" s="10" t="s">
        <v>11</v>
      </c>
    </row>
    <row r="607" spans="1:7" x14ac:dyDescent="0.3">
      <c r="A607" s="15">
        <v>43901</v>
      </c>
      <c r="B607" s="16">
        <v>100.8</v>
      </c>
      <c r="E607" s="13" t="s">
        <v>10</v>
      </c>
      <c r="F607" s="16">
        <v>0</v>
      </c>
      <c r="G607" s="14" t="s">
        <v>11</v>
      </c>
    </row>
    <row r="608" spans="1:7" x14ac:dyDescent="0.3">
      <c r="A608" s="11">
        <v>43902</v>
      </c>
      <c r="B608" s="12">
        <v>100.4</v>
      </c>
      <c r="E608" s="9" t="s">
        <v>10</v>
      </c>
      <c r="F608" s="12">
        <v>0</v>
      </c>
      <c r="G608" s="10" t="s">
        <v>11</v>
      </c>
    </row>
    <row r="609" spans="1:7" x14ac:dyDescent="0.3">
      <c r="A609" s="15">
        <v>43903</v>
      </c>
      <c r="B609" s="16">
        <v>100.71</v>
      </c>
      <c r="E609" s="13" t="s">
        <v>10</v>
      </c>
      <c r="F609" s="16">
        <v>0</v>
      </c>
      <c r="G609" s="14" t="s">
        <v>11</v>
      </c>
    </row>
    <row r="610" spans="1:7" x14ac:dyDescent="0.3">
      <c r="A610" s="11">
        <v>43906</v>
      </c>
      <c r="B610" s="12">
        <v>100.8</v>
      </c>
      <c r="E610" s="9" t="s">
        <v>10</v>
      </c>
      <c r="F610" s="12">
        <v>0</v>
      </c>
      <c r="G610" s="10" t="s">
        <v>11</v>
      </c>
    </row>
    <row r="611" spans="1:7" x14ac:dyDescent="0.3">
      <c r="A611" s="15">
        <v>43907</v>
      </c>
      <c r="B611" s="16">
        <v>100.42</v>
      </c>
      <c r="E611" s="13" t="s">
        <v>10</v>
      </c>
      <c r="F611" s="16">
        <v>0</v>
      </c>
      <c r="G611" s="14" t="s">
        <v>11</v>
      </c>
    </row>
    <row r="612" spans="1:7" x14ac:dyDescent="0.3">
      <c r="A612" s="11">
        <v>43908</v>
      </c>
      <c r="B612" s="12">
        <v>100.72</v>
      </c>
      <c r="E612" s="9" t="s">
        <v>10</v>
      </c>
      <c r="F612" s="12">
        <v>0</v>
      </c>
      <c r="G612" s="10" t="s">
        <v>11</v>
      </c>
    </row>
    <row r="613" spans="1:7" x14ac:dyDescent="0.3">
      <c r="A613" s="15">
        <v>43909</v>
      </c>
      <c r="B613" s="16">
        <v>100.52</v>
      </c>
      <c r="E613" s="13" t="s">
        <v>10</v>
      </c>
      <c r="F613" s="16">
        <v>0</v>
      </c>
      <c r="G613" s="14" t="s">
        <v>11</v>
      </c>
    </row>
    <row r="614" spans="1:7" x14ac:dyDescent="0.3">
      <c r="A614" s="11">
        <v>43910</v>
      </c>
      <c r="B614" s="12">
        <v>100.77</v>
      </c>
      <c r="E614" s="9" t="s">
        <v>10</v>
      </c>
      <c r="F614" s="12">
        <v>0</v>
      </c>
      <c r="G614" s="10" t="s">
        <v>11</v>
      </c>
    </row>
    <row r="615" spans="1:7" x14ac:dyDescent="0.3">
      <c r="A615" s="15">
        <v>43913</v>
      </c>
      <c r="B615" s="16">
        <v>100.69</v>
      </c>
      <c r="E615" s="13" t="s">
        <v>10</v>
      </c>
      <c r="F615" s="16">
        <v>0</v>
      </c>
      <c r="G615" s="14" t="s">
        <v>11</v>
      </c>
    </row>
    <row r="616" spans="1:7" x14ac:dyDescent="0.3">
      <c r="A616" s="11">
        <v>43914</v>
      </c>
      <c r="B616" s="12">
        <v>100.76</v>
      </c>
      <c r="E616" s="9" t="s">
        <v>10</v>
      </c>
      <c r="F616" s="12">
        <v>0</v>
      </c>
      <c r="G616" s="10" t="s">
        <v>11</v>
      </c>
    </row>
    <row r="617" spans="1:7" x14ac:dyDescent="0.3">
      <c r="A617" s="15">
        <v>43915</v>
      </c>
      <c r="B617" s="16">
        <v>101.01</v>
      </c>
      <c r="E617" s="13" t="s">
        <v>10</v>
      </c>
      <c r="F617" s="16">
        <v>0</v>
      </c>
      <c r="G617" s="14" t="s">
        <v>11</v>
      </c>
    </row>
    <row r="618" spans="1:7" x14ac:dyDescent="0.3">
      <c r="A618" s="11">
        <v>43916</v>
      </c>
      <c r="B618" s="12">
        <v>101</v>
      </c>
      <c r="E618" s="9" t="s">
        <v>10</v>
      </c>
      <c r="F618" s="12">
        <v>0</v>
      </c>
      <c r="G618" s="10" t="s">
        <v>11</v>
      </c>
    </row>
    <row r="619" spans="1:7" x14ac:dyDescent="0.3">
      <c r="A619" s="15">
        <v>43917</v>
      </c>
      <c r="B619" s="16">
        <v>101</v>
      </c>
      <c r="E619" s="13" t="s">
        <v>10</v>
      </c>
      <c r="F619" s="16">
        <v>0</v>
      </c>
      <c r="G619" s="14" t="s">
        <v>11</v>
      </c>
    </row>
    <row r="620" spans="1:7" x14ac:dyDescent="0.3">
      <c r="A620" s="11">
        <v>43920</v>
      </c>
      <c r="B620" s="12">
        <v>100.88</v>
      </c>
      <c r="E620" s="9" t="s">
        <v>10</v>
      </c>
      <c r="F620" s="12">
        <v>0</v>
      </c>
      <c r="G620" s="10" t="s">
        <v>11</v>
      </c>
    </row>
    <row r="621" spans="1:7" x14ac:dyDescent="0.3">
      <c r="A621" s="15">
        <v>43921</v>
      </c>
      <c r="B621" s="16">
        <v>100.8</v>
      </c>
      <c r="E621" s="13" t="s">
        <v>10</v>
      </c>
      <c r="F621" s="16">
        <v>0</v>
      </c>
      <c r="G621" s="14" t="s">
        <v>11</v>
      </c>
    </row>
    <row r="622" spans="1:7" x14ac:dyDescent="0.3">
      <c r="A622" s="11">
        <v>43922</v>
      </c>
      <c r="B622" s="12">
        <v>101.07</v>
      </c>
      <c r="E622" s="9" t="s">
        <v>10</v>
      </c>
      <c r="F622" s="12">
        <v>0</v>
      </c>
      <c r="G622" s="10" t="s">
        <v>11</v>
      </c>
    </row>
    <row r="623" spans="1:7" x14ac:dyDescent="0.3">
      <c r="A623" s="15">
        <v>43923</v>
      </c>
      <c r="B623" s="16">
        <v>101.05</v>
      </c>
      <c r="E623" s="13" t="s">
        <v>10</v>
      </c>
      <c r="F623" s="16">
        <v>0</v>
      </c>
      <c r="G623" s="14" t="s">
        <v>11</v>
      </c>
    </row>
    <row r="624" spans="1:7" x14ac:dyDescent="0.3">
      <c r="A624" s="11">
        <v>43924</v>
      </c>
      <c r="B624" s="12">
        <v>101.45</v>
      </c>
      <c r="E624" s="9" t="s">
        <v>10</v>
      </c>
      <c r="F624" s="12">
        <v>0</v>
      </c>
      <c r="G624" s="10" t="s">
        <v>11</v>
      </c>
    </row>
    <row r="625" spans="1:7" x14ac:dyDescent="0.3">
      <c r="A625" s="15">
        <v>43927</v>
      </c>
      <c r="B625" s="16">
        <v>101.35</v>
      </c>
      <c r="E625" s="13" t="s">
        <v>10</v>
      </c>
      <c r="F625" s="16">
        <v>0</v>
      </c>
      <c r="G625" s="14" t="s">
        <v>11</v>
      </c>
    </row>
    <row r="626" spans="1:7" x14ac:dyDescent="0.3">
      <c r="A626" s="11">
        <v>43928</v>
      </c>
      <c r="B626" s="12">
        <v>101.29</v>
      </c>
      <c r="E626" s="9" t="s">
        <v>10</v>
      </c>
      <c r="F626" s="12">
        <v>0</v>
      </c>
      <c r="G626" s="10" t="s">
        <v>11</v>
      </c>
    </row>
    <row r="627" spans="1:7" x14ac:dyDescent="0.3">
      <c r="A627" s="15">
        <v>43929</v>
      </c>
      <c r="B627" s="16">
        <v>101.25</v>
      </c>
      <c r="E627" s="13" t="s">
        <v>10</v>
      </c>
      <c r="F627" s="16">
        <v>0</v>
      </c>
      <c r="G627" s="14" t="s">
        <v>11</v>
      </c>
    </row>
    <row r="628" spans="1:7" x14ac:dyDescent="0.3">
      <c r="A628" s="11">
        <v>43930</v>
      </c>
      <c r="B628" s="12">
        <v>101.23</v>
      </c>
      <c r="E628" s="9" t="s">
        <v>10</v>
      </c>
      <c r="F628" s="12">
        <v>0</v>
      </c>
      <c r="G628" s="10" t="s">
        <v>11</v>
      </c>
    </row>
    <row r="629" spans="1:7" x14ac:dyDescent="0.3">
      <c r="A629" s="15">
        <v>43931</v>
      </c>
      <c r="B629" s="16">
        <v>101.23</v>
      </c>
      <c r="E629" s="13" t="s">
        <v>10</v>
      </c>
      <c r="F629" s="16">
        <v>0</v>
      </c>
      <c r="G629" s="14" t="s">
        <v>11</v>
      </c>
    </row>
    <row r="630" spans="1:7" x14ac:dyDescent="0.3">
      <c r="A630" s="11">
        <v>43934</v>
      </c>
      <c r="B630" s="12">
        <v>101.18</v>
      </c>
      <c r="E630" s="9" t="s">
        <v>10</v>
      </c>
      <c r="F630" s="12">
        <v>0</v>
      </c>
      <c r="G630" s="10" t="s">
        <v>11</v>
      </c>
    </row>
    <row r="631" spans="1:7" x14ac:dyDescent="0.3">
      <c r="A631" s="15">
        <v>43935</v>
      </c>
      <c r="B631" s="16">
        <v>101.29</v>
      </c>
      <c r="E631" s="13" t="s">
        <v>10</v>
      </c>
      <c r="F631" s="16">
        <v>0</v>
      </c>
      <c r="G631" s="14" t="s">
        <v>11</v>
      </c>
    </row>
    <row r="632" spans="1:7" x14ac:dyDescent="0.3">
      <c r="A632" s="11">
        <v>43936</v>
      </c>
      <c r="B632" s="12">
        <v>101.1</v>
      </c>
      <c r="E632" s="9" t="s">
        <v>10</v>
      </c>
      <c r="F632" s="12">
        <v>0</v>
      </c>
      <c r="G632" s="10" t="s">
        <v>11</v>
      </c>
    </row>
    <row r="633" spans="1:7" x14ac:dyDescent="0.3">
      <c r="A633" s="15">
        <v>43937</v>
      </c>
      <c r="B633" s="16">
        <v>101.33</v>
      </c>
      <c r="E633" s="13" t="s">
        <v>10</v>
      </c>
      <c r="F633" s="16">
        <v>0</v>
      </c>
      <c r="G633" s="14" t="s">
        <v>11</v>
      </c>
    </row>
    <row r="634" spans="1:7" x14ac:dyDescent="0.3">
      <c r="A634" s="11">
        <v>43938</v>
      </c>
      <c r="B634" s="12">
        <v>101.38</v>
      </c>
      <c r="E634" s="9" t="s">
        <v>10</v>
      </c>
      <c r="F634" s="12">
        <v>0</v>
      </c>
      <c r="G634" s="10" t="s">
        <v>11</v>
      </c>
    </row>
    <row r="635" spans="1:7" x14ac:dyDescent="0.3">
      <c r="A635" s="15">
        <v>43941</v>
      </c>
      <c r="B635" s="16">
        <v>101.32</v>
      </c>
      <c r="E635" s="13" t="s">
        <v>10</v>
      </c>
      <c r="F635" s="16">
        <v>0</v>
      </c>
      <c r="G635" s="14" t="s">
        <v>11</v>
      </c>
    </row>
    <row r="636" spans="1:7" x14ac:dyDescent="0.3">
      <c r="A636" s="11">
        <v>43942</v>
      </c>
      <c r="B636" s="12">
        <v>101.18</v>
      </c>
      <c r="E636" s="9" t="s">
        <v>10</v>
      </c>
      <c r="F636" s="12">
        <v>0</v>
      </c>
      <c r="G636" s="10" t="s">
        <v>11</v>
      </c>
    </row>
    <row r="637" spans="1:7" x14ac:dyDescent="0.3">
      <c r="A637" s="15">
        <v>43943</v>
      </c>
      <c r="B637" s="16">
        <v>101.43</v>
      </c>
      <c r="E637" s="13" t="s">
        <v>10</v>
      </c>
      <c r="F637" s="16">
        <v>0</v>
      </c>
      <c r="G637" s="14" t="s">
        <v>11</v>
      </c>
    </row>
    <row r="638" spans="1:7" x14ac:dyDescent="0.3">
      <c r="A638" s="11">
        <v>43944</v>
      </c>
      <c r="B638" s="12">
        <v>101.43</v>
      </c>
      <c r="E638" s="9" t="s">
        <v>10</v>
      </c>
      <c r="F638" s="12">
        <v>0</v>
      </c>
      <c r="G638" s="10" t="s">
        <v>11</v>
      </c>
    </row>
    <row r="639" spans="1:7" x14ac:dyDescent="0.3">
      <c r="A639" s="15">
        <v>43945</v>
      </c>
      <c r="B639" s="16">
        <v>101.55</v>
      </c>
      <c r="E639" s="13" t="s">
        <v>10</v>
      </c>
      <c r="F639" s="16">
        <v>0</v>
      </c>
      <c r="G639" s="14" t="s">
        <v>11</v>
      </c>
    </row>
    <row r="640" spans="1:7" x14ac:dyDescent="0.3">
      <c r="A640" s="11">
        <v>43948</v>
      </c>
      <c r="B640" s="12">
        <v>101.5</v>
      </c>
      <c r="E640" s="9" t="s">
        <v>10</v>
      </c>
      <c r="F640" s="12">
        <v>0</v>
      </c>
      <c r="G640" s="10" t="s">
        <v>11</v>
      </c>
    </row>
    <row r="641" spans="1:7" x14ac:dyDescent="0.3">
      <c r="A641" s="15">
        <v>43949</v>
      </c>
      <c r="B641" s="16">
        <v>101.5</v>
      </c>
      <c r="E641" s="13" t="s">
        <v>10</v>
      </c>
      <c r="F641" s="16">
        <v>0</v>
      </c>
      <c r="G641" s="14" t="s">
        <v>11</v>
      </c>
    </row>
    <row r="642" spans="1:7" x14ac:dyDescent="0.3">
      <c r="A642" s="11">
        <v>43950</v>
      </c>
      <c r="B642" s="12">
        <v>101.6</v>
      </c>
      <c r="E642" s="9" t="s">
        <v>10</v>
      </c>
      <c r="F642" s="12">
        <v>0</v>
      </c>
      <c r="G642" s="10" t="s">
        <v>11</v>
      </c>
    </row>
    <row r="643" spans="1:7" x14ac:dyDescent="0.3">
      <c r="A643" s="15">
        <v>43951</v>
      </c>
      <c r="B643" s="16">
        <v>101.61</v>
      </c>
      <c r="E643" s="13" t="s">
        <v>10</v>
      </c>
      <c r="F643" s="16">
        <v>0</v>
      </c>
      <c r="G643" s="14" t="s">
        <v>11</v>
      </c>
    </row>
    <row r="644" spans="1:7" x14ac:dyDescent="0.3">
      <c r="A644" s="11">
        <v>43955</v>
      </c>
      <c r="B644" s="12">
        <v>101.5</v>
      </c>
      <c r="E644" s="9" t="s">
        <v>10</v>
      </c>
      <c r="F644" s="12">
        <v>0</v>
      </c>
      <c r="G644" s="10" t="s">
        <v>11</v>
      </c>
    </row>
    <row r="645" spans="1:7" x14ac:dyDescent="0.3">
      <c r="A645" s="15">
        <v>43956</v>
      </c>
      <c r="B645" s="16">
        <v>101.66</v>
      </c>
      <c r="E645" s="13" t="s">
        <v>10</v>
      </c>
      <c r="F645" s="16">
        <v>0</v>
      </c>
      <c r="G645" s="14" t="s">
        <v>11</v>
      </c>
    </row>
    <row r="646" spans="1:7" x14ac:dyDescent="0.3">
      <c r="A646" s="11">
        <v>43957</v>
      </c>
      <c r="B646" s="12">
        <v>101.55</v>
      </c>
      <c r="E646" s="9" t="s">
        <v>10</v>
      </c>
      <c r="F646" s="12">
        <v>0</v>
      </c>
      <c r="G646" s="10" t="s">
        <v>11</v>
      </c>
    </row>
    <row r="647" spans="1:7" x14ac:dyDescent="0.3">
      <c r="A647" s="15">
        <v>43958</v>
      </c>
      <c r="B647" s="16">
        <v>101.5</v>
      </c>
      <c r="E647" s="13" t="s">
        <v>10</v>
      </c>
      <c r="F647" s="16">
        <v>0</v>
      </c>
      <c r="G647" s="14" t="s">
        <v>11</v>
      </c>
    </row>
    <row r="648" spans="1:7" x14ac:dyDescent="0.3">
      <c r="A648" s="11">
        <v>43959</v>
      </c>
      <c r="B648" s="12">
        <v>101.63</v>
      </c>
      <c r="E648" s="9" t="s">
        <v>10</v>
      </c>
      <c r="F648" s="12">
        <v>0</v>
      </c>
      <c r="G648" s="10" t="s">
        <v>11</v>
      </c>
    </row>
    <row r="649" spans="1:7" x14ac:dyDescent="0.3">
      <c r="A649" s="15">
        <v>43963</v>
      </c>
      <c r="B649" s="16">
        <v>101.5</v>
      </c>
      <c r="E649" s="13" t="s">
        <v>10</v>
      </c>
      <c r="F649" s="16">
        <v>0</v>
      </c>
      <c r="G649" s="14" t="s">
        <v>11</v>
      </c>
    </row>
    <row r="650" spans="1:7" x14ac:dyDescent="0.3">
      <c r="A650" s="11">
        <v>43964</v>
      </c>
      <c r="B650" s="12">
        <v>101.65</v>
      </c>
      <c r="E650" s="9" t="s">
        <v>10</v>
      </c>
      <c r="F650" s="12">
        <v>0</v>
      </c>
      <c r="G650" s="10" t="s">
        <v>11</v>
      </c>
    </row>
    <row r="651" spans="1:7" x14ac:dyDescent="0.3">
      <c r="A651" s="15">
        <v>43965</v>
      </c>
      <c r="B651" s="16">
        <v>101.6</v>
      </c>
      <c r="E651" s="13" t="s">
        <v>10</v>
      </c>
      <c r="F651" s="16">
        <v>0</v>
      </c>
      <c r="G651" s="14" t="s">
        <v>11</v>
      </c>
    </row>
    <row r="652" spans="1:7" x14ac:dyDescent="0.3">
      <c r="A652" s="11">
        <v>43966</v>
      </c>
      <c r="B652" s="12">
        <v>101.5</v>
      </c>
      <c r="E652" s="9" t="s">
        <v>10</v>
      </c>
      <c r="F652" s="12">
        <v>0</v>
      </c>
      <c r="G652" s="10" t="s">
        <v>11</v>
      </c>
    </row>
    <row r="653" spans="1:7" x14ac:dyDescent="0.3">
      <c r="A653" s="15">
        <v>43969</v>
      </c>
      <c r="B653" s="16">
        <v>101.4</v>
      </c>
      <c r="E653" s="13" t="s">
        <v>10</v>
      </c>
      <c r="F653" s="16">
        <v>0</v>
      </c>
      <c r="G653" s="14" t="s">
        <v>11</v>
      </c>
    </row>
    <row r="654" spans="1:7" x14ac:dyDescent="0.3">
      <c r="A654" s="11">
        <v>43970</v>
      </c>
      <c r="B654" s="12">
        <v>101.32</v>
      </c>
      <c r="E654" s="9" t="s">
        <v>10</v>
      </c>
      <c r="F654" s="12">
        <v>0</v>
      </c>
      <c r="G654" s="10" t="s">
        <v>11</v>
      </c>
    </row>
    <row r="655" spans="1:7" x14ac:dyDescent="0.3">
      <c r="A655" s="15">
        <v>43971</v>
      </c>
      <c r="B655" s="16">
        <v>101.44</v>
      </c>
      <c r="E655" s="13" t="s">
        <v>10</v>
      </c>
      <c r="F655" s="16">
        <v>0</v>
      </c>
      <c r="G655" s="14" t="s">
        <v>11</v>
      </c>
    </row>
    <row r="656" spans="1:7" x14ac:dyDescent="0.3">
      <c r="A656" s="11">
        <v>43972</v>
      </c>
      <c r="B656" s="12">
        <v>101.46</v>
      </c>
      <c r="E656" s="9" t="s">
        <v>10</v>
      </c>
      <c r="F656" s="12">
        <v>0</v>
      </c>
      <c r="G656" s="10" t="s">
        <v>11</v>
      </c>
    </row>
    <row r="657" spans="1:7" x14ac:dyDescent="0.3">
      <c r="A657" s="15">
        <v>43973</v>
      </c>
      <c r="B657" s="16">
        <v>101.42</v>
      </c>
      <c r="E657" s="13" t="s">
        <v>10</v>
      </c>
      <c r="F657" s="16">
        <v>0</v>
      </c>
      <c r="G657" s="14" t="s">
        <v>11</v>
      </c>
    </row>
    <row r="658" spans="1:7" x14ac:dyDescent="0.3">
      <c r="A658" s="11">
        <v>43976</v>
      </c>
      <c r="B658" s="12">
        <v>101.55</v>
      </c>
      <c r="E658" s="9" t="s">
        <v>10</v>
      </c>
      <c r="F658" s="12">
        <v>0</v>
      </c>
      <c r="G658" s="10" t="s">
        <v>11</v>
      </c>
    </row>
    <row r="659" spans="1:7" x14ac:dyDescent="0.3">
      <c r="A659" s="15">
        <v>43977</v>
      </c>
      <c r="B659" s="16">
        <v>101.45</v>
      </c>
      <c r="E659" s="13" t="s">
        <v>10</v>
      </c>
      <c r="F659" s="16">
        <v>0</v>
      </c>
      <c r="G659" s="14" t="s">
        <v>11</v>
      </c>
    </row>
    <row r="660" spans="1:7" x14ac:dyDescent="0.3">
      <c r="A660" s="11">
        <v>43978</v>
      </c>
      <c r="B660" s="12">
        <v>101.44</v>
      </c>
      <c r="E660" s="9" t="s">
        <v>10</v>
      </c>
      <c r="F660" s="12">
        <v>0</v>
      </c>
      <c r="G660" s="10" t="s">
        <v>11</v>
      </c>
    </row>
    <row r="661" spans="1:7" x14ac:dyDescent="0.3">
      <c r="A661" s="15">
        <v>43979</v>
      </c>
      <c r="B661" s="16">
        <v>101.45</v>
      </c>
      <c r="E661" s="13" t="s">
        <v>10</v>
      </c>
      <c r="F661" s="16">
        <v>0</v>
      </c>
      <c r="G661" s="14" t="s">
        <v>11</v>
      </c>
    </row>
    <row r="662" spans="1:7" x14ac:dyDescent="0.3">
      <c r="A662" s="11">
        <v>43980</v>
      </c>
      <c r="B662" s="12">
        <v>101.53</v>
      </c>
      <c r="E662" s="9" t="s">
        <v>10</v>
      </c>
      <c r="F662" s="12">
        <v>0</v>
      </c>
      <c r="G662" s="10" t="s">
        <v>11</v>
      </c>
    </row>
    <row r="663" spans="1:7" x14ac:dyDescent="0.3">
      <c r="A663" s="15">
        <v>43983</v>
      </c>
      <c r="B663" s="16">
        <v>101.5</v>
      </c>
      <c r="E663" s="13" t="s">
        <v>10</v>
      </c>
      <c r="F663" s="16">
        <v>0</v>
      </c>
      <c r="G663" s="14" t="s">
        <v>11</v>
      </c>
    </row>
    <row r="664" spans="1:7" x14ac:dyDescent="0.3">
      <c r="A664" s="11">
        <v>43984</v>
      </c>
      <c r="B664" s="12">
        <v>101.5</v>
      </c>
      <c r="E664" s="9" t="s">
        <v>10</v>
      </c>
      <c r="F664" s="12">
        <v>0</v>
      </c>
      <c r="G664" s="10" t="s">
        <v>11</v>
      </c>
    </row>
    <row r="665" spans="1:7" x14ac:dyDescent="0.3">
      <c r="A665" s="15">
        <v>43985</v>
      </c>
      <c r="B665" s="16">
        <v>101.5</v>
      </c>
      <c r="E665" s="13" t="s">
        <v>10</v>
      </c>
      <c r="F665" s="16">
        <v>0</v>
      </c>
      <c r="G665" s="14" t="s">
        <v>11</v>
      </c>
    </row>
    <row r="666" spans="1:7" x14ac:dyDescent="0.3">
      <c r="A666" s="11">
        <v>43986</v>
      </c>
      <c r="B666" s="12">
        <v>101.46</v>
      </c>
      <c r="E666" s="9" t="s">
        <v>10</v>
      </c>
      <c r="F666" s="12">
        <v>0</v>
      </c>
      <c r="G666" s="10" t="s">
        <v>11</v>
      </c>
    </row>
    <row r="667" spans="1:7" x14ac:dyDescent="0.3">
      <c r="A667" s="15">
        <v>43987</v>
      </c>
      <c r="B667" s="16">
        <v>101.46</v>
      </c>
      <c r="E667" s="13" t="s">
        <v>10</v>
      </c>
      <c r="F667" s="16">
        <v>0</v>
      </c>
      <c r="G667" s="14" t="s">
        <v>11</v>
      </c>
    </row>
    <row r="668" spans="1:7" x14ac:dyDescent="0.3">
      <c r="A668" s="11">
        <v>43990</v>
      </c>
      <c r="B668" s="12">
        <v>101.4</v>
      </c>
      <c r="E668" s="9" t="s">
        <v>10</v>
      </c>
      <c r="F668" s="12">
        <v>0</v>
      </c>
      <c r="G668" s="10" t="s">
        <v>11</v>
      </c>
    </row>
    <row r="669" spans="1:7" x14ac:dyDescent="0.3">
      <c r="A669" s="15">
        <v>43991</v>
      </c>
      <c r="B669" s="16">
        <v>101.39</v>
      </c>
      <c r="E669" s="13" t="s">
        <v>10</v>
      </c>
      <c r="F669" s="16">
        <v>0</v>
      </c>
      <c r="G669" s="14" t="s">
        <v>11</v>
      </c>
    </row>
    <row r="670" spans="1:7" x14ac:dyDescent="0.3">
      <c r="A670" s="11">
        <v>43992</v>
      </c>
      <c r="B670" s="12">
        <v>101.5</v>
      </c>
      <c r="E670" s="9" t="s">
        <v>10</v>
      </c>
      <c r="F670" s="12">
        <v>0</v>
      </c>
      <c r="G670" s="10" t="s">
        <v>11</v>
      </c>
    </row>
    <row r="671" spans="1:7" x14ac:dyDescent="0.3">
      <c r="A671" s="15">
        <v>43993</v>
      </c>
      <c r="B671" s="16">
        <v>101.42</v>
      </c>
      <c r="E671" s="13" t="s">
        <v>10</v>
      </c>
      <c r="F671" s="16">
        <v>0</v>
      </c>
      <c r="G671" s="14" t="s">
        <v>11</v>
      </c>
    </row>
    <row r="672" spans="1:7" x14ac:dyDescent="0.3">
      <c r="A672" s="11">
        <v>43997</v>
      </c>
      <c r="B672" s="12">
        <v>101.4</v>
      </c>
      <c r="E672" s="9" t="s">
        <v>10</v>
      </c>
      <c r="F672" s="12">
        <v>0</v>
      </c>
      <c r="G672" s="10" t="s">
        <v>11</v>
      </c>
    </row>
    <row r="673" spans="1:7" x14ac:dyDescent="0.3">
      <c r="A673" s="15">
        <v>43998</v>
      </c>
      <c r="B673" s="16">
        <v>101.51</v>
      </c>
      <c r="E673" s="13" t="s">
        <v>10</v>
      </c>
      <c r="F673" s="16">
        <v>0</v>
      </c>
      <c r="G673" s="14" t="s">
        <v>11</v>
      </c>
    </row>
    <row r="674" spans="1:7" x14ac:dyDescent="0.3">
      <c r="A674" s="11">
        <v>43999</v>
      </c>
      <c r="B674" s="12">
        <v>101.4</v>
      </c>
      <c r="E674" s="9" t="s">
        <v>10</v>
      </c>
      <c r="F674" s="12">
        <v>0</v>
      </c>
      <c r="G674" s="10" t="s">
        <v>11</v>
      </c>
    </row>
    <row r="675" spans="1:7" x14ac:dyDescent="0.3">
      <c r="A675" s="15">
        <v>44000</v>
      </c>
      <c r="B675" s="16">
        <v>101.46</v>
      </c>
      <c r="E675" s="13" t="s">
        <v>10</v>
      </c>
      <c r="F675" s="16">
        <v>0</v>
      </c>
      <c r="G675" s="14" t="s">
        <v>11</v>
      </c>
    </row>
    <row r="676" spans="1:7" x14ac:dyDescent="0.3">
      <c r="A676" s="11">
        <v>44001</v>
      </c>
      <c r="B676" s="12">
        <v>101.52</v>
      </c>
      <c r="E676" s="9" t="s">
        <v>10</v>
      </c>
      <c r="F676" s="12">
        <v>0</v>
      </c>
      <c r="G676" s="10" t="s">
        <v>11</v>
      </c>
    </row>
    <row r="677" spans="1:7" x14ac:dyDescent="0.3">
      <c r="A677" s="15">
        <v>44004</v>
      </c>
      <c r="B677" s="16">
        <v>101.58</v>
      </c>
      <c r="E677" s="13" t="s">
        <v>10</v>
      </c>
      <c r="F677" s="16">
        <v>0</v>
      </c>
      <c r="G677" s="14" t="s">
        <v>11</v>
      </c>
    </row>
    <row r="678" spans="1:7" x14ac:dyDescent="0.3">
      <c r="A678" s="11">
        <v>44005</v>
      </c>
      <c r="B678" s="12">
        <v>101.5</v>
      </c>
      <c r="E678" s="9" t="s">
        <v>10</v>
      </c>
      <c r="F678" s="12">
        <v>0</v>
      </c>
      <c r="G678" s="10" t="s">
        <v>11</v>
      </c>
    </row>
    <row r="679" spans="1:7" x14ac:dyDescent="0.3">
      <c r="A679" s="15">
        <v>44007</v>
      </c>
      <c r="B679" s="16">
        <v>101.53</v>
      </c>
      <c r="E679" s="13" t="s">
        <v>10</v>
      </c>
      <c r="F679" s="16">
        <v>0</v>
      </c>
      <c r="G679" s="14" t="s">
        <v>11</v>
      </c>
    </row>
    <row r="680" spans="1:7" x14ac:dyDescent="0.3">
      <c r="A680" s="11">
        <v>44008</v>
      </c>
      <c r="B680" s="12">
        <v>101.53</v>
      </c>
      <c r="E680" s="9" t="s">
        <v>10</v>
      </c>
      <c r="F680" s="12">
        <v>0</v>
      </c>
      <c r="G680" s="10" t="s">
        <v>11</v>
      </c>
    </row>
    <row r="681" spans="1:7" x14ac:dyDescent="0.3">
      <c r="A681" s="15">
        <v>44011</v>
      </c>
      <c r="B681" s="16">
        <v>101.47</v>
      </c>
      <c r="E681" s="13" t="s">
        <v>10</v>
      </c>
      <c r="F681" s="16">
        <v>0</v>
      </c>
      <c r="G681" s="14" t="s">
        <v>11</v>
      </c>
    </row>
    <row r="682" spans="1:7" x14ac:dyDescent="0.3">
      <c r="A682" s="11">
        <v>44012</v>
      </c>
      <c r="B682" s="12">
        <v>101.43</v>
      </c>
      <c r="E682" s="9" t="s">
        <v>10</v>
      </c>
      <c r="F682" s="12">
        <v>0</v>
      </c>
      <c r="G682" s="10" t="s">
        <v>11</v>
      </c>
    </row>
    <row r="683" spans="1:7" x14ac:dyDescent="0.3">
      <c r="A683" s="15">
        <v>44014</v>
      </c>
      <c r="B683" s="16">
        <v>101.37</v>
      </c>
      <c r="E683" s="13" t="s">
        <v>10</v>
      </c>
      <c r="F683" s="16">
        <v>0</v>
      </c>
      <c r="G683" s="14" t="s">
        <v>11</v>
      </c>
    </row>
    <row r="684" spans="1:7" x14ac:dyDescent="0.3">
      <c r="A684" s="11">
        <v>44015</v>
      </c>
      <c r="B684" s="12">
        <v>101.38</v>
      </c>
      <c r="E684" s="9" t="s">
        <v>10</v>
      </c>
      <c r="F684" s="12">
        <v>0</v>
      </c>
      <c r="G684" s="10" t="s">
        <v>11</v>
      </c>
    </row>
    <row r="685" spans="1:7" x14ac:dyDescent="0.3">
      <c r="A685" s="15">
        <v>44018</v>
      </c>
      <c r="B685" s="16">
        <v>101.37</v>
      </c>
      <c r="E685" s="13" t="s">
        <v>10</v>
      </c>
      <c r="F685" s="16">
        <v>0</v>
      </c>
      <c r="G685" s="14" t="s">
        <v>11</v>
      </c>
    </row>
    <row r="686" spans="1:7" x14ac:dyDescent="0.3">
      <c r="A686" s="11">
        <v>44019</v>
      </c>
      <c r="B686" s="12">
        <v>101.38</v>
      </c>
      <c r="E686" s="9" t="s">
        <v>10</v>
      </c>
      <c r="F686" s="12">
        <v>0</v>
      </c>
      <c r="G686" s="10" t="s">
        <v>11</v>
      </c>
    </row>
    <row r="687" spans="1:7" x14ac:dyDescent="0.3">
      <c r="A687" s="15">
        <v>44020</v>
      </c>
      <c r="B687" s="16">
        <v>101.39</v>
      </c>
      <c r="E687" s="13" t="s">
        <v>10</v>
      </c>
      <c r="F687" s="16">
        <v>0</v>
      </c>
      <c r="G687" s="14" t="s">
        <v>11</v>
      </c>
    </row>
    <row r="688" spans="1:7" x14ac:dyDescent="0.3">
      <c r="A688" s="11">
        <v>44021</v>
      </c>
      <c r="B688" s="12">
        <v>101.38</v>
      </c>
      <c r="E688" s="9" t="s">
        <v>10</v>
      </c>
      <c r="F688" s="12">
        <v>0</v>
      </c>
      <c r="G688" s="10" t="s">
        <v>11</v>
      </c>
    </row>
    <row r="689" spans="1:7" x14ac:dyDescent="0.3">
      <c r="A689" s="15">
        <v>44022</v>
      </c>
      <c r="B689" s="16">
        <v>101.35</v>
      </c>
      <c r="E689" s="13" t="s">
        <v>10</v>
      </c>
      <c r="F689" s="16">
        <v>0</v>
      </c>
      <c r="G689" s="14" t="s">
        <v>11</v>
      </c>
    </row>
    <row r="690" spans="1:7" x14ac:dyDescent="0.3">
      <c r="A690" s="11">
        <v>44025</v>
      </c>
      <c r="B690" s="12">
        <v>101.24</v>
      </c>
      <c r="E690" s="9" t="s">
        <v>10</v>
      </c>
      <c r="F690" s="12">
        <v>0</v>
      </c>
      <c r="G690" s="10" t="s">
        <v>11</v>
      </c>
    </row>
    <row r="691" spans="1:7" x14ac:dyDescent="0.3">
      <c r="A691" s="15">
        <v>44026</v>
      </c>
      <c r="B691" s="16">
        <v>101.3</v>
      </c>
      <c r="E691" s="13" t="s">
        <v>10</v>
      </c>
      <c r="F691" s="16">
        <v>0</v>
      </c>
      <c r="G691" s="14" t="s">
        <v>11</v>
      </c>
    </row>
    <row r="692" spans="1:7" x14ac:dyDescent="0.3">
      <c r="A692" s="11">
        <v>44027</v>
      </c>
      <c r="B692" s="12">
        <v>101.25</v>
      </c>
      <c r="E692" s="9" t="s">
        <v>10</v>
      </c>
      <c r="F692" s="12">
        <v>0</v>
      </c>
      <c r="G692" s="10" t="s">
        <v>11</v>
      </c>
    </row>
    <row r="693" spans="1:7" x14ac:dyDescent="0.3">
      <c r="A693" s="15">
        <v>44028</v>
      </c>
      <c r="B693" s="16">
        <v>101.44</v>
      </c>
      <c r="E693" s="13" t="s">
        <v>10</v>
      </c>
      <c r="F693" s="16">
        <v>0</v>
      </c>
      <c r="G693" s="14" t="s">
        <v>11</v>
      </c>
    </row>
    <row r="694" spans="1:7" x14ac:dyDescent="0.3">
      <c r="A694" s="11">
        <v>44029</v>
      </c>
      <c r="B694" s="12">
        <v>101.3</v>
      </c>
      <c r="E694" s="9" t="s">
        <v>10</v>
      </c>
      <c r="F694" s="12">
        <v>0</v>
      </c>
      <c r="G694" s="10" t="s">
        <v>11</v>
      </c>
    </row>
    <row r="695" spans="1:7" x14ac:dyDescent="0.3">
      <c r="A695" s="15">
        <v>44032</v>
      </c>
      <c r="B695" s="16">
        <v>101.3</v>
      </c>
      <c r="E695" s="13" t="s">
        <v>10</v>
      </c>
      <c r="F695" s="16">
        <v>0</v>
      </c>
      <c r="G695" s="14" t="s">
        <v>11</v>
      </c>
    </row>
    <row r="696" spans="1:7" x14ac:dyDescent="0.3">
      <c r="A696" s="11">
        <v>44033</v>
      </c>
      <c r="B696" s="12">
        <v>101.18</v>
      </c>
      <c r="E696" s="9" t="s">
        <v>10</v>
      </c>
      <c r="F696" s="12">
        <v>0</v>
      </c>
      <c r="G696" s="10" t="s">
        <v>11</v>
      </c>
    </row>
    <row r="697" spans="1:7" x14ac:dyDescent="0.3">
      <c r="A697" s="15">
        <v>44034</v>
      </c>
      <c r="B697" s="16">
        <v>101.24</v>
      </c>
      <c r="E697" s="13" t="s">
        <v>10</v>
      </c>
      <c r="F697" s="16">
        <v>0</v>
      </c>
      <c r="G697" s="14" t="s">
        <v>11</v>
      </c>
    </row>
    <row r="698" spans="1:7" x14ac:dyDescent="0.3">
      <c r="A698" s="11">
        <v>44035</v>
      </c>
      <c r="B698" s="12">
        <v>101.23</v>
      </c>
      <c r="E698" s="9" t="s">
        <v>10</v>
      </c>
      <c r="F698" s="12">
        <v>0</v>
      </c>
      <c r="G698" s="10" t="s">
        <v>11</v>
      </c>
    </row>
    <row r="699" spans="1:7" x14ac:dyDescent="0.3">
      <c r="A699" s="15">
        <v>44036</v>
      </c>
      <c r="B699" s="16">
        <v>101.23</v>
      </c>
      <c r="E699" s="13" t="s">
        <v>10</v>
      </c>
      <c r="F699" s="16">
        <v>0</v>
      </c>
      <c r="G699" s="14" t="s">
        <v>11</v>
      </c>
    </row>
    <row r="700" spans="1:7" x14ac:dyDescent="0.3">
      <c r="A700" s="11">
        <v>44039</v>
      </c>
      <c r="B700" s="12">
        <v>101.19</v>
      </c>
      <c r="E700" s="9" t="s">
        <v>10</v>
      </c>
      <c r="F700" s="12">
        <v>0</v>
      </c>
      <c r="G700" s="10" t="s">
        <v>11</v>
      </c>
    </row>
    <row r="701" spans="1:7" x14ac:dyDescent="0.3">
      <c r="A701" s="15">
        <v>44040</v>
      </c>
      <c r="B701" s="16">
        <v>101.12</v>
      </c>
      <c r="E701" s="13" t="s">
        <v>10</v>
      </c>
      <c r="F701" s="16">
        <v>0</v>
      </c>
      <c r="G701" s="14" t="s">
        <v>11</v>
      </c>
    </row>
    <row r="702" spans="1:7" x14ac:dyDescent="0.3">
      <c r="A702" s="11">
        <v>44041</v>
      </c>
      <c r="B702" s="12">
        <v>101.06</v>
      </c>
      <c r="E702" s="9" t="s">
        <v>10</v>
      </c>
      <c r="F702" s="12">
        <v>0</v>
      </c>
      <c r="G702" s="10" t="s">
        <v>11</v>
      </c>
    </row>
    <row r="703" spans="1:7" x14ac:dyDescent="0.3">
      <c r="A703" s="15">
        <v>44042</v>
      </c>
      <c r="B703" s="16">
        <v>101.2</v>
      </c>
      <c r="E703" s="13" t="s">
        <v>10</v>
      </c>
      <c r="F703" s="16">
        <v>0</v>
      </c>
      <c r="G703" s="14" t="s">
        <v>11</v>
      </c>
    </row>
    <row r="704" spans="1:7" x14ac:dyDescent="0.3">
      <c r="A704" s="11">
        <v>44043</v>
      </c>
      <c r="B704" s="12">
        <v>101.15</v>
      </c>
      <c r="E704" s="9" t="s">
        <v>10</v>
      </c>
      <c r="F704" s="12">
        <v>0</v>
      </c>
      <c r="G704" s="10" t="s">
        <v>11</v>
      </c>
    </row>
    <row r="705" spans="1:7" x14ac:dyDescent="0.3">
      <c r="A705" s="15">
        <v>44046</v>
      </c>
      <c r="B705" s="16">
        <v>101.15</v>
      </c>
      <c r="E705" s="13" t="s">
        <v>10</v>
      </c>
      <c r="F705" s="16">
        <v>0</v>
      </c>
      <c r="G705" s="14" t="s">
        <v>11</v>
      </c>
    </row>
    <row r="706" spans="1:7" x14ac:dyDescent="0.3">
      <c r="A706" s="11">
        <v>44047</v>
      </c>
      <c r="B706" s="12">
        <v>101.12</v>
      </c>
      <c r="E706" s="9" t="s">
        <v>10</v>
      </c>
      <c r="F706" s="12">
        <v>0</v>
      </c>
      <c r="G706" s="10" t="s">
        <v>11</v>
      </c>
    </row>
    <row r="707" spans="1:7" x14ac:dyDescent="0.3">
      <c r="A707" s="15">
        <v>44048</v>
      </c>
      <c r="B707" s="16">
        <v>101.11</v>
      </c>
      <c r="E707" s="13" t="s">
        <v>10</v>
      </c>
      <c r="F707" s="16">
        <v>0</v>
      </c>
      <c r="G707" s="14" t="s">
        <v>11</v>
      </c>
    </row>
    <row r="708" spans="1:7" x14ac:dyDescent="0.3">
      <c r="A708" s="11">
        <v>44049</v>
      </c>
      <c r="B708" s="12">
        <v>101.19</v>
      </c>
      <c r="E708" s="9" t="s">
        <v>10</v>
      </c>
      <c r="F708" s="12">
        <v>0</v>
      </c>
      <c r="G708" s="10" t="s">
        <v>11</v>
      </c>
    </row>
    <row r="709" spans="1:7" x14ac:dyDescent="0.3">
      <c r="A709" s="15">
        <v>44050</v>
      </c>
      <c r="B709" s="16">
        <v>101.16</v>
      </c>
      <c r="E709" s="13" t="s">
        <v>10</v>
      </c>
      <c r="F709" s="16">
        <v>0</v>
      </c>
      <c r="G709" s="14" t="s">
        <v>11</v>
      </c>
    </row>
    <row r="710" spans="1:7" x14ac:dyDescent="0.3">
      <c r="A710" s="11">
        <v>44053</v>
      </c>
      <c r="B710" s="12">
        <v>101.13</v>
      </c>
      <c r="E710" s="9" t="s">
        <v>10</v>
      </c>
      <c r="F710" s="12">
        <v>0</v>
      </c>
      <c r="G710" s="10" t="s">
        <v>11</v>
      </c>
    </row>
    <row r="711" spans="1:7" x14ac:dyDescent="0.3">
      <c r="A711" s="15">
        <v>44054</v>
      </c>
      <c r="B711" s="16">
        <v>101.12</v>
      </c>
      <c r="E711" s="13" t="s">
        <v>10</v>
      </c>
      <c r="F711" s="16">
        <v>0</v>
      </c>
      <c r="G711" s="14" t="s">
        <v>11</v>
      </c>
    </row>
    <row r="712" spans="1:7" x14ac:dyDescent="0.3">
      <c r="A712" s="11">
        <v>44055</v>
      </c>
      <c r="B712" s="12">
        <v>101.13</v>
      </c>
      <c r="E712" s="9" t="s">
        <v>10</v>
      </c>
      <c r="F712" s="12">
        <v>0</v>
      </c>
      <c r="G712" s="10" t="s">
        <v>11</v>
      </c>
    </row>
    <row r="713" spans="1:7" x14ac:dyDescent="0.3">
      <c r="A713" s="15">
        <v>44056</v>
      </c>
      <c r="B713" s="16">
        <v>101.13</v>
      </c>
      <c r="E713" s="13" t="s">
        <v>10</v>
      </c>
      <c r="F713" s="16">
        <v>0</v>
      </c>
      <c r="G713" s="14" t="s">
        <v>11</v>
      </c>
    </row>
    <row r="714" spans="1:7" x14ac:dyDescent="0.3">
      <c r="A714" s="11">
        <v>44057</v>
      </c>
      <c r="B714" s="12">
        <v>101.12</v>
      </c>
      <c r="E714" s="9" t="s">
        <v>10</v>
      </c>
      <c r="F714" s="12">
        <v>0</v>
      </c>
      <c r="G714" s="10" t="s">
        <v>11</v>
      </c>
    </row>
    <row r="715" spans="1:7" x14ac:dyDescent="0.3">
      <c r="A715" s="15">
        <v>44060</v>
      </c>
      <c r="B715" s="16">
        <v>101.01</v>
      </c>
      <c r="E715" s="13" t="s">
        <v>10</v>
      </c>
      <c r="F715" s="16">
        <v>0</v>
      </c>
      <c r="G715" s="14" t="s">
        <v>11</v>
      </c>
    </row>
    <row r="716" spans="1:7" x14ac:dyDescent="0.3">
      <c r="A716" s="11">
        <v>44061</v>
      </c>
      <c r="B716" s="12">
        <v>100.93</v>
      </c>
      <c r="E716" s="9" t="s">
        <v>10</v>
      </c>
      <c r="F716" s="12">
        <v>0</v>
      </c>
      <c r="G716" s="10" t="s">
        <v>11</v>
      </c>
    </row>
    <row r="717" spans="1:7" x14ac:dyDescent="0.3">
      <c r="A717" s="15">
        <v>44062</v>
      </c>
      <c r="B717" s="16">
        <v>100.95</v>
      </c>
      <c r="E717" s="13" t="s">
        <v>10</v>
      </c>
      <c r="F717" s="16">
        <v>0</v>
      </c>
      <c r="G717" s="14" t="s">
        <v>11</v>
      </c>
    </row>
    <row r="718" spans="1:7" x14ac:dyDescent="0.3">
      <c r="A718" s="11">
        <v>44063</v>
      </c>
      <c r="B718" s="12">
        <v>101.03</v>
      </c>
      <c r="E718" s="9" t="s">
        <v>10</v>
      </c>
      <c r="F718" s="12">
        <v>0</v>
      </c>
      <c r="G718" s="10" t="s">
        <v>11</v>
      </c>
    </row>
    <row r="719" spans="1:7" x14ac:dyDescent="0.3">
      <c r="A719" s="15">
        <v>44064</v>
      </c>
      <c r="B719" s="16">
        <v>101.03</v>
      </c>
      <c r="E719" s="13" t="s">
        <v>10</v>
      </c>
      <c r="F719" s="16">
        <v>0</v>
      </c>
      <c r="G719" s="14" t="s">
        <v>11</v>
      </c>
    </row>
    <row r="720" spans="1:7" x14ac:dyDescent="0.3">
      <c r="A720" s="11">
        <v>44067</v>
      </c>
      <c r="B720" s="12">
        <v>100.97</v>
      </c>
      <c r="E720" s="9" t="s">
        <v>10</v>
      </c>
      <c r="F720" s="12">
        <v>0</v>
      </c>
      <c r="G720" s="10" t="s">
        <v>11</v>
      </c>
    </row>
    <row r="721" spans="1:7" x14ac:dyDescent="0.3">
      <c r="A721" s="15">
        <v>44068</v>
      </c>
      <c r="B721" s="16">
        <v>100.89</v>
      </c>
      <c r="E721" s="13" t="s">
        <v>10</v>
      </c>
      <c r="F721" s="16">
        <v>0</v>
      </c>
      <c r="G721" s="14" t="s">
        <v>11</v>
      </c>
    </row>
    <row r="722" spans="1:7" x14ac:dyDescent="0.3">
      <c r="A722" s="11">
        <v>44069</v>
      </c>
      <c r="B722" s="12">
        <v>100.91</v>
      </c>
      <c r="E722" s="9" t="s">
        <v>10</v>
      </c>
      <c r="F722" s="12">
        <v>0</v>
      </c>
      <c r="G722" s="10" t="s">
        <v>11</v>
      </c>
    </row>
    <row r="723" spans="1:7" x14ac:dyDescent="0.3">
      <c r="A723" s="15">
        <v>44070</v>
      </c>
      <c r="B723" s="16">
        <v>100.88</v>
      </c>
      <c r="E723" s="13" t="s">
        <v>10</v>
      </c>
      <c r="F723" s="16">
        <v>0</v>
      </c>
      <c r="G723" s="14" t="s">
        <v>11</v>
      </c>
    </row>
    <row r="724" spans="1:7" x14ac:dyDescent="0.3">
      <c r="A724" s="11">
        <v>44071</v>
      </c>
      <c r="B724" s="12">
        <v>100.98</v>
      </c>
      <c r="E724" s="9" t="s">
        <v>10</v>
      </c>
      <c r="F724" s="12">
        <v>0</v>
      </c>
      <c r="G724" s="10" t="s">
        <v>11</v>
      </c>
    </row>
    <row r="725" spans="1:7" x14ac:dyDescent="0.3">
      <c r="A725" s="15">
        <v>44074</v>
      </c>
      <c r="B725" s="16">
        <v>100.81</v>
      </c>
      <c r="E725" s="13" t="s">
        <v>10</v>
      </c>
      <c r="F725" s="16">
        <v>0</v>
      </c>
      <c r="G725" s="14" t="s">
        <v>11</v>
      </c>
    </row>
    <row r="726" spans="1:7" x14ac:dyDescent="0.3">
      <c r="A726" s="11">
        <v>44075</v>
      </c>
      <c r="B726" s="12">
        <v>100.9</v>
      </c>
      <c r="E726" s="9" t="s">
        <v>10</v>
      </c>
      <c r="F726" s="12">
        <v>0</v>
      </c>
      <c r="G726" s="10" t="s">
        <v>11</v>
      </c>
    </row>
    <row r="727" spans="1:7" x14ac:dyDescent="0.3">
      <c r="A727" s="15">
        <v>44076</v>
      </c>
      <c r="B727" s="16">
        <v>100.84</v>
      </c>
      <c r="E727" s="13" t="s">
        <v>10</v>
      </c>
      <c r="F727" s="16">
        <v>0</v>
      </c>
      <c r="G727" s="14" t="s">
        <v>11</v>
      </c>
    </row>
    <row r="728" spans="1:7" x14ac:dyDescent="0.3">
      <c r="A728" s="11">
        <v>44077</v>
      </c>
      <c r="B728" s="12">
        <v>100.88</v>
      </c>
      <c r="E728" s="9" t="s">
        <v>10</v>
      </c>
      <c r="F728" s="12">
        <v>0</v>
      </c>
      <c r="G728" s="10" t="s">
        <v>11</v>
      </c>
    </row>
    <row r="729" spans="1:7" x14ac:dyDescent="0.3">
      <c r="A729" s="15">
        <v>44078</v>
      </c>
      <c r="B729" s="16">
        <v>100.93</v>
      </c>
      <c r="E729" s="13" t="s">
        <v>10</v>
      </c>
      <c r="F729" s="16">
        <v>0</v>
      </c>
      <c r="G729" s="14" t="s">
        <v>11</v>
      </c>
    </row>
    <row r="730" spans="1:7" x14ac:dyDescent="0.3">
      <c r="A730" s="11">
        <v>44081</v>
      </c>
      <c r="B730" s="12">
        <v>100.88</v>
      </c>
      <c r="E730" s="9" t="s">
        <v>10</v>
      </c>
      <c r="F730" s="12">
        <v>0</v>
      </c>
      <c r="G730" s="10" t="s">
        <v>11</v>
      </c>
    </row>
    <row r="731" spans="1:7" x14ac:dyDescent="0.3">
      <c r="A731" s="15">
        <v>44082</v>
      </c>
      <c r="B731" s="16">
        <v>100.78</v>
      </c>
      <c r="E731" s="13" t="s">
        <v>10</v>
      </c>
      <c r="F731" s="16">
        <v>0</v>
      </c>
      <c r="G731" s="14" t="s">
        <v>11</v>
      </c>
    </row>
    <row r="732" spans="1:7" x14ac:dyDescent="0.3">
      <c r="A732" s="11">
        <v>44083</v>
      </c>
      <c r="B732" s="12">
        <v>100.77</v>
      </c>
      <c r="E732" s="9" t="s">
        <v>10</v>
      </c>
      <c r="F732" s="12">
        <v>0</v>
      </c>
      <c r="G732" s="10" t="s">
        <v>11</v>
      </c>
    </row>
    <row r="733" spans="1:7" x14ac:dyDescent="0.3">
      <c r="A733" s="15">
        <v>44084</v>
      </c>
      <c r="B733" s="16">
        <v>100.92</v>
      </c>
      <c r="E733" s="13" t="s">
        <v>10</v>
      </c>
      <c r="F733" s="16">
        <v>0</v>
      </c>
      <c r="G733" s="14" t="s">
        <v>11</v>
      </c>
    </row>
    <row r="734" spans="1:7" x14ac:dyDescent="0.3">
      <c r="A734" s="11">
        <v>44085</v>
      </c>
      <c r="B734" s="12">
        <v>100.86</v>
      </c>
      <c r="E734" s="9" t="s">
        <v>10</v>
      </c>
      <c r="F734" s="12">
        <v>0</v>
      </c>
      <c r="G734" s="10" t="s">
        <v>11</v>
      </c>
    </row>
    <row r="735" spans="1:7" x14ac:dyDescent="0.3">
      <c r="A735" s="15">
        <v>44088</v>
      </c>
      <c r="B735" s="16">
        <v>100.79</v>
      </c>
      <c r="E735" s="13" t="s">
        <v>10</v>
      </c>
      <c r="F735" s="16">
        <v>0</v>
      </c>
      <c r="G735" s="14" t="s">
        <v>11</v>
      </c>
    </row>
    <row r="736" spans="1:7" x14ac:dyDescent="0.3">
      <c r="A736" s="11">
        <v>44089</v>
      </c>
      <c r="B736" s="12">
        <v>100.86</v>
      </c>
      <c r="E736" s="9" t="s">
        <v>10</v>
      </c>
      <c r="F736" s="12">
        <v>0</v>
      </c>
      <c r="G736" s="10" t="s">
        <v>11</v>
      </c>
    </row>
    <row r="737" spans="1:7" x14ac:dyDescent="0.3">
      <c r="A737" s="15">
        <v>44090</v>
      </c>
      <c r="B737" s="16">
        <v>100.86</v>
      </c>
      <c r="E737" s="13" t="s">
        <v>10</v>
      </c>
      <c r="F737" s="16">
        <v>0</v>
      </c>
      <c r="G737" s="14" t="s">
        <v>11</v>
      </c>
    </row>
    <row r="738" spans="1:7" x14ac:dyDescent="0.3">
      <c r="A738" s="11">
        <v>44091</v>
      </c>
      <c r="B738" s="12">
        <v>100.85</v>
      </c>
      <c r="E738" s="9" t="s">
        <v>10</v>
      </c>
      <c r="F738" s="12">
        <v>0</v>
      </c>
      <c r="G738" s="10" t="s">
        <v>11</v>
      </c>
    </row>
    <row r="739" spans="1:7" x14ac:dyDescent="0.3">
      <c r="A739" s="15">
        <v>44092</v>
      </c>
      <c r="B739" s="16">
        <v>100.74</v>
      </c>
      <c r="E739" s="13" t="s">
        <v>10</v>
      </c>
      <c r="F739" s="16">
        <v>0</v>
      </c>
      <c r="G739" s="14" t="s">
        <v>11</v>
      </c>
    </row>
    <row r="740" spans="1:7" x14ac:dyDescent="0.3">
      <c r="A740" s="11">
        <v>44095</v>
      </c>
      <c r="B740" s="12">
        <v>100.77</v>
      </c>
      <c r="E740" s="9" t="s">
        <v>10</v>
      </c>
      <c r="F740" s="12">
        <v>0</v>
      </c>
      <c r="G740" s="10" t="s">
        <v>11</v>
      </c>
    </row>
    <row r="741" spans="1:7" x14ac:dyDescent="0.3">
      <c r="A741" s="15">
        <v>44096</v>
      </c>
      <c r="B741" s="16">
        <v>100.75</v>
      </c>
      <c r="E741" s="13" t="s">
        <v>10</v>
      </c>
      <c r="F741" s="16">
        <v>0</v>
      </c>
      <c r="G741" s="14" t="s">
        <v>11</v>
      </c>
    </row>
    <row r="742" spans="1:7" x14ac:dyDescent="0.3">
      <c r="A742" s="11">
        <v>44097</v>
      </c>
      <c r="B742" s="12">
        <v>100.82</v>
      </c>
      <c r="E742" s="9" t="s">
        <v>10</v>
      </c>
      <c r="F742" s="12">
        <v>0</v>
      </c>
      <c r="G742" s="10" t="s">
        <v>11</v>
      </c>
    </row>
    <row r="743" spans="1:7" x14ac:dyDescent="0.3">
      <c r="A743" s="15">
        <v>44098</v>
      </c>
      <c r="B743" s="16">
        <v>100.74</v>
      </c>
      <c r="E743" s="13" t="s">
        <v>10</v>
      </c>
      <c r="F743" s="16">
        <v>0</v>
      </c>
      <c r="G743" s="14" t="s">
        <v>11</v>
      </c>
    </row>
    <row r="744" spans="1:7" x14ac:dyDescent="0.3">
      <c r="A744" s="11">
        <v>44099</v>
      </c>
      <c r="B744" s="12">
        <v>100.75</v>
      </c>
      <c r="E744" s="9" t="s">
        <v>10</v>
      </c>
      <c r="F744" s="12">
        <v>0</v>
      </c>
      <c r="G744" s="10" t="s">
        <v>11</v>
      </c>
    </row>
    <row r="745" spans="1:7" x14ac:dyDescent="0.3">
      <c r="A745" s="15">
        <v>44102</v>
      </c>
      <c r="B745" s="16">
        <v>100.65</v>
      </c>
      <c r="E745" s="13" t="s">
        <v>10</v>
      </c>
      <c r="F745" s="16">
        <v>0</v>
      </c>
      <c r="G745" s="14" t="s">
        <v>11</v>
      </c>
    </row>
    <row r="746" spans="1:7" x14ac:dyDescent="0.3">
      <c r="A746" s="11">
        <v>44103</v>
      </c>
      <c r="B746" s="12">
        <v>100.74</v>
      </c>
      <c r="E746" s="9" t="s">
        <v>10</v>
      </c>
      <c r="F746" s="12">
        <v>0</v>
      </c>
      <c r="G746" s="10" t="s">
        <v>11</v>
      </c>
    </row>
    <row r="747" spans="1:7" x14ac:dyDescent="0.3">
      <c r="A747" s="15">
        <v>44104</v>
      </c>
      <c r="B747" s="16">
        <v>100.74</v>
      </c>
      <c r="E747" s="13" t="s">
        <v>10</v>
      </c>
      <c r="F747" s="16">
        <v>0</v>
      </c>
      <c r="G747" s="14" t="s">
        <v>11</v>
      </c>
    </row>
    <row r="748" spans="1:7" x14ac:dyDescent="0.3">
      <c r="A748" s="11">
        <v>44105</v>
      </c>
      <c r="B748" s="12">
        <v>100.66</v>
      </c>
      <c r="E748" s="9" t="s">
        <v>10</v>
      </c>
      <c r="F748" s="12">
        <v>0</v>
      </c>
      <c r="G748" s="10" t="s">
        <v>11</v>
      </c>
    </row>
    <row r="749" spans="1:7" x14ac:dyDescent="0.3">
      <c r="A749" s="15">
        <v>44106</v>
      </c>
      <c r="B749" s="16">
        <v>100.7</v>
      </c>
      <c r="E749" s="13" t="s">
        <v>10</v>
      </c>
      <c r="F749" s="16">
        <v>0</v>
      </c>
      <c r="G749" s="14" t="s">
        <v>11</v>
      </c>
    </row>
    <row r="750" spans="1:7" x14ac:dyDescent="0.3">
      <c r="A750" s="11">
        <v>44109</v>
      </c>
      <c r="B750" s="12">
        <v>100.67</v>
      </c>
      <c r="E750" s="9" t="s">
        <v>10</v>
      </c>
      <c r="F750" s="12">
        <v>0</v>
      </c>
      <c r="G750" s="10" t="s">
        <v>11</v>
      </c>
    </row>
    <row r="751" spans="1:7" x14ac:dyDescent="0.3">
      <c r="A751" s="15">
        <v>44110</v>
      </c>
      <c r="B751" s="16">
        <v>100.62</v>
      </c>
      <c r="E751" s="13" t="s">
        <v>10</v>
      </c>
      <c r="F751" s="16">
        <v>0</v>
      </c>
      <c r="G751" s="14" t="s">
        <v>11</v>
      </c>
    </row>
    <row r="752" spans="1:7" x14ac:dyDescent="0.3">
      <c r="A752" s="11">
        <v>44111</v>
      </c>
      <c r="B752" s="12">
        <v>100.68</v>
      </c>
      <c r="E752" s="9" t="s">
        <v>10</v>
      </c>
      <c r="F752" s="12">
        <v>0</v>
      </c>
      <c r="G752" s="10" t="s">
        <v>11</v>
      </c>
    </row>
    <row r="753" spans="1:7" x14ac:dyDescent="0.3">
      <c r="A753" s="15">
        <v>44112</v>
      </c>
      <c r="B753" s="16">
        <v>100.57</v>
      </c>
      <c r="E753" s="13" t="s">
        <v>10</v>
      </c>
      <c r="F753" s="16">
        <v>0</v>
      </c>
      <c r="G753" s="14" t="s">
        <v>11</v>
      </c>
    </row>
    <row r="754" spans="1:7" x14ac:dyDescent="0.3">
      <c r="A754" s="11">
        <v>44113</v>
      </c>
      <c r="B754" s="12">
        <v>100.6</v>
      </c>
      <c r="E754" s="9" t="s">
        <v>10</v>
      </c>
      <c r="F754" s="12">
        <v>0</v>
      </c>
      <c r="G754" s="10" t="s">
        <v>11</v>
      </c>
    </row>
    <row r="755" spans="1:7" x14ac:dyDescent="0.3">
      <c r="A755" s="15">
        <v>44116</v>
      </c>
      <c r="B755" s="16">
        <v>100.54</v>
      </c>
      <c r="E755" s="13" t="s">
        <v>10</v>
      </c>
      <c r="F755" s="16">
        <v>0</v>
      </c>
      <c r="G755" s="14" t="s">
        <v>11</v>
      </c>
    </row>
    <row r="756" spans="1:7" x14ac:dyDescent="0.3">
      <c r="A756" s="11">
        <v>44117</v>
      </c>
      <c r="B756" s="12">
        <v>100.49</v>
      </c>
      <c r="E756" s="9" t="s">
        <v>10</v>
      </c>
      <c r="F756" s="12">
        <v>0</v>
      </c>
      <c r="G756" s="10" t="s">
        <v>11</v>
      </c>
    </row>
    <row r="757" spans="1:7" x14ac:dyDescent="0.3">
      <c r="A757" s="15">
        <v>44118</v>
      </c>
      <c r="B757" s="16">
        <v>100.5</v>
      </c>
      <c r="E757" s="13" t="s">
        <v>10</v>
      </c>
      <c r="F757" s="16">
        <v>0</v>
      </c>
      <c r="G757" s="14" t="s">
        <v>11</v>
      </c>
    </row>
    <row r="758" spans="1:7" x14ac:dyDescent="0.3">
      <c r="A758" s="11">
        <v>44119</v>
      </c>
      <c r="B758" s="12">
        <v>100.49</v>
      </c>
      <c r="E758" s="9" t="s">
        <v>10</v>
      </c>
      <c r="F758" s="12">
        <v>0</v>
      </c>
      <c r="G758" s="10" t="s">
        <v>11</v>
      </c>
    </row>
    <row r="759" spans="1:7" x14ac:dyDescent="0.3">
      <c r="A759" s="15">
        <v>44120</v>
      </c>
      <c r="B759" s="16">
        <v>100.48</v>
      </c>
      <c r="E759" s="13" t="s">
        <v>10</v>
      </c>
      <c r="F759" s="16">
        <v>0</v>
      </c>
      <c r="G759" s="14" t="s">
        <v>11</v>
      </c>
    </row>
    <row r="760" spans="1:7" x14ac:dyDescent="0.3">
      <c r="A760" s="11">
        <v>44123</v>
      </c>
      <c r="B760" s="12">
        <v>100.45</v>
      </c>
      <c r="E760" s="9" t="s">
        <v>10</v>
      </c>
      <c r="F760" s="12">
        <v>0</v>
      </c>
      <c r="G760" s="10" t="s">
        <v>11</v>
      </c>
    </row>
    <row r="761" spans="1:7" x14ac:dyDescent="0.3">
      <c r="A761" s="15">
        <v>44124</v>
      </c>
      <c r="B761" s="16">
        <v>100.43</v>
      </c>
      <c r="E761" s="13" t="s">
        <v>10</v>
      </c>
      <c r="F761" s="16">
        <v>0</v>
      </c>
      <c r="G761" s="14" t="s">
        <v>11</v>
      </c>
    </row>
    <row r="762" spans="1:7" x14ac:dyDescent="0.3">
      <c r="A762" s="19">
        <v>44125</v>
      </c>
      <c r="B762" s="5">
        <v>100.42</v>
      </c>
      <c r="E762" s="17" t="s">
        <v>10</v>
      </c>
      <c r="F762" s="5">
        <v>0</v>
      </c>
      <c r="G762" s="1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1D0F-0874-4DB6-A0B6-010B4EC025E3}">
  <dimension ref="A1:P9"/>
  <sheetViews>
    <sheetView workbookViewId="0">
      <selection activeCell="E10" sqref="E10"/>
    </sheetView>
  </sheetViews>
  <sheetFormatPr defaultRowHeight="15.6" x14ac:dyDescent="0.3"/>
  <cols>
    <col min="1" max="1" width="5" bestFit="1" customWidth="1"/>
    <col min="2" max="2" width="9.8984375" bestFit="1" customWidth="1"/>
    <col min="4" max="4" width="17" bestFit="1" customWidth="1"/>
    <col min="5" max="5" width="15" bestFit="1" customWidth="1"/>
    <col min="6" max="6" width="19.09765625" bestFit="1" customWidth="1"/>
    <col min="7" max="7" width="17" bestFit="1" customWidth="1"/>
    <col min="8" max="9" width="10.3984375" bestFit="1" customWidth="1"/>
    <col min="10" max="16" width="11.3984375" bestFit="1" customWidth="1"/>
  </cols>
  <sheetData>
    <row r="1" spans="1:16" x14ac:dyDescent="0.3">
      <c r="A1" s="6" t="s">
        <v>12</v>
      </c>
      <c r="B1" s="7" t="s">
        <v>0</v>
      </c>
      <c r="C1" s="7" t="s">
        <v>13</v>
      </c>
      <c r="D1" s="7" t="s">
        <v>14</v>
      </c>
      <c r="E1" s="7" t="s">
        <v>15</v>
      </c>
      <c r="F1" s="39"/>
      <c r="G1" s="39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8" t="s">
        <v>24</v>
      </c>
    </row>
    <row r="2" spans="1:16" x14ac:dyDescent="0.3">
      <c r="B2" s="4">
        <v>43021</v>
      </c>
      <c r="F2" s="40"/>
      <c r="G2" s="41"/>
      <c r="H2" s="10"/>
      <c r="I2" s="10"/>
      <c r="J2" s="10"/>
      <c r="K2" s="10"/>
      <c r="L2" s="10"/>
      <c r="M2" s="10"/>
      <c r="N2" s="10"/>
      <c r="O2" s="10"/>
      <c r="P2" s="35"/>
    </row>
    <row r="3" spans="1:16" x14ac:dyDescent="0.3">
      <c r="A3" s="34">
        <v>1</v>
      </c>
      <c r="B3" s="11">
        <v>43203</v>
      </c>
      <c r="C3" s="12">
        <v>0.08</v>
      </c>
      <c r="D3" s="12">
        <v>3.9889999999999999</v>
      </c>
      <c r="E3" s="45">
        <v>39.89</v>
      </c>
      <c r="F3" s="40"/>
      <c r="G3" s="41"/>
      <c r="H3" s="14"/>
      <c r="I3" s="14"/>
      <c r="J3" s="14"/>
      <c r="K3" s="14"/>
      <c r="L3" s="14"/>
      <c r="M3" s="14"/>
      <c r="N3" s="14"/>
      <c r="O3" s="14"/>
      <c r="P3" s="37"/>
    </row>
    <row r="4" spans="1:16" x14ac:dyDescent="0.3">
      <c r="A4" s="36">
        <v>2</v>
      </c>
      <c r="B4" s="15">
        <v>43385</v>
      </c>
      <c r="C4" s="16">
        <v>0.08</v>
      </c>
      <c r="D4" s="16">
        <v>3.9889999999999999</v>
      </c>
      <c r="E4" s="46">
        <v>39.89</v>
      </c>
      <c r="F4" s="40"/>
      <c r="G4" s="41"/>
      <c r="H4" s="10"/>
      <c r="I4" s="10"/>
      <c r="J4" s="10"/>
      <c r="K4" s="10"/>
      <c r="L4" s="10"/>
      <c r="M4" s="10"/>
      <c r="N4" s="10"/>
      <c r="O4" s="10"/>
      <c r="P4" s="35"/>
    </row>
    <row r="5" spans="1:16" x14ac:dyDescent="0.3">
      <c r="A5" s="34">
        <v>3</v>
      </c>
      <c r="B5" s="11">
        <v>43567</v>
      </c>
      <c r="C5" s="12">
        <v>0.08</v>
      </c>
      <c r="D5" s="12">
        <v>3.9889999999999999</v>
      </c>
      <c r="E5" s="45">
        <v>39.89</v>
      </c>
      <c r="F5" s="40"/>
      <c r="G5" s="41"/>
      <c r="H5" s="14"/>
      <c r="I5" s="14"/>
      <c r="J5" s="14"/>
      <c r="K5" s="14"/>
      <c r="L5" s="14"/>
      <c r="M5" s="14"/>
      <c r="N5" s="14"/>
      <c r="O5" s="14"/>
      <c r="P5" s="37"/>
    </row>
    <row r="6" spans="1:16" x14ac:dyDescent="0.3">
      <c r="A6" s="36">
        <v>4</v>
      </c>
      <c r="B6" s="15">
        <v>43749</v>
      </c>
      <c r="C6" s="16">
        <v>0.08</v>
      </c>
      <c r="D6" s="16">
        <v>3.9889999999999999</v>
      </c>
      <c r="E6" s="46">
        <v>39.89</v>
      </c>
      <c r="F6" s="40"/>
      <c r="G6" s="41"/>
      <c r="H6" s="10"/>
      <c r="I6" s="10"/>
      <c r="J6" s="10"/>
      <c r="K6" s="10"/>
      <c r="L6" s="10"/>
      <c r="M6" s="10"/>
      <c r="N6" s="10"/>
      <c r="O6" s="10"/>
      <c r="P6" s="35"/>
    </row>
    <row r="7" spans="1:16" x14ac:dyDescent="0.3">
      <c r="A7" s="34">
        <v>5</v>
      </c>
      <c r="B7" s="11">
        <v>43931</v>
      </c>
      <c r="C7" s="12">
        <v>0.08</v>
      </c>
      <c r="D7" s="12">
        <v>3.9889999999999999</v>
      </c>
      <c r="E7" s="45">
        <v>39.89</v>
      </c>
      <c r="F7" s="40"/>
      <c r="G7" s="41"/>
      <c r="H7" s="14"/>
      <c r="I7" s="14"/>
      <c r="J7" s="14"/>
      <c r="K7" s="14"/>
      <c r="L7" s="14"/>
      <c r="M7" s="14"/>
      <c r="N7" s="14"/>
      <c r="O7" s="14"/>
      <c r="P7" s="37"/>
    </row>
    <row r="8" spans="1:16" x14ac:dyDescent="0.3">
      <c r="A8" s="36">
        <v>6</v>
      </c>
      <c r="B8" s="15">
        <v>44113</v>
      </c>
      <c r="C8" s="16">
        <v>0.08</v>
      </c>
      <c r="D8" s="16">
        <v>3.9889999999999999</v>
      </c>
      <c r="E8" s="46">
        <v>39.89</v>
      </c>
      <c r="F8" s="42"/>
      <c r="G8" s="43"/>
      <c r="H8" s="18"/>
      <c r="I8" s="18"/>
      <c r="J8" s="18"/>
      <c r="K8" s="18"/>
      <c r="L8" s="18"/>
      <c r="M8" s="18"/>
      <c r="N8" s="18"/>
      <c r="O8" s="18"/>
      <c r="P8" s="38"/>
    </row>
    <row r="9" spans="1:16" x14ac:dyDescent="0.3">
      <c r="A9" s="20">
        <v>7</v>
      </c>
      <c r="B9" s="19">
        <v>44173</v>
      </c>
      <c r="C9" s="5">
        <v>0.08</v>
      </c>
      <c r="D9" s="5">
        <v>1.3149999999999999</v>
      </c>
      <c r="E9" s="47">
        <v>13.15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1BD1-3B5F-48E3-8178-6856AEE6DD83}">
  <dimension ref="A1:K355"/>
  <sheetViews>
    <sheetView tabSelected="1" workbookViewId="0">
      <selection activeCell="E1" sqref="E1"/>
    </sheetView>
  </sheetViews>
  <sheetFormatPr defaultRowHeight="15.6" x14ac:dyDescent="0.3"/>
  <cols>
    <col min="1" max="1" width="11.3984375" bestFit="1" customWidth="1"/>
    <col min="2" max="2" width="30.296875" bestFit="1" customWidth="1"/>
    <col min="3" max="3" width="7.5" bestFit="1" customWidth="1"/>
    <col min="4" max="4" width="30.296875" bestFit="1" customWidth="1"/>
    <col min="5" max="5" width="11.3984375" bestFit="1" customWidth="1"/>
    <col min="6" max="6" width="11.69921875" bestFit="1" customWidth="1"/>
    <col min="7" max="7" width="16.69921875" bestFit="1" customWidth="1"/>
    <col min="8" max="8" width="15.5" bestFit="1" customWidth="1"/>
    <col min="9" max="9" width="16.09765625" bestFit="1" customWidth="1"/>
    <col min="10" max="10" width="12.5" bestFit="1" customWidth="1"/>
    <col min="11" max="11" width="12.3984375" bestFit="1" customWidth="1"/>
    <col min="12" max="12" width="7.59765625" bestFit="1" customWidth="1"/>
    <col min="13" max="13" width="10.09765625" bestFit="1" customWidth="1"/>
    <col min="14" max="16" width="7.59765625" bestFit="1" customWidth="1"/>
    <col min="17" max="17" width="10.09765625" bestFit="1" customWidth="1"/>
    <col min="18" max="20" width="7.59765625" bestFit="1" customWidth="1"/>
    <col min="21" max="21" width="10.09765625" bestFit="1" customWidth="1"/>
    <col min="22" max="22" width="9.296875" bestFit="1" customWidth="1"/>
    <col min="23" max="25" width="7.59765625" bestFit="1" customWidth="1"/>
    <col min="26" max="26" width="10.09765625" bestFit="1" customWidth="1"/>
    <col min="27" max="29" width="7.59765625" bestFit="1" customWidth="1"/>
    <col min="30" max="30" width="10.09765625" bestFit="1" customWidth="1"/>
    <col min="31" max="33" width="7.59765625" bestFit="1" customWidth="1"/>
    <col min="34" max="34" width="10.09765625" bestFit="1" customWidth="1"/>
    <col min="35" max="37" width="7.59765625" bestFit="1" customWidth="1"/>
    <col min="38" max="38" width="10.09765625" bestFit="1" customWidth="1"/>
    <col min="39" max="39" width="9.296875" bestFit="1" customWidth="1"/>
    <col min="40" max="42" width="7.59765625" bestFit="1" customWidth="1"/>
    <col min="43" max="43" width="10.09765625" bestFit="1" customWidth="1"/>
    <col min="44" max="46" width="7.59765625" bestFit="1" customWidth="1"/>
    <col min="47" max="47" width="10.09765625" bestFit="1" customWidth="1"/>
    <col min="48" max="50" width="7.59765625" bestFit="1" customWidth="1"/>
    <col min="51" max="51" width="10.09765625" bestFit="1" customWidth="1"/>
    <col min="52" max="53" width="7.59765625" bestFit="1" customWidth="1"/>
    <col min="54" max="54" width="10.09765625" bestFit="1" customWidth="1"/>
    <col min="55" max="55" width="9.296875" bestFit="1" customWidth="1"/>
    <col min="56" max="56" width="11.3984375" bestFit="1" customWidth="1"/>
    <col min="57" max="350" width="20.09765625" bestFit="1" customWidth="1"/>
    <col min="351" max="351" width="11.3984375" bestFit="1" customWidth="1"/>
  </cols>
  <sheetData>
    <row r="1" spans="1:11" x14ac:dyDescent="0.3">
      <c r="B1" t="s">
        <v>30</v>
      </c>
      <c r="C1">
        <v>1000</v>
      </c>
      <c r="D1" t="s">
        <v>37</v>
      </c>
      <c r="E1" s="48">
        <v>0.10174632888811673</v>
      </c>
    </row>
    <row r="2" spans="1:11" ht="16.2" thickBot="1" x14ac:dyDescent="0.35">
      <c r="B2" t="s">
        <v>33</v>
      </c>
      <c r="C2" s="44">
        <v>0.08</v>
      </c>
    </row>
    <row r="3" spans="1:11" x14ac:dyDescent="0.3">
      <c r="A3" s="55" t="s">
        <v>0</v>
      </c>
      <c r="B3" s="56" t="s">
        <v>28</v>
      </c>
      <c r="C3" s="56" t="s">
        <v>29</v>
      </c>
      <c r="D3" s="56" t="s">
        <v>31</v>
      </c>
      <c r="E3" s="56" t="s">
        <v>32</v>
      </c>
      <c r="F3" s="56" t="s">
        <v>34</v>
      </c>
      <c r="G3" s="56" t="s">
        <v>35</v>
      </c>
      <c r="H3" s="56" t="s">
        <v>36</v>
      </c>
      <c r="I3" s="56" t="s">
        <v>38</v>
      </c>
      <c r="J3" s="61" t="s">
        <v>39</v>
      </c>
      <c r="K3" s="52" t="s">
        <v>42</v>
      </c>
    </row>
    <row r="4" spans="1:11" x14ac:dyDescent="0.3">
      <c r="A4" s="57">
        <v>43021</v>
      </c>
      <c r="B4" s="58">
        <v>380</v>
      </c>
      <c r="C4" s="56">
        <f>VLOOKUP(A4,СберБ_БО3R_1day_13102017_201020!A1:B762,2,0)</f>
        <v>100.45</v>
      </c>
      <c r="D4" s="57">
        <f>INDEX('Table 1'!B$2:B$9,MATCH(A4,'Table 1'!B$2:B$9,1))</f>
        <v>43021</v>
      </c>
      <c r="E4" s="59">
        <f>(A4-D4) /365 * $C$2</f>
        <v>0</v>
      </c>
      <c r="F4" s="56">
        <f xml:space="preserve"> - (C4 / 100 +E4) * $C$1 * B4</f>
        <v>-381710</v>
      </c>
      <c r="G4" s="60">
        <f>SUM($B$4:B4)</f>
        <v>380</v>
      </c>
      <c r="H4" s="56">
        <f>IF(D4 = A4,G4 * VLOOKUP(A4, 'Table 1'!B$2:E$9,4, 0),0)</f>
        <v>0</v>
      </c>
      <c r="I4" s="56">
        <f>F4+H4</f>
        <v>-381710</v>
      </c>
      <c r="J4" s="61">
        <f xml:space="preserve"> I4 * (1 + $E$1) ^ (($A$4 - A4)  / 365)</f>
        <v>-381710</v>
      </c>
      <c r="K4" s="54">
        <f>ABS(I4 - J4)</f>
        <v>0</v>
      </c>
    </row>
    <row r="5" spans="1:11" x14ac:dyDescent="0.3">
      <c r="A5" s="57">
        <v>43026</v>
      </c>
      <c r="B5" s="58">
        <v>380</v>
      </c>
      <c r="C5" s="56">
        <f>VLOOKUP(A5,СберБ_БО3R_1day_13102017_201020!A2:B763,2,0)</f>
        <v>100.85</v>
      </c>
      <c r="D5" s="57">
        <f>INDEX('Table 1'!B$2:B$9,MATCH(A5,'Table 1'!B$2:B$9,1))</f>
        <v>43021</v>
      </c>
      <c r="E5" s="59">
        <f t="shared" ref="E5:E68" si="0">(A5-D5) /365 * $C$2</f>
        <v>1.095890410958904E-3</v>
      </c>
      <c r="F5" s="56">
        <f xml:space="preserve"> - (C5 / 100 +E5) * $C$1 * B5</f>
        <v>-383646.43835616432</v>
      </c>
      <c r="G5" s="60">
        <f>SUM($B$4:B5)</f>
        <v>760</v>
      </c>
      <c r="H5" s="56">
        <f>IF(D5 = A5,G5 * VLOOKUP(A5, 'Table 1'!B$2:E$9,4, 0),0)</f>
        <v>0</v>
      </c>
      <c r="I5" s="56">
        <f t="shared" ref="I5:I68" si="1">F5+H5</f>
        <v>-383646.43835616432</v>
      </c>
      <c r="J5" s="61">
        <f t="shared" ref="J5:J68" si="2" xml:space="preserve"> I5 * (1 + $E$1) ^ (($A$4 - A5)  / 365)</f>
        <v>-383137.54337294825</v>
      </c>
      <c r="K5" s="54">
        <f t="shared" ref="K5:K68" si="3">ABS(I5 - J5)</f>
        <v>508.89498321607243</v>
      </c>
    </row>
    <row r="6" spans="1:11" x14ac:dyDescent="0.3">
      <c r="A6" s="57">
        <v>43027</v>
      </c>
      <c r="B6" s="58">
        <v>570</v>
      </c>
      <c r="C6" s="56">
        <f>VLOOKUP(A6,СберБ_БО3R_1day_13102017_201020!A3:B764,2,0)</f>
        <v>101.05</v>
      </c>
      <c r="D6" s="57">
        <f>INDEX('Table 1'!B$2:B$9,MATCH(A6,'Table 1'!B$2:B$9,1))</f>
        <v>43021</v>
      </c>
      <c r="E6" s="59">
        <f t="shared" si="0"/>
        <v>1.3150684931506848E-3</v>
      </c>
      <c r="F6" s="56">
        <f t="shared" ref="F6:F68" si="4" xml:space="preserve"> - (C6 / 100 +E6) * $C$1 * B6</f>
        <v>-576734.58904109593</v>
      </c>
      <c r="G6" s="60">
        <f>SUM($B$4:B6)</f>
        <v>1330</v>
      </c>
      <c r="H6" s="56">
        <f>IF(D6 = A6,G6 * VLOOKUP(A6, 'Table 1'!B$2:E$9,4, 0),0)</f>
        <v>0</v>
      </c>
      <c r="I6" s="56">
        <f t="shared" si="1"/>
        <v>-576734.58904109593</v>
      </c>
      <c r="J6" s="61">
        <f t="shared" si="2"/>
        <v>-575816.68641704752</v>
      </c>
      <c r="K6" s="54">
        <f t="shared" si="3"/>
        <v>917.90262404840905</v>
      </c>
    </row>
    <row r="7" spans="1:11" x14ac:dyDescent="0.3">
      <c r="A7" s="57">
        <v>43028</v>
      </c>
      <c r="B7" s="58">
        <v>-1030</v>
      </c>
      <c r="C7" s="56">
        <f>VLOOKUP(A7,СберБ_БО3R_1day_13102017_201020!A4:B765,2,0)</f>
        <v>101.15</v>
      </c>
      <c r="D7" s="57">
        <f>INDEX('Table 1'!B$2:B$9,MATCH(A7,'Table 1'!B$2:B$9,1))</f>
        <v>43021</v>
      </c>
      <c r="E7" s="59">
        <f t="shared" si="0"/>
        <v>1.5342465753424659E-3</v>
      </c>
      <c r="F7" s="56">
        <f t="shared" si="4"/>
        <v>1043425.2739726028</v>
      </c>
      <c r="G7" s="60">
        <f>SUM($B$4:B7)</f>
        <v>300</v>
      </c>
      <c r="H7" s="56">
        <f>IF(D7 = A7,G7 * VLOOKUP(A7, 'Table 1'!B$2:E$9,4, 0),0)</f>
        <v>0</v>
      </c>
      <c r="I7" s="56">
        <f t="shared" si="1"/>
        <v>1043425.2739726028</v>
      </c>
      <c r="J7" s="61">
        <f t="shared" si="2"/>
        <v>1041488.0888499063</v>
      </c>
      <c r="K7" s="54">
        <f t="shared" si="3"/>
        <v>1937.18512269645</v>
      </c>
    </row>
    <row r="8" spans="1:11" x14ac:dyDescent="0.3">
      <c r="A8" s="57">
        <v>43031</v>
      </c>
      <c r="B8" s="58">
        <v>230</v>
      </c>
      <c r="C8" s="56">
        <f>VLOOKUP(A8,СберБ_БО3R_1day_13102017_201020!A5:B766,2,0)</f>
        <v>101.03</v>
      </c>
      <c r="D8" s="57">
        <f>INDEX('Table 1'!B$2:B$9,MATCH(A8,'Table 1'!B$2:B$9,1))</f>
        <v>43021</v>
      </c>
      <c r="E8" s="59">
        <f t="shared" si="0"/>
        <v>2.1917808219178081E-3</v>
      </c>
      <c r="F8" s="56">
        <f t="shared" si="4"/>
        <v>-232873.10958904109</v>
      </c>
      <c r="G8" s="60">
        <f>SUM($B$4:B8)</f>
        <v>530</v>
      </c>
      <c r="H8" s="56">
        <f>IF(D8 = A8,G8 * VLOOKUP(A8, 'Table 1'!B$2:E$9,4, 0),0)</f>
        <v>0</v>
      </c>
      <c r="I8" s="56">
        <f t="shared" si="1"/>
        <v>-232873.10958904109</v>
      </c>
      <c r="J8" s="61">
        <f t="shared" si="2"/>
        <v>-232255.72156293722</v>
      </c>
      <c r="K8" s="54">
        <f t="shared" si="3"/>
        <v>617.38802610387211</v>
      </c>
    </row>
    <row r="9" spans="1:11" x14ac:dyDescent="0.3">
      <c r="A9" s="57">
        <v>43032</v>
      </c>
      <c r="B9" s="58">
        <v>20</v>
      </c>
      <c r="C9" s="56">
        <f>VLOOKUP(A9,СберБ_БО3R_1day_13102017_201020!A6:B767,2,0)</f>
        <v>101.09</v>
      </c>
      <c r="D9" s="57">
        <f>INDEX('Table 1'!B$2:B$9,MATCH(A9,'Table 1'!B$2:B$9,1))</f>
        <v>43021</v>
      </c>
      <c r="E9" s="59">
        <f t="shared" si="0"/>
        <v>2.4109589041095892E-3</v>
      </c>
      <c r="F9" s="56">
        <f t="shared" si="4"/>
        <v>-20266.219178082196</v>
      </c>
      <c r="G9" s="60">
        <f>SUM($B$4:B9)</f>
        <v>550</v>
      </c>
      <c r="H9" s="56">
        <f>IF(D9 = A9,G9 * VLOOKUP(A9, 'Table 1'!B$2:E$9,4, 0),0)</f>
        <v>0</v>
      </c>
      <c r="I9" s="56">
        <f t="shared" si="1"/>
        <v>-20266.219178082196</v>
      </c>
      <c r="J9" s="61">
        <f t="shared" si="2"/>
        <v>-20207.124732701097</v>
      </c>
      <c r="K9" s="54">
        <f t="shared" si="3"/>
        <v>59.094445381098922</v>
      </c>
    </row>
    <row r="10" spans="1:11" x14ac:dyDescent="0.3">
      <c r="A10" s="57">
        <v>43035</v>
      </c>
      <c r="B10" s="58">
        <v>-10</v>
      </c>
      <c r="C10" s="56">
        <f>VLOOKUP(A10,СберБ_БО3R_1day_13102017_201020!A7:B768,2,0)</f>
        <v>101.08</v>
      </c>
      <c r="D10" s="57">
        <f>INDEX('Table 1'!B$2:B$9,MATCH(A10,'Table 1'!B$2:B$9,1))</f>
        <v>43021</v>
      </c>
      <c r="E10" s="59">
        <f t="shared" si="0"/>
        <v>3.0684931506849318E-3</v>
      </c>
      <c r="F10" s="56">
        <f t="shared" si="4"/>
        <v>10138.684931506848</v>
      </c>
      <c r="G10" s="60">
        <f>SUM($B$4:B10)</f>
        <v>540</v>
      </c>
      <c r="H10" s="56">
        <f>IF(D10 = A10,G10 * VLOOKUP(A10, 'Table 1'!B$2:E$9,4, 0),0)</f>
        <v>0</v>
      </c>
      <c r="I10" s="56">
        <f t="shared" si="1"/>
        <v>10138.684931506848</v>
      </c>
      <c r="J10" s="61">
        <f t="shared" si="2"/>
        <v>10101.073656071379</v>
      </c>
      <c r="K10" s="54">
        <f t="shared" si="3"/>
        <v>37.611275435468997</v>
      </c>
    </row>
    <row r="11" spans="1:11" x14ac:dyDescent="0.3">
      <c r="A11" s="57">
        <v>43041</v>
      </c>
      <c r="B11" s="58">
        <v>700</v>
      </c>
      <c r="C11" s="56">
        <f>VLOOKUP(A11,СберБ_БО3R_1day_13102017_201020!A8:B769,2,0)</f>
        <v>101.1</v>
      </c>
      <c r="D11" s="57">
        <f>INDEX('Table 1'!B$2:B$9,MATCH(A11,'Table 1'!B$2:B$9,1))</f>
        <v>43021</v>
      </c>
      <c r="E11" s="59">
        <f t="shared" si="0"/>
        <v>4.3835616438356161E-3</v>
      </c>
      <c r="F11" s="56">
        <f t="shared" si="4"/>
        <v>-710768.49315068487</v>
      </c>
      <c r="G11" s="60">
        <f>SUM($B$4:B11)</f>
        <v>1240</v>
      </c>
      <c r="H11" s="56">
        <f>IF(D11 = A11,G11 * VLOOKUP(A11, 'Table 1'!B$2:E$9,4, 0),0)</f>
        <v>0</v>
      </c>
      <c r="I11" s="56">
        <f t="shared" si="1"/>
        <v>-710768.49315068487</v>
      </c>
      <c r="J11" s="61">
        <f t="shared" si="2"/>
        <v>-707004.74161316198</v>
      </c>
      <c r="K11" s="54">
        <f t="shared" si="3"/>
        <v>3763.7515375228832</v>
      </c>
    </row>
    <row r="12" spans="1:11" x14ac:dyDescent="0.3">
      <c r="A12" s="57">
        <v>43042</v>
      </c>
      <c r="B12" s="58">
        <v>-800</v>
      </c>
      <c r="C12" s="56">
        <f>VLOOKUP(A12,СберБ_БО3R_1day_13102017_201020!A9:B770,2,0)</f>
        <v>101.24</v>
      </c>
      <c r="D12" s="57">
        <f>INDEX('Table 1'!B$2:B$9,MATCH(A12,'Table 1'!B$2:B$9,1))</f>
        <v>43021</v>
      </c>
      <c r="E12" s="59">
        <f t="shared" si="0"/>
        <v>4.6027397260273977E-3</v>
      </c>
      <c r="F12" s="56">
        <f t="shared" si="4"/>
        <v>813602.19178082177</v>
      </c>
      <c r="G12" s="60">
        <f>SUM($B$4:B12)</f>
        <v>440</v>
      </c>
      <c r="H12" s="56">
        <f>IF(D12 = A12,G12 * VLOOKUP(A12, 'Table 1'!B$2:E$9,4, 0),0)</f>
        <v>0</v>
      </c>
      <c r="I12" s="56">
        <f t="shared" si="1"/>
        <v>813602.19178082177</v>
      </c>
      <c r="J12" s="61">
        <f t="shared" si="2"/>
        <v>809079.08757997339</v>
      </c>
      <c r="K12" s="54">
        <f t="shared" si="3"/>
        <v>4523.1042008483782</v>
      </c>
    </row>
    <row r="13" spans="1:11" x14ac:dyDescent="0.3">
      <c r="A13" s="57">
        <v>43046</v>
      </c>
      <c r="B13" s="58">
        <v>240</v>
      </c>
      <c r="C13" s="56">
        <f>VLOOKUP(A13,СберБ_БО3R_1day_13102017_201020!A10:B771,2,0)</f>
        <v>101.15</v>
      </c>
      <c r="D13" s="57">
        <f>INDEX('Table 1'!B$2:B$9,MATCH(A13,'Table 1'!B$2:B$9,1))</f>
        <v>43021</v>
      </c>
      <c r="E13" s="59">
        <f t="shared" si="0"/>
        <v>5.4794520547945206E-3</v>
      </c>
      <c r="F13" s="56">
        <f t="shared" si="4"/>
        <v>-244075.0684931507</v>
      </c>
      <c r="G13" s="60">
        <f>SUM($B$4:B13)</f>
        <v>680</v>
      </c>
      <c r="H13" s="56">
        <f>IF(D13 = A13,G13 * VLOOKUP(A13, 'Table 1'!B$2:E$9,4, 0),0)</f>
        <v>0</v>
      </c>
      <c r="I13" s="56">
        <f t="shared" si="1"/>
        <v>-244075.0684931507</v>
      </c>
      <c r="J13" s="61">
        <f t="shared" si="2"/>
        <v>-242460.56768292221</v>
      </c>
      <c r="K13" s="54">
        <f t="shared" si="3"/>
        <v>1614.5008102284919</v>
      </c>
    </row>
    <row r="14" spans="1:11" x14ac:dyDescent="0.3">
      <c r="A14" s="57">
        <v>43049</v>
      </c>
      <c r="B14" s="58">
        <v>980</v>
      </c>
      <c r="C14" s="56">
        <f>VLOOKUP(A14,СберБ_БО3R_1day_13102017_201020!A11:B772,2,0)</f>
        <v>101.16</v>
      </c>
      <c r="D14" s="57">
        <f>INDEX('Table 1'!B$2:B$9,MATCH(A14,'Table 1'!B$2:B$9,1))</f>
        <v>43021</v>
      </c>
      <c r="E14" s="59">
        <f t="shared" si="0"/>
        <v>6.1369863013698636E-3</v>
      </c>
      <c r="F14" s="56">
        <f t="shared" si="4"/>
        <v>-997382.24657534249</v>
      </c>
      <c r="G14" s="60">
        <f>SUM($B$4:B14)</f>
        <v>1660</v>
      </c>
      <c r="H14" s="56">
        <f>IF(D14 = A14,G14 * VLOOKUP(A14, 'Table 1'!B$2:E$9,4, 0),0)</f>
        <v>0</v>
      </c>
      <c r="I14" s="56">
        <f t="shared" si="1"/>
        <v>-997382.24657534249</v>
      </c>
      <c r="J14" s="61">
        <f t="shared" si="2"/>
        <v>-989996.03458243562</v>
      </c>
      <c r="K14" s="54">
        <f t="shared" si="3"/>
        <v>7386.2119929068722</v>
      </c>
    </row>
    <row r="15" spans="1:11" x14ac:dyDescent="0.3">
      <c r="A15" s="57">
        <v>43053</v>
      </c>
      <c r="B15" s="58">
        <v>-620</v>
      </c>
      <c r="C15" s="56">
        <f>VLOOKUP(A15,СберБ_БО3R_1day_13102017_201020!A12:B773,2,0)</f>
        <v>101.09</v>
      </c>
      <c r="D15" s="57">
        <f>INDEX('Table 1'!B$2:B$9,MATCH(A15,'Table 1'!B$2:B$9,1))</f>
        <v>43021</v>
      </c>
      <c r="E15" s="59">
        <f t="shared" si="0"/>
        <v>7.0136986301369865E-3</v>
      </c>
      <c r="F15" s="56">
        <f t="shared" si="4"/>
        <v>631106.49315068498</v>
      </c>
      <c r="G15" s="60">
        <f>SUM($B$4:B15)</f>
        <v>1040</v>
      </c>
      <c r="H15" s="56">
        <f>IF(D15 = A15,G15 * VLOOKUP(A15, 'Table 1'!B$2:E$9,4, 0),0)</f>
        <v>0</v>
      </c>
      <c r="I15" s="56">
        <f t="shared" si="1"/>
        <v>631106.49315068498</v>
      </c>
      <c r="J15" s="61">
        <f t="shared" si="2"/>
        <v>625767.92916856357</v>
      </c>
      <c r="K15" s="54">
        <f t="shared" si="3"/>
        <v>5338.5639821214136</v>
      </c>
    </row>
    <row r="16" spans="1:11" x14ac:dyDescent="0.3">
      <c r="A16" s="57">
        <v>43055</v>
      </c>
      <c r="B16" s="58">
        <v>-920</v>
      </c>
      <c r="C16" s="56">
        <f>VLOOKUP(A16,СберБ_БО3R_1day_13102017_201020!A13:B774,2,0)</f>
        <v>101.09</v>
      </c>
      <c r="D16" s="57">
        <f>INDEX('Table 1'!B$2:B$9,MATCH(A16,'Table 1'!B$2:B$9,1))</f>
        <v>43021</v>
      </c>
      <c r="E16" s="59">
        <f t="shared" si="0"/>
        <v>7.4520547945205488E-3</v>
      </c>
      <c r="F16" s="56">
        <f t="shared" si="4"/>
        <v>936883.89041095902</v>
      </c>
      <c r="G16" s="60">
        <f>SUM($B$4:B16)</f>
        <v>120</v>
      </c>
      <c r="H16" s="56">
        <f>IF(D16 = A16,G16 * VLOOKUP(A16, 'Table 1'!B$2:E$9,4, 0),0)</f>
        <v>0</v>
      </c>
      <c r="I16" s="56">
        <f t="shared" si="1"/>
        <v>936883.89041095902</v>
      </c>
      <c r="J16" s="61">
        <f t="shared" si="2"/>
        <v>928465.64872741373</v>
      </c>
      <c r="K16" s="54">
        <f t="shared" si="3"/>
        <v>8418.2416835452896</v>
      </c>
    </row>
    <row r="17" spans="1:11" x14ac:dyDescent="0.3">
      <c r="A17" s="57">
        <v>43056</v>
      </c>
      <c r="B17" s="58">
        <v>250</v>
      </c>
      <c r="C17" s="56">
        <f>VLOOKUP(A17,СберБ_БО3R_1day_13102017_201020!A14:B775,2,0)</f>
        <v>101.07</v>
      </c>
      <c r="D17" s="57">
        <f>INDEX('Table 1'!B$2:B$9,MATCH(A17,'Table 1'!B$2:B$9,1))</f>
        <v>43021</v>
      </c>
      <c r="E17" s="59">
        <f t="shared" si="0"/>
        <v>7.6712328767123287E-3</v>
      </c>
      <c r="F17" s="56">
        <f t="shared" si="4"/>
        <v>-254592.80821917806</v>
      </c>
      <c r="G17" s="60">
        <f>SUM($B$4:B17)</f>
        <v>370</v>
      </c>
      <c r="H17" s="56">
        <f>IF(D17 = A17,G17 * VLOOKUP(A17, 'Table 1'!B$2:E$9,4, 0),0)</f>
        <v>0</v>
      </c>
      <c r="I17" s="56">
        <f t="shared" si="1"/>
        <v>-254592.80821917806</v>
      </c>
      <c r="J17" s="61">
        <f t="shared" si="2"/>
        <v>-252238.22893185029</v>
      </c>
      <c r="K17" s="54">
        <f t="shared" si="3"/>
        <v>2354.5792873277678</v>
      </c>
    </row>
    <row r="18" spans="1:11" x14ac:dyDescent="0.3">
      <c r="A18" s="57">
        <v>43061</v>
      </c>
      <c r="B18" s="58">
        <v>550</v>
      </c>
      <c r="C18" s="56">
        <f>VLOOKUP(A18,СберБ_БО3R_1day_13102017_201020!A15:B776,2,0)</f>
        <v>101.04</v>
      </c>
      <c r="D18" s="57">
        <f>INDEX('Table 1'!B$2:B$9,MATCH(A18,'Table 1'!B$2:B$9,1))</f>
        <v>43021</v>
      </c>
      <c r="E18" s="59">
        <f t="shared" si="0"/>
        <v>8.7671232876712323E-3</v>
      </c>
      <c r="F18" s="56">
        <f t="shared" si="4"/>
        <v>-560541.91780821909</v>
      </c>
      <c r="G18" s="60">
        <f>SUM($B$4:B18)</f>
        <v>920</v>
      </c>
      <c r="H18" s="56">
        <f>IF(D18 = A18,G18 * VLOOKUP(A18, 'Table 1'!B$2:E$9,4, 0),0)</f>
        <v>0</v>
      </c>
      <c r="I18" s="56">
        <f t="shared" si="1"/>
        <v>-560541.91780821909</v>
      </c>
      <c r="J18" s="61">
        <f t="shared" si="2"/>
        <v>-554621.13025945891</v>
      </c>
      <c r="K18" s="54">
        <f t="shared" si="3"/>
        <v>5920.787548760185</v>
      </c>
    </row>
    <row r="19" spans="1:11" x14ac:dyDescent="0.3">
      <c r="A19" s="57">
        <v>43069</v>
      </c>
      <c r="B19" s="58">
        <v>740</v>
      </c>
      <c r="C19" s="56">
        <f>VLOOKUP(A19,СберБ_БО3R_1day_13102017_201020!A16:B777,2,0)</f>
        <v>100.99</v>
      </c>
      <c r="D19" s="57">
        <f>INDEX('Table 1'!B$2:B$9,MATCH(A19,'Table 1'!B$2:B$9,1))</f>
        <v>43021</v>
      </c>
      <c r="E19" s="59">
        <f t="shared" si="0"/>
        <v>1.0520547945205478E-2</v>
      </c>
      <c r="F19" s="56">
        <f t="shared" si="4"/>
        <v>-755111.20547945204</v>
      </c>
      <c r="G19" s="60">
        <f>SUM($B$4:B19)</f>
        <v>1660</v>
      </c>
      <c r="H19" s="56">
        <f>IF(D19 = A19,G19 * VLOOKUP(A19, 'Table 1'!B$2:E$9,4, 0),0)</f>
        <v>0</v>
      </c>
      <c r="I19" s="56">
        <f t="shared" si="1"/>
        <v>-755111.20547945204</v>
      </c>
      <c r="J19" s="61">
        <f t="shared" si="2"/>
        <v>-745550.20646663581</v>
      </c>
      <c r="K19" s="54">
        <f t="shared" si="3"/>
        <v>9560.9990128162317</v>
      </c>
    </row>
    <row r="20" spans="1:11" x14ac:dyDescent="0.3">
      <c r="A20" s="57">
        <v>43070</v>
      </c>
      <c r="B20" s="58">
        <v>-1110</v>
      </c>
      <c r="C20" s="56">
        <f>VLOOKUP(A20,СберБ_БО3R_1day_13102017_201020!A17:B778,2,0)</f>
        <v>101</v>
      </c>
      <c r="D20" s="57">
        <f>INDEX('Table 1'!B$2:B$9,MATCH(A20,'Table 1'!B$2:B$9,1))</f>
        <v>43021</v>
      </c>
      <c r="E20" s="59">
        <f t="shared" si="0"/>
        <v>1.0739726027397261E-2</v>
      </c>
      <c r="F20" s="56">
        <f t="shared" si="4"/>
        <v>1133021.0958904112</v>
      </c>
      <c r="G20" s="60">
        <f>SUM($B$4:B20)</f>
        <v>550</v>
      </c>
      <c r="H20" s="56">
        <f>IF(D20 = A20,G20 * VLOOKUP(A20, 'Table 1'!B$2:E$9,4, 0),0)</f>
        <v>0</v>
      </c>
      <c r="I20" s="56">
        <f t="shared" si="1"/>
        <v>1133021.0958904112</v>
      </c>
      <c r="J20" s="61">
        <f t="shared" si="2"/>
        <v>1118378.1763927692</v>
      </c>
      <c r="K20" s="54">
        <f t="shared" si="3"/>
        <v>14642.919497641968</v>
      </c>
    </row>
    <row r="21" spans="1:11" x14ac:dyDescent="0.3">
      <c r="A21" s="57">
        <v>43073</v>
      </c>
      <c r="B21" s="58">
        <v>-520</v>
      </c>
      <c r="C21" s="56">
        <f>VLOOKUP(A21,СберБ_БО3R_1day_13102017_201020!A18:B779,2,0)</f>
        <v>101.02</v>
      </c>
      <c r="D21" s="57">
        <f>INDEX('Table 1'!B$2:B$9,MATCH(A21,'Table 1'!B$2:B$9,1))</f>
        <v>43021</v>
      </c>
      <c r="E21" s="59">
        <f t="shared" si="0"/>
        <v>1.1397260273972603E-2</v>
      </c>
      <c r="F21" s="56">
        <f t="shared" si="4"/>
        <v>531230.57534246577</v>
      </c>
      <c r="G21" s="60">
        <f>SUM($B$4:B21)</f>
        <v>30</v>
      </c>
      <c r="H21" s="56">
        <f>IF(D21 = A21,G21 * VLOOKUP(A21, 'Table 1'!B$2:E$9,4, 0),0)</f>
        <v>0</v>
      </c>
      <c r="I21" s="56">
        <f t="shared" si="1"/>
        <v>531230.57534246577</v>
      </c>
      <c r="J21" s="61">
        <f t="shared" si="2"/>
        <v>523947.62324076518</v>
      </c>
      <c r="K21" s="54">
        <f t="shared" si="3"/>
        <v>7282.95210170059</v>
      </c>
    </row>
    <row r="22" spans="1:11" x14ac:dyDescent="0.3">
      <c r="A22" s="57">
        <v>43077</v>
      </c>
      <c r="B22" s="58">
        <v>690</v>
      </c>
      <c r="C22" s="56">
        <f>VLOOKUP(A22,СберБ_БО3R_1day_13102017_201020!A19:B780,2,0)</f>
        <v>101.3</v>
      </c>
      <c r="D22" s="57">
        <f>INDEX('Table 1'!B$2:B$9,MATCH(A22,'Table 1'!B$2:B$9,1))</f>
        <v>43021</v>
      </c>
      <c r="E22" s="59">
        <f t="shared" si="0"/>
        <v>1.2273972602739727E-2</v>
      </c>
      <c r="F22" s="56">
        <f t="shared" si="4"/>
        <v>-707439.04109589034</v>
      </c>
      <c r="G22" s="60">
        <f>SUM($B$4:B22)</f>
        <v>720</v>
      </c>
      <c r="H22" s="56">
        <f>IF(D22 = A22,G22 * VLOOKUP(A22, 'Table 1'!B$2:E$9,4, 0),0)</f>
        <v>0</v>
      </c>
      <c r="I22" s="56">
        <f t="shared" si="1"/>
        <v>-707439.04109589034</v>
      </c>
      <c r="J22" s="61">
        <f t="shared" si="2"/>
        <v>-696999.82076424698</v>
      </c>
      <c r="K22" s="54">
        <f t="shared" si="3"/>
        <v>10439.220331643359</v>
      </c>
    </row>
    <row r="23" spans="1:11" x14ac:dyDescent="0.3">
      <c r="A23" s="57">
        <v>43080</v>
      </c>
      <c r="B23" s="58">
        <v>60</v>
      </c>
      <c r="C23" s="56">
        <f>VLOOKUP(A23,СберБ_БО3R_1day_13102017_201020!A20:B781,2,0)</f>
        <v>101.2</v>
      </c>
      <c r="D23" s="57">
        <f>INDEX('Table 1'!B$2:B$9,MATCH(A23,'Table 1'!B$2:B$9,1))</f>
        <v>43021</v>
      </c>
      <c r="E23" s="59">
        <f t="shared" si="0"/>
        <v>1.2931506849315069E-2</v>
      </c>
      <c r="F23" s="56">
        <f t="shared" si="4"/>
        <v>-61495.890410958898</v>
      </c>
      <c r="G23" s="60">
        <f>SUM($B$4:B23)</f>
        <v>780</v>
      </c>
      <c r="H23" s="56">
        <f>IF(D23 = A23,G23 * VLOOKUP(A23, 'Table 1'!B$2:E$9,4, 0),0)</f>
        <v>0</v>
      </c>
      <c r="I23" s="56">
        <f t="shared" si="1"/>
        <v>-61495.890410958898</v>
      </c>
      <c r="J23" s="61">
        <f t="shared" si="2"/>
        <v>-60540.201336313876</v>
      </c>
      <c r="K23" s="54">
        <f t="shared" si="3"/>
        <v>955.68907464502263</v>
      </c>
    </row>
    <row r="24" spans="1:11" x14ac:dyDescent="0.3">
      <c r="A24" s="57">
        <v>43081</v>
      </c>
      <c r="B24" s="58">
        <v>-320</v>
      </c>
      <c r="C24" s="56">
        <f>VLOOKUP(A24,СберБ_БО3R_1day_13102017_201020!A21:B782,2,0)</f>
        <v>101.2</v>
      </c>
      <c r="D24" s="57">
        <f>INDEX('Table 1'!B$2:B$9,MATCH(A24,'Table 1'!B$2:B$9,1))</f>
        <v>43021</v>
      </c>
      <c r="E24" s="59">
        <f t="shared" si="0"/>
        <v>1.3150684931506848E-2</v>
      </c>
      <c r="F24" s="56">
        <f t="shared" si="4"/>
        <v>328048.21917808219</v>
      </c>
      <c r="G24" s="60">
        <f>SUM($B$4:B24)</f>
        <v>460</v>
      </c>
      <c r="H24" s="56">
        <f>IF(D24 = A24,G24 * VLOOKUP(A24, 'Table 1'!B$2:E$9,4, 0),0)</f>
        <v>0</v>
      </c>
      <c r="I24" s="56">
        <f t="shared" si="1"/>
        <v>328048.21917808219</v>
      </c>
      <c r="J24" s="61">
        <f t="shared" si="2"/>
        <v>322864.39866322599</v>
      </c>
      <c r="K24" s="54">
        <f t="shared" si="3"/>
        <v>5183.8205148561974</v>
      </c>
    </row>
    <row r="25" spans="1:11" x14ac:dyDescent="0.3">
      <c r="A25" s="57">
        <v>43083</v>
      </c>
      <c r="B25" s="58">
        <v>410</v>
      </c>
      <c r="C25" s="56">
        <f>VLOOKUP(A25,СберБ_БО3R_1day_13102017_201020!A22:B783,2,0)</f>
        <v>101.35</v>
      </c>
      <c r="D25" s="57">
        <f>INDEX('Table 1'!B$2:B$9,MATCH(A25,'Table 1'!B$2:B$9,1))</f>
        <v>43021</v>
      </c>
      <c r="E25" s="59">
        <f t="shared" si="0"/>
        <v>1.3589041095890412E-2</v>
      </c>
      <c r="F25" s="56">
        <f t="shared" si="4"/>
        <v>-421106.50684931502</v>
      </c>
      <c r="G25" s="60">
        <f>SUM($B$4:B25)</f>
        <v>870</v>
      </c>
      <c r="H25" s="56">
        <f>IF(D25 = A25,G25 * VLOOKUP(A25, 'Table 1'!B$2:E$9,4, 0),0)</f>
        <v>0</v>
      </c>
      <c r="I25" s="56">
        <f t="shared" si="1"/>
        <v>-421106.50684931502</v>
      </c>
      <c r="J25" s="61">
        <f t="shared" si="2"/>
        <v>-414232.18784438225</v>
      </c>
      <c r="K25" s="54">
        <f t="shared" si="3"/>
        <v>6874.3190049327677</v>
      </c>
    </row>
    <row r="26" spans="1:11" x14ac:dyDescent="0.3">
      <c r="A26" s="57">
        <v>43084</v>
      </c>
      <c r="B26" s="58">
        <v>-640</v>
      </c>
      <c r="C26" s="56">
        <f>VLOOKUP(A26,СберБ_БО3R_1day_13102017_201020!A23:B784,2,0)</f>
        <v>101.4</v>
      </c>
      <c r="D26" s="57">
        <f>INDEX('Table 1'!B$2:B$9,MATCH(A26,'Table 1'!B$2:B$9,1))</f>
        <v>43021</v>
      </c>
      <c r="E26" s="59">
        <f t="shared" si="0"/>
        <v>1.3808219178082193E-2</v>
      </c>
      <c r="F26" s="56">
        <f t="shared" si="4"/>
        <v>657797.26027397264</v>
      </c>
      <c r="G26" s="60">
        <f>SUM($B$4:B26)</f>
        <v>230</v>
      </c>
      <c r="H26" s="56">
        <f>IF(D26 = A26,G26 * VLOOKUP(A26, 'Table 1'!B$2:E$9,4, 0),0)</f>
        <v>0</v>
      </c>
      <c r="I26" s="56">
        <f t="shared" si="1"/>
        <v>657797.26027397264</v>
      </c>
      <c r="J26" s="61">
        <f t="shared" si="2"/>
        <v>646887.3503887183</v>
      </c>
      <c r="K26" s="54">
        <f t="shared" si="3"/>
        <v>10909.909885254339</v>
      </c>
    </row>
    <row r="27" spans="1:11" x14ac:dyDescent="0.3">
      <c r="A27" s="57">
        <v>43091</v>
      </c>
      <c r="B27" s="58">
        <v>510</v>
      </c>
      <c r="C27" s="56">
        <f>VLOOKUP(A27,СберБ_БО3R_1day_13102017_201020!A24:B785,2,0)</f>
        <v>101.85</v>
      </c>
      <c r="D27" s="57">
        <f>INDEX('Table 1'!B$2:B$9,MATCH(A27,'Table 1'!B$2:B$9,1))</f>
        <v>43021</v>
      </c>
      <c r="E27" s="59">
        <f t="shared" si="0"/>
        <v>1.5342465753424657E-2</v>
      </c>
      <c r="F27" s="56">
        <f t="shared" si="4"/>
        <v>-527259.65753424657</v>
      </c>
      <c r="G27" s="60">
        <f>SUM($B$4:B27)</f>
        <v>740</v>
      </c>
      <c r="H27" s="56">
        <f>IF(D27 = A27,G27 * VLOOKUP(A27, 'Table 1'!B$2:E$9,4, 0),0)</f>
        <v>0</v>
      </c>
      <c r="I27" s="56">
        <f t="shared" si="1"/>
        <v>-527259.65753424657</v>
      </c>
      <c r="J27" s="61">
        <f t="shared" si="2"/>
        <v>-517552.12618290627</v>
      </c>
      <c r="K27" s="54">
        <f t="shared" si="3"/>
        <v>9707.5313513402943</v>
      </c>
    </row>
    <row r="28" spans="1:11" x14ac:dyDescent="0.3">
      <c r="A28" s="57">
        <v>43095</v>
      </c>
      <c r="B28" s="58">
        <v>40</v>
      </c>
      <c r="C28" s="56">
        <f>VLOOKUP(A28,СберБ_БО3R_1day_13102017_201020!A25:B786,2,0)</f>
        <v>101.87</v>
      </c>
      <c r="D28" s="57">
        <f>INDEX('Table 1'!B$2:B$9,MATCH(A28,'Table 1'!B$2:B$9,1))</f>
        <v>43021</v>
      </c>
      <c r="E28" s="59">
        <f t="shared" si="0"/>
        <v>1.6219178082191782E-2</v>
      </c>
      <c r="F28" s="56">
        <f t="shared" si="4"/>
        <v>-41396.767123287675</v>
      </c>
      <c r="G28" s="60">
        <f>SUM($B$4:B28)</f>
        <v>780</v>
      </c>
      <c r="H28" s="56">
        <f>IF(D28 = A28,G28 * VLOOKUP(A28, 'Table 1'!B$2:E$9,4, 0),0)</f>
        <v>0</v>
      </c>
      <c r="I28" s="56">
        <f t="shared" si="1"/>
        <v>-41396.767123287675</v>
      </c>
      <c r="J28" s="61">
        <f t="shared" si="2"/>
        <v>-40591.473027549953</v>
      </c>
      <c r="K28" s="54">
        <f t="shared" si="3"/>
        <v>805.29409573772136</v>
      </c>
    </row>
    <row r="29" spans="1:11" x14ac:dyDescent="0.3">
      <c r="A29" s="57">
        <v>43098</v>
      </c>
      <c r="B29" s="58">
        <v>-700</v>
      </c>
      <c r="C29" s="56">
        <f>VLOOKUP(A29,СберБ_БО3R_1day_13102017_201020!A26:B787,2,0)</f>
        <v>101.99</v>
      </c>
      <c r="D29" s="57">
        <f>INDEX('Table 1'!B$2:B$9,MATCH(A29,'Table 1'!B$2:B$9,1))</f>
        <v>43021</v>
      </c>
      <c r="E29" s="59">
        <f t="shared" si="0"/>
        <v>1.6876712328767123E-2</v>
      </c>
      <c r="F29" s="56">
        <f t="shared" si="4"/>
        <v>725743.69863013702</v>
      </c>
      <c r="G29" s="60">
        <f>SUM($B$4:B29)</f>
        <v>80</v>
      </c>
      <c r="H29" s="56">
        <f>IF(D29 = A29,G29 * VLOOKUP(A29, 'Table 1'!B$2:E$9,4, 0),0)</f>
        <v>0</v>
      </c>
      <c r="I29" s="56">
        <f t="shared" si="1"/>
        <v>725743.69863013702</v>
      </c>
      <c r="J29" s="61">
        <f t="shared" si="2"/>
        <v>711059.23772427125</v>
      </c>
      <c r="K29" s="54">
        <f t="shared" si="3"/>
        <v>14684.460905865766</v>
      </c>
    </row>
    <row r="30" spans="1:11" x14ac:dyDescent="0.3">
      <c r="A30" s="57">
        <v>43103</v>
      </c>
      <c r="B30" s="58">
        <v>540</v>
      </c>
      <c r="C30" s="56">
        <f>VLOOKUP(A30,СберБ_БО3R_1day_13102017_201020!A27:B788,2,0)</f>
        <v>101.93</v>
      </c>
      <c r="D30" s="57">
        <f>INDEX('Table 1'!B$2:B$9,MATCH(A30,'Table 1'!B$2:B$9,1))</f>
        <v>43021</v>
      </c>
      <c r="E30" s="59">
        <f t="shared" si="0"/>
        <v>1.7972602739726028E-2</v>
      </c>
      <c r="F30" s="56">
        <f t="shared" si="4"/>
        <v>-560127.20547945215</v>
      </c>
      <c r="G30" s="60">
        <f>SUM($B$4:B30)</f>
        <v>620</v>
      </c>
      <c r="H30" s="56">
        <f>IF(D30 = A30,G30 * VLOOKUP(A30, 'Table 1'!B$2:E$9,4, 0),0)</f>
        <v>0</v>
      </c>
      <c r="I30" s="56">
        <f t="shared" si="1"/>
        <v>-560127.20547945215</v>
      </c>
      <c r="J30" s="61">
        <f t="shared" si="2"/>
        <v>-548065.81683928182</v>
      </c>
      <c r="K30" s="54">
        <f t="shared" si="3"/>
        <v>12061.388640170335</v>
      </c>
    </row>
    <row r="31" spans="1:11" x14ac:dyDescent="0.3">
      <c r="A31" s="57">
        <v>43105</v>
      </c>
      <c r="B31" s="58">
        <v>-620</v>
      </c>
      <c r="C31" s="56">
        <f>VLOOKUP(A31,СберБ_БО3R_1day_13102017_201020!A28:B789,2,0)</f>
        <v>102.18</v>
      </c>
      <c r="D31" s="57">
        <f>INDEX('Table 1'!B$2:B$9,MATCH(A31,'Table 1'!B$2:B$9,1))</f>
        <v>43021</v>
      </c>
      <c r="E31" s="59">
        <f t="shared" si="0"/>
        <v>1.8410958904109591E-2</v>
      </c>
      <c r="F31" s="56">
        <f t="shared" si="4"/>
        <v>644930.79452054785</v>
      </c>
      <c r="G31" s="60">
        <f>SUM($B$4:B31)</f>
        <v>0</v>
      </c>
      <c r="H31" s="56">
        <f>IF(D31 = A31,G31 * VLOOKUP(A31, 'Table 1'!B$2:E$9,4, 0),0)</f>
        <v>0</v>
      </c>
      <c r="I31" s="56">
        <f t="shared" si="1"/>
        <v>644930.79452054785</v>
      </c>
      <c r="J31" s="61">
        <f t="shared" si="2"/>
        <v>630708.34752644342</v>
      </c>
      <c r="K31" s="54">
        <f t="shared" si="3"/>
        <v>14222.446994104423</v>
      </c>
    </row>
    <row r="32" spans="1:11" x14ac:dyDescent="0.3">
      <c r="A32" s="57">
        <v>43112</v>
      </c>
      <c r="B32" s="58">
        <v>460</v>
      </c>
      <c r="C32" s="56">
        <f>VLOOKUP(A32,СберБ_БО3R_1day_13102017_201020!A29:B790,2,0)</f>
        <v>101.99</v>
      </c>
      <c r="D32" s="57">
        <f>INDEX('Table 1'!B$2:B$9,MATCH(A32,'Table 1'!B$2:B$9,1))</f>
        <v>43021</v>
      </c>
      <c r="E32" s="59">
        <f t="shared" si="0"/>
        <v>1.9945205479452055E-2</v>
      </c>
      <c r="F32" s="56">
        <f t="shared" si="4"/>
        <v>-478328.79452054796</v>
      </c>
      <c r="G32" s="60">
        <f>SUM($B$4:B32)</f>
        <v>460</v>
      </c>
      <c r="H32" s="56">
        <f>IF(D32 = A32,G32 * VLOOKUP(A32, 'Table 1'!B$2:E$9,4, 0),0)</f>
        <v>0</v>
      </c>
      <c r="I32" s="56">
        <f t="shared" si="1"/>
        <v>-478328.79452054796</v>
      </c>
      <c r="J32" s="61">
        <f t="shared" si="2"/>
        <v>-466911.90282966616</v>
      </c>
      <c r="K32" s="54">
        <f t="shared" si="3"/>
        <v>11416.891690881806</v>
      </c>
    </row>
    <row r="33" spans="1:11" x14ac:dyDescent="0.3">
      <c r="A33" s="57">
        <v>43123</v>
      </c>
      <c r="B33" s="58">
        <v>-290</v>
      </c>
      <c r="C33" s="56">
        <f>VLOOKUP(A33,СберБ_БО3R_1day_13102017_201020!A30:B791,2,0)</f>
        <v>101.97</v>
      </c>
      <c r="D33" s="57">
        <f>INDEX('Table 1'!B$2:B$9,MATCH(A33,'Table 1'!B$2:B$9,1))</f>
        <v>43021</v>
      </c>
      <c r="E33" s="59">
        <f t="shared" si="0"/>
        <v>2.2356164383561646E-2</v>
      </c>
      <c r="F33" s="56">
        <f t="shared" si="4"/>
        <v>302196.28767123289</v>
      </c>
      <c r="G33" s="60">
        <f>SUM($B$4:B33)</f>
        <v>170</v>
      </c>
      <c r="H33" s="56">
        <f>IF(D33 = A33,G33 * VLOOKUP(A33, 'Table 1'!B$2:E$9,4, 0),0)</f>
        <v>0</v>
      </c>
      <c r="I33" s="56">
        <f t="shared" si="1"/>
        <v>302196.28767123289</v>
      </c>
      <c r="J33" s="61">
        <f t="shared" si="2"/>
        <v>294123.23360677122</v>
      </c>
      <c r="K33" s="54">
        <f t="shared" si="3"/>
        <v>8073.0540644616704</v>
      </c>
    </row>
    <row r="34" spans="1:11" x14ac:dyDescent="0.3">
      <c r="A34" s="57">
        <v>43124</v>
      </c>
      <c r="B34" s="58">
        <v>390</v>
      </c>
      <c r="C34" s="56">
        <f>VLOOKUP(A34,СберБ_БО3R_1day_13102017_201020!A31:B792,2,0)</f>
        <v>102</v>
      </c>
      <c r="D34" s="57">
        <f>INDEX('Table 1'!B$2:B$9,MATCH(A34,'Table 1'!B$2:B$9,1))</f>
        <v>43021</v>
      </c>
      <c r="E34" s="59">
        <f t="shared" si="0"/>
        <v>2.2575342465753427E-2</v>
      </c>
      <c r="F34" s="56">
        <f t="shared" si="4"/>
        <v>-406604.38356164377</v>
      </c>
      <c r="G34" s="60">
        <f>SUM($B$4:B34)</f>
        <v>560</v>
      </c>
      <c r="H34" s="56">
        <f>IF(D34 = A34,G34 * VLOOKUP(A34, 'Table 1'!B$2:E$9,4, 0),0)</f>
        <v>0</v>
      </c>
      <c r="I34" s="56">
        <f t="shared" si="1"/>
        <v>-406604.38356164377</v>
      </c>
      <c r="J34" s="61">
        <f t="shared" si="2"/>
        <v>-395637.06494067528</v>
      </c>
      <c r="K34" s="54">
        <f t="shared" si="3"/>
        <v>10967.318620968494</v>
      </c>
    </row>
    <row r="35" spans="1:11" x14ac:dyDescent="0.3">
      <c r="A35" s="57">
        <v>43125</v>
      </c>
      <c r="B35" s="58">
        <v>200</v>
      </c>
      <c r="C35" s="56">
        <f>VLOOKUP(A35,СберБ_БО3R_1day_13102017_201020!A32:B793,2,0)</f>
        <v>102</v>
      </c>
      <c r="D35" s="57">
        <f>INDEX('Table 1'!B$2:B$9,MATCH(A35,'Table 1'!B$2:B$9,1))</f>
        <v>43021</v>
      </c>
      <c r="E35" s="59">
        <f t="shared" si="0"/>
        <v>2.2794520547945205E-2</v>
      </c>
      <c r="F35" s="56">
        <f t="shared" si="4"/>
        <v>-208558.90410958906</v>
      </c>
      <c r="G35" s="60">
        <f>SUM($B$4:B35)</f>
        <v>760</v>
      </c>
      <c r="H35" s="56">
        <f>IF(D35 = A35,G35 * VLOOKUP(A35, 'Table 1'!B$2:E$9,4, 0),0)</f>
        <v>0</v>
      </c>
      <c r="I35" s="56">
        <f t="shared" si="1"/>
        <v>-208558.90410958906</v>
      </c>
      <c r="J35" s="61">
        <f t="shared" si="2"/>
        <v>-202879.59021187734</v>
      </c>
      <c r="K35" s="54">
        <f t="shared" si="3"/>
        <v>5679.3138977117196</v>
      </c>
    </row>
    <row r="36" spans="1:11" x14ac:dyDescent="0.3">
      <c r="A36" s="57">
        <v>43126</v>
      </c>
      <c r="B36" s="58">
        <v>-750</v>
      </c>
      <c r="C36" s="56">
        <f>VLOOKUP(A36,СберБ_БО3R_1day_13102017_201020!A33:B794,2,0)</f>
        <v>101.99</v>
      </c>
      <c r="D36" s="57">
        <f>INDEX('Table 1'!B$2:B$9,MATCH(A36,'Table 1'!B$2:B$9,1))</f>
        <v>43021</v>
      </c>
      <c r="E36" s="59">
        <f t="shared" si="0"/>
        <v>2.3013698630136987E-2</v>
      </c>
      <c r="F36" s="56">
        <f t="shared" si="4"/>
        <v>782185.27397260279</v>
      </c>
      <c r="G36" s="60">
        <f>SUM($B$4:B36)</f>
        <v>10</v>
      </c>
      <c r="H36" s="56">
        <f>IF(D36 = A36,G36 * VLOOKUP(A36, 'Table 1'!B$2:E$9,4, 0),0)</f>
        <v>0</v>
      </c>
      <c r="I36" s="56">
        <f t="shared" si="1"/>
        <v>782185.27397260279</v>
      </c>
      <c r="J36" s="61">
        <f t="shared" si="2"/>
        <v>760683.44751056202</v>
      </c>
      <c r="K36" s="54">
        <f t="shared" si="3"/>
        <v>21501.826462040772</v>
      </c>
    </row>
    <row r="37" spans="1:11" x14ac:dyDescent="0.3">
      <c r="A37" s="57">
        <v>43132</v>
      </c>
      <c r="B37" s="58">
        <v>450</v>
      </c>
      <c r="C37" s="56">
        <f>VLOOKUP(A37,СберБ_БО3R_1day_13102017_201020!A34:B795,2,0)</f>
        <v>102.5</v>
      </c>
      <c r="D37" s="57">
        <f>INDEX('Table 1'!B$2:B$9,MATCH(A37,'Table 1'!B$2:B$9,1))</f>
        <v>43021</v>
      </c>
      <c r="E37" s="59">
        <f t="shared" si="0"/>
        <v>2.4328767123287673E-2</v>
      </c>
      <c r="F37" s="56">
        <f t="shared" si="4"/>
        <v>-472197.94520547945</v>
      </c>
      <c r="G37" s="60">
        <f>SUM($B$4:B37)</f>
        <v>460</v>
      </c>
      <c r="H37" s="56">
        <f>IF(D37 = A37,G37 * VLOOKUP(A37, 'Table 1'!B$2:E$9,4, 0),0)</f>
        <v>0</v>
      </c>
      <c r="I37" s="56">
        <f t="shared" si="1"/>
        <v>-472197.94520547945</v>
      </c>
      <c r="J37" s="61">
        <f t="shared" si="2"/>
        <v>-458486.62522207835</v>
      </c>
      <c r="K37" s="54">
        <f t="shared" si="3"/>
        <v>13711.319983401103</v>
      </c>
    </row>
    <row r="38" spans="1:11" x14ac:dyDescent="0.3">
      <c r="A38" s="57">
        <v>43140</v>
      </c>
      <c r="B38" s="58">
        <v>-40</v>
      </c>
      <c r="C38" s="56">
        <f>VLOOKUP(A38,СберБ_БО3R_1day_13102017_201020!A35:B796,2,0)</f>
        <v>102.7</v>
      </c>
      <c r="D38" s="57">
        <f>INDEX('Table 1'!B$2:B$9,MATCH(A38,'Table 1'!B$2:B$9,1))</f>
        <v>43021</v>
      </c>
      <c r="E38" s="59">
        <f t="shared" si="0"/>
        <v>2.6082191780821919E-2</v>
      </c>
      <c r="F38" s="56">
        <f t="shared" si="4"/>
        <v>42123.287671232873</v>
      </c>
      <c r="G38" s="60">
        <f>SUM($B$4:B38)</f>
        <v>420</v>
      </c>
      <c r="H38" s="56">
        <f>IF(D38 = A38,G38 * VLOOKUP(A38, 'Table 1'!B$2:E$9,4, 0),0)</f>
        <v>0</v>
      </c>
      <c r="I38" s="56">
        <f t="shared" si="1"/>
        <v>42123.287671232873</v>
      </c>
      <c r="J38" s="61">
        <f t="shared" si="2"/>
        <v>40813.374243709106</v>
      </c>
      <c r="K38" s="54">
        <f t="shared" si="3"/>
        <v>1309.9134275237666</v>
      </c>
    </row>
    <row r="39" spans="1:11" x14ac:dyDescent="0.3">
      <c r="A39" s="57">
        <v>43146</v>
      </c>
      <c r="B39" s="58">
        <v>-220</v>
      </c>
      <c r="C39" s="56">
        <f>VLOOKUP(A39,СберБ_БО3R_1day_13102017_201020!A36:B797,2,0)</f>
        <v>102.78</v>
      </c>
      <c r="D39" s="57">
        <f>INDEX('Table 1'!B$2:B$9,MATCH(A39,'Table 1'!B$2:B$9,1))</f>
        <v>43021</v>
      </c>
      <c r="E39" s="59">
        <f t="shared" si="0"/>
        <v>2.7397260273972601E-2</v>
      </c>
      <c r="F39" s="56">
        <f t="shared" si="4"/>
        <v>232143.39726027398</v>
      </c>
      <c r="G39" s="60">
        <f>SUM($B$4:B39)</f>
        <v>200</v>
      </c>
      <c r="H39" s="56">
        <f>IF(D39 = A39,G39 * VLOOKUP(A39, 'Table 1'!B$2:E$9,4, 0),0)</f>
        <v>0</v>
      </c>
      <c r="I39" s="56">
        <f t="shared" si="1"/>
        <v>232143.39726027398</v>
      </c>
      <c r="J39" s="61">
        <f t="shared" si="2"/>
        <v>224566.42474193563</v>
      </c>
      <c r="K39" s="54">
        <f t="shared" si="3"/>
        <v>7576.9725183383562</v>
      </c>
    </row>
    <row r="40" spans="1:11" x14ac:dyDescent="0.3">
      <c r="A40" s="57">
        <v>43147</v>
      </c>
      <c r="B40" s="58">
        <v>30</v>
      </c>
      <c r="C40" s="56">
        <f>VLOOKUP(A40,СберБ_БО3R_1day_13102017_201020!A37:B798,2,0)</f>
        <v>103</v>
      </c>
      <c r="D40" s="57">
        <f>INDEX('Table 1'!B$2:B$9,MATCH(A40,'Table 1'!B$2:B$9,1))</f>
        <v>43021</v>
      </c>
      <c r="E40" s="59">
        <f t="shared" si="0"/>
        <v>2.7616438356164386E-2</v>
      </c>
      <c r="F40" s="56">
        <f t="shared" si="4"/>
        <v>-31728.493150684928</v>
      </c>
      <c r="G40" s="60">
        <f>SUM($B$4:B40)</f>
        <v>230</v>
      </c>
      <c r="H40" s="56">
        <f>IF(D40 = A40,G40 * VLOOKUP(A40, 'Table 1'!B$2:E$9,4, 0),0)</f>
        <v>0</v>
      </c>
      <c r="I40" s="56">
        <f t="shared" si="1"/>
        <v>-31728.493150684928</v>
      </c>
      <c r="J40" s="61">
        <f t="shared" si="2"/>
        <v>-30684.753866916999</v>
      </c>
      <c r="K40" s="54">
        <f t="shared" si="3"/>
        <v>1043.739283767929</v>
      </c>
    </row>
    <row r="41" spans="1:11" x14ac:dyDescent="0.3">
      <c r="A41" s="57">
        <v>43152</v>
      </c>
      <c r="B41" s="58">
        <v>80</v>
      </c>
      <c r="C41" s="56">
        <f>VLOOKUP(A41,СберБ_БО3R_1day_13102017_201020!A38:B799,2,0)</f>
        <v>102.85</v>
      </c>
      <c r="D41" s="57">
        <f>INDEX('Table 1'!B$2:B$9,MATCH(A41,'Table 1'!B$2:B$9,1))</f>
        <v>43021</v>
      </c>
      <c r="E41" s="59">
        <f t="shared" si="0"/>
        <v>2.8712328767123291E-2</v>
      </c>
      <c r="F41" s="56">
        <f t="shared" si="4"/>
        <v>-84576.986301369878</v>
      </c>
      <c r="G41" s="60">
        <f>SUM($B$4:B41)</f>
        <v>310</v>
      </c>
      <c r="H41" s="56">
        <f>IF(D41 = A41,G41 * VLOOKUP(A41, 'Table 1'!B$2:E$9,4, 0),0)</f>
        <v>0</v>
      </c>
      <c r="I41" s="56">
        <f t="shared" si="1"/>
        <v>-84576.986301369878</v>
      </c>
      <c r="J41" s="61">
        <f t="shared" si="2"/>
        <v>-81686.246863367589</v>
      </c>
      <c r="K41" s="54">
        <f t="shared" si="3"/>
        <v>2890.7394380022888</v>
      </c>
    </row>
    <row r="42" spans="1:11" x14ac:dyDescent="0.3">
      <c r="A42" s="57">
        <v>43153</v>
      </c>
      <c r="B42" s="58">
        <v>-90</v>
      </c>
      <c r="C42" s="56">
        <f>VLOOKUP(A42,СберБ_БО3R_1day_13102017_201020!A39:B800,2,0)</f>
        <v>102.89</v>
      </c>
      <c r="D42" s="57">
        <f>INDEX('Table 1'!B$2:B$9,MATCH(A42,'Table 1'!B$2:B$9,1))</f>
        <v>43021</v>
      </c>
      <c r="E42" s="59">
        <f t="shared" si="0"/>
        <v>2.8931506849315069E-2</v>
      </c>
      <c r="F42" s="56">
        <f t="shared" si="4"/>
        <v>95204.835616438359</v>
      </c>
      <c r="G42" s="60">
        <f>SUM($B$4:B42)</f>
        <v>220</v>
      </c>
      <c r="H42" s="56">
        <f>IF(D42 = A42,G42 * VLOOKUP(A42, 'Table 1'!B$2:E$9,4, 0),0)</f>
        <v>0</v>
      </c>
      <c r="I42" s="56">
        <f t="shared" si="1"/>
        <v>95204.835616438359</v>
      </c>
      <c r="J42" s="61">
        <f t="shared" si="2"/>
        <v>91926.442162575069</v>
      </c>
      <c r="K42" s="54">
        <f t="shared" si="3"/>
        <v>3278.3934538632893</v>
      </c>
    </row>
    <row r="43" spans="1:11" x14ac:dyDescent="0.3">
      <c r="A43" s="57">
        <v>43161</v>
      </c>
      <c r="B43" s="58">
        <v>960</v>
      </c>
      <c r="C43" s="56">
        <f>VLOOKUP(A43,СберБ_БО3R_1day_13102017_201020!A40:B801,2,0)</f>
        <v>103</v>
      </c>
      <c r="D43" s="57">
        <f>INDEX('Table 1'!B$2:B$9,MATCH(A43,'Table 1'!B$2:B$9,1))</f>
        <v>43021</v>
      </c>
      <c r="E43" s="59">
        <f t="shared" si="0"/>
        <v>3.0684931506849315E-2</v>
      </c>
      <c r="F43" s="56">
        <f t="shared" si="4"/>
        <v>-1018257.5342465753</v>
      </c>
      <c r="G43" s="60">
        <f>SUM($B$4:B43)</f>
        <v>1180</v>
      </c>
      <c r="H43" s="56">
        <f>IF(D43 = A43,G43 * VLOOKUP(A43, 'Table 1'!B$2:E$9,4, 0),0)</f>
        <v>0</v>
      </c>
      <c r="I43" s="56">
        <f t="shared" si="1"/>
        <v>-1018257.5342465753</v>
      </c>
      <c r="J43" s="61">
        <f t="shared" si="2"/>
        <v>-981107.82581050543</v>
      </c>
      <c r="K43" s="54">
        <f t="shared" si="3"/>
        <v>37149.708436069894</v>
      </c>
    </row>
    <row r="44" spans="1:11" x14ac:dyDescent="0.3">
      <c r="A44" s="57">
        <v>43164</v>
      </c>
      <c r="B44" s="58">
        <v>-430</v>
      </c>
      <c r="C44" s="56">
        <f>VLOOKUP(A44,СберБ_БО3R_1day_13102017_201020!A41:B802,2,0)</f>
        <v>102.75</v>
      </c>
      <c r="D44" s="57">
        <f>INDEX('Table 1'!B$2:B$9,MATCH(A44,'Table 1'!B$2:B$9,1))</f>
        <v>43021</v>
      </c>
      <c r="E44" s="59">
        <f t="shared" si="0"/>
        <v>3.1342465753424656E-2</v>
      </c>
      <c r="F44" s="56">
        <f t="shared" si="4"/>
        <v>455302.26027397258</v>
      </c>
      <c r="G44" s="60">
        <f>SUM($B$4:B44)</f>
        <v>750</v>
      </c>
      <c r="H44" s="56">
        <f>IF(D44 = A44,G44 * VLOOKUP(A44, 'Table 1'!B$2:E$9,4, 0),0)</f>
        <v>0</v>
      </c>
      <c r="I44" s="56">
        <f t="shared" si="1"/>
        <v>455302.26027397258</v>
      </c>
      <c r="J44" s="61">
        <f t="shared" si="2"/>
        <v>438341.95245884213</v>
      </c>
      <c r="K44" s="54">
        <f t="shared" si="3"/>
        <v>16960.307815130451</v>
      </c>
    </row>
    <row r="45" spans="1:11" x14ac:dyDescent="0.3">
      <c r="A45" s="57">
        <v>43166</v>
      </c>
      <c r="B45" s="58">
        <v>-230</v>
      </c>
      <c r="C45" s="56">
        <f>VLOOKUP(A45,СберБ_БО3R_1day_13102017_201020!A42:B803,2,0)</f>
        <v>102.8</v>
      </c>
      <c r="D45" s="57">
        <f>INDEX('Table 1'!B$2:B$9,MATCH(A45,'Table 1'!B$2:B$9,1))</f>
        <v>43021</v>
      </c>
      <c r="E45" s="59">
        <f t="shared" si="0"/>
        <v>3.1780821917808219E-2</v>
      </c>
      <c r="F45" s="56">
        <f t="shared" si="4"/>
        <v>243749.5890410959</v>
      </c>
      <c r="G45" s="60">
        <f>SUM($B$4:B45)</f>
        <v>520</v>
      </c>
      <c r="H45" s="56">
        <f>IF(D45 = A45,G45 * VLOOKUP(A45, 'Table 1'!B$2:E$9,4, 0),0)</f>
        <v>0</v>
      </c>
      <c r="I45" s="56">
        <f t="shared" si="1"/>
        <v>243749.5890410959</v>
      </c>
      <c r="J45" s="61">
        <f t="shared" si="2"/>
        <v>234545.1945642769</v>
      </c>
      <c r="K45" s="54">
        <f t="shared" si="3"/>
        <v>9204.3944768189976</v>
      </c>
    </row>
    <row r="46" spans="1:11" x14ac:dyDescent="0.3">
      <c r="A46" s="57">
        <v>43168</v>
      </c>
      <c r="B46" s="58">
        <v>200</v>
      </c>
      <c r="C46" s="56">
        <f>VLOOKUP(A46,СберБ_БО3R_1day_13102017_201020!A43:B804,2,0)</f>
        <v>102.99</v>
      </c>
      <c r="D46" s="57">
        <f>INDEX('Table 1'!B$2:B$9,MATCH(A46,'Table 1'!B$2:B$9,1))</f>
        <v>43021</v>
      </c>
      <c r="E46" s="59">
        <f t="shared" si="0"/>
        <v>3.2219178082191782E-2</v>
      </c>
      <c r="F46" s="56">
        <f t="shared" si="4"/>
        <v>-212423.83561643836</v>
      </c>
      <c r="G46" s="60">
        <f>SUM($B$4:B46)</f>
        <v>720</v>
      </c>
      <c r="H46" s="56">
        <f>IF(D46 = A46,G46 * VLOOKUP(A46, 'Table 1'!B$2:E$9,4, 0),0)</f>
        <v>0</v>
      </c>
      <c r="I46" s="56">
        <f t="shared" si="1"/>
        <v>-212423.83561643836</v>
      </c>
      <c r="J46" s="61">
        <f t="shared" si="2"/>
        <v>-204293.85776319756</v>
      </c>
      <c r="K46" s="54">
        <f t="shared" si="3"/>
        <v>8129.9778532407945</v>
      </c>
    </row>
    <row r="47" spans="1:11" x14ac:dyDescent="0.3">
      <c r="A47" s="57">
        <v>43172</v>
      </c>
      <c r="B47" s="58">
        <v>-500</v>
      </c>
      <c r="C47" s="56">
        <f>VLOOKUP(A47,СберБ_БО3R_1day_13102017_201020!A44:B805,2,0)</f>
        <v>102.75</v>
      </c>
      <c r="D47" s="57">
        <f>INDEX('Table 1'!B$2:B$9,MATCH(A47,'Table 1'!B$2:B$9,1))</f>
        <v>43021</v>
      </c>
      <c r="E47" s="59">
        <f t="shared" si="0"/>
        <v>3.3095890410958909E-2</v>
      </c>
      <c r="F47" s="56">
        <f t="shared" si="4"/>
        <v>530297.94520547939</v>
      </c>
      <c r="G47" s="60">
        <f>SUM($B$4:B47)</f>
        <v>220</v>
      </c>
      <c r="H47" s="56">
        <f>IF(D47 = A47,G47 * VLOOKUP(A47, 'Table 1'!B$2:E$9,4, 0),0)</f>
        <v>0</v>
      </c>
      <c r="I47" s="56">
        <f t="shared" si="1"/>
        <v>530297.94520547939</v>
      </c>
      <c r="J47" s="61">
        <f t="shared" si="2"/>
        <v>509460.87720925722</v>
      </c>
      <c r="K47" s="54">
        <f t="shared" si="3"/>
        <v>20837.067996222177</v>
      </c>
    </row>
    <row r="48" spans="1:11" x14ac:dyDescent="0.3">
      <c r="A48" s="57">
        <v>43173</v>
      </c>
      <c r="B48" s="58">
        <v>500</v>
      </c>
      <c r="C48" s="56">
        <f>VLOOKUP(A48,СберБ_БО3R_1day_13102017_201020!A45:B806,2,0)</f>
        <v>102.75</v>
      </c>
      <c r="D48" s="57">
        <f>INDEX('Table 1'!B$2:B$9,MATCH(A48,'Table 1'!B$2:B$9,1))</f>
        <v>43021</v>
      </c>
      <c r="E48" s="59">
        <f t="shared" si="0"/>
        <v>3.3315068493150683E-2</v>
      </c>
      <c r="F48" s="56">
        <f t="shared" si="4"/>
        <v>-530407.53424657544</v>
      </c>
      <c r="G48" s="60">
        <f>SUM($B$4:B48)</f>
        <v>720</v>
      </c>
      <c r="H48" s="56">
        <f>IF(D48 = A48,G48 * VLOOKUP(A48, 'Table 1'!B$2:E$9,4, 0),0)</f>
        <v>0</v>
      </c>
      <c r="I48" s="56">
        <f t="shared" si="1"/>
        <v>-530407.53424657544</v>
      </c>
      <c r="J48" s="61">
        <f t="shared" si="2"/>
        <v>-509430.90365909092</v>
      </c>
      <c r="K48" s="54">
        <f t="shared" si="3"/>
        <v>20976.630587484513</v>
      </c>
    </row>
    <row r="49" spans="1:11" x14ac:dyDescent="0.3">
      <c r="A49" s="57">
        <v>43174</v>
      </c>
      <c r="B49" s="58">
        <v>-160</v>
      </c>
      <c r="C49" s="56">
        <f>VLOOKUP(A49,СберБ_БО3R_1day_13102017_201020!A46:B807,2,0)</f>
        <v>102.73</v>
      </c>
      <c r="D49" s="57">
        <f>INDEX('Table 1'!B$2:B$9,MATCH(A49,'Table 1'!B$2:B$9,1))</f>
        <v>43021</v>
      </c>
      <c r="E49" s="59">
        <f t="shared" si="0"/>
        <v>3.3534246575342465E-2</v>
      </c>
      <c r="F49" s="56">
        <f t="shared" si="4"/>
        <v>169733.47945205483</v>
      </c>
      <c r="G49" s="60">
        <f>SUM($B$4:B49)</f>
        <v>560</v>
      </c>
      <c r="H49" s="56">
        <f>IF(D49 = A49,G49 * VLOOKUP(A49, 'Table 1'!B$2:E$9,4, 0),0)</f>
        <v>0</v>
      </c>
      <c r="I49" s="56">
        <f t="shared" si="1"/>
        <v>169733.47945205483</v>
      </c>
      <c r="J49" s="61">
        <f t="shared" si="2"/>
        <v>162977.56493893816</v>
      </c>
      <c r="K49" s="54">
        <f t="shared" si="3"/>
        <v>6755.9145131166733</v>
      </c>
    </row>
    <row r="50" spans="1:11" x14ac:dyDescent="0.3">
      <c r="A50" s="57">
        <v>43175</v>
      </c>
      <c r="B50" s="58">
        <v>290</v>
      </c>
      <c r="C50" s="56">
        <f>VLOOKUP(A50,СберБ_БО3R_1day_13102017_201020!A47:B808,2,0)</f>
        <v>102.8</v>
      </c>
      <c r="D50" s="57">
        <f>INDEX('Table 1'!B$2:B$9,MATCH(A50,'Table 1'!B$2:B$9,1))</f>
        <v>43021</v>
      </c>
      <c r="E50" s="59">
        <f t="shared" si="0"/>
        <v>3.3753424657534246E-2</v>
      </c>
      <c r="F50" s="56">
        <f t="shared" si="4"/>
        <v>-307908.49315068492</v>
      </c>
      <c r="G50" s="60">
        <f>SUM($B$4:B50)</f>
        <v>850</v>
      </c>
      <c r="H50" s="56">
        <f>IF(D50 = A50,G50 * VLOOKUP(A50, 'Table 1'!B$2:E$9,4, 0),0)</f>
        <v>0</v>
      </c>
      <c r="I50" s="56">
        <f t="shared" si="1"/>
        <v>-307908.49315068492</v>
      </c>
      <c r="J50" s="61">
        <f t="shared" si="2"/>
        <v>-295574.31164021423</v>
      </c>
      <c r="K50" s="54">
        <f t="shared" si="3"/>
        <v>12334.181510470691</v>
      </c>
    </row>
    <row r="51" spans="1:11" x14ac:dyDescent="0.3">
      <c r="A51" s="57">
        <v>43178</v>
      </c>
      <c r="B51" s="58">
        <v>-290</v>
      </c>
      <c r="C51" s="56">
        <f>VLOOKUP(A51,СберБ_БО3R_1day_13102017_201020!A48:B809,2,0)</f>
        <v>102.9</v>
      </c>
      <c r="D51" s="57">
        <f>INDEX('Table 1'!B$2:B$9,MATCH(A51,'Table 1'!B$2:B$9,1))</f>
        <v>43021</v>
      </c>
      <c r="E51" s="59">
        <f t="shared" si="0"/>
        <v>3.4410958904109591E-2</v>
      </c>
      <c r="F51" s="56">
        <f t="shared" si="4"/>
        <v>308389.17808219185</v>
      </c>
      <c r="G51" s="60">
        <f>SUM($B$4:B51)</f>
        <v>560</v>
      </c>
      <c r="H51" s="56">
        <f>IF(D51 = A51,G51 * VLOOKUP(A51, 'Table 1'!B$2:E$9,4, 0),0)</f>
        <v>0</v>
      </c>
      <c r="I51" s="56">
        <f t="shared" si="1"/>
        <v>308389.17808219185</v>
      </c>
      <c r="J51" s="61">
        <f t="shared" si="2"/>
        <v>295800.06949400163</v>
      </c>
      <c r="K51" s="54">
        <f t="shared" si="3"/>
        <v>12589.108588190225</v>
      </c>
    </row>
    <row r="52" spans="1:11" x14ac:dyDescent="0.3">
      <c r="A52" s="57">
        <v>43179</v>
      </c>
      <c r="B52" s="58">
        <v>-380</v>
      </c>
      <c r="C52" s="56">
        <f>VLOOKUP(A52,СберБ_БО3R_1day_13102017_201020!A49:B810,2,0)</f>
        <v>103</v>
      </c>
      <c r="D52" s="57">
        <f>INDEX('Table 1'!B$2:B$9,MATCH(A52,'Table 1'!B$2:B$9,1))</f>
        <v>43021</v>
      </c>
      <c r="E52" s="59">
        <f t="shared" si="0"/>
        <v>3.4630136986301373E-2</v>
      </c>
      <c r="F52" s="56">
        <f t="shared" si="4"/>
        <v>404559.45205479447</v>
      </c>
      <c r="G52" s="60">
        <f>SUM($B$4:B52)</f>
        <v>180</v>
      </c>
      <c r="H52" s="56">
        <f>IF(D52 = A52,G52 * VLOOKUP(A52, 'Table 1'!B$2:E$9,4, 0),0)</f>
        <v>0</v>
      </c>
      <c r="I52" s="56">
        <f t="shared" si="1"/>
        <v>404559.45205479447</v>
      </c>
      <c r="J52" s="61">
        <f t="shared" si="2"/>
        <v>387941.46590341884</v>
      </c>
      <c r="K52" s="54">
        <f t="shared" si="3"/>
        <v>16617.986151375633</v>
      </c>
    </row>
    <row r="53" spans="1:11" x14ac:dyDescent="0.3">
      <c r="A53" s="57">
        <v>43182</v>
      </c>
      <c r="B53" s="58">
        <v>770</v>
      </c>
      <c r="C53" s="56">
        <f>VLOOKUP(A53,СберБ_БО3R_1day_13102017_201020!A50:B811,2,0)</f>
        <v>103.85</v>
      </c>
      <c r="D53" s="57">
        <f>INDEX('Table 1'!B$2:B$9,MATCH(A53,'Table 1'!B$2:B$9,1))</f>
        <v>43021</v>
      </c>
      <c r="E53" s="59">
        <f t="shared" si="0"/>
        <v>3.5287671232876718E-2</v>
      </c>
      <c r="F53" s="56">
        <f t="shared" si="4"/>
        <v>-826816.50684931502</v>
      </c>
      <c r="G53" s="60">
        <f>SUM($B$4:B53)</f>
        <v>950</v>
      </c>
      <c r="H53" s="56">
        <f>IF(D53 = A53,G53 * VLOOKUP(A53, 'Table 1'!B$2:E$9,4, 0),0)</f>
        <v>0</v>
      </c>
      <c r="I53" s="56">
        <f t="shared" si="1"/>
        <v>-826816.50684931502</v>
      </c>
      <c r="J53" s="61">
        <f t="shared" si="2"/>
        <v>-792222.38983345532</v>
      </c>
      <c r="K53" s="54">
        <f t="shared" si="3"/>
        <v>34594.117015859694</v>
      </c>
    </row>
    <row r="54" spans="1:11" x14ac:dyDescent="0.3">
      <c r="A54" s="57">
        <v>43187</v>
      </c>
      <c r="B54" s="58">
        <v>-320</v>
      </c>
      <c r="C54" s="56">
        <f>VLOOKUP(A54,СберБ_БО3R_1day_13102017_201020!A51:B812,2,0)</f>
        <v>102.6</v>
      </c>
      <c r="D54" s="57">
        <f>INDEX('Table 1'!B$2:B$9,MATCH(A54,'Table 1'!B$2:B$9,1))</f>
        <v>43021</v>
      </c>
      <c r="E54" s="59">
        <f t="shared" si="0"/>
        <v>3.6383561643835619E-2</v>
      </c>
      <c r="F54" s="56">
        <f t="shared" si="4"/>
        <v>339962.73972602742</v>
      </c>
      <c r="G54" s="60">
        <f>SUM($B$4:B54)</f>
        <v>630</v>
      </c>
      <c r="H54" s="56">
        <f>IF(D54 = A54,G54 * VLOOKUP(A54, 'Table 1'!B$2:E$9,4, 0),0)</f>
        <v>0</v>
      </c>
      <c r="I54" s="56">
        <f t="shared" si="1"/>
        <v>339962.73972602742</v>
      </c>
      <c r="J54" s="61">
        <f t="shared" si="2"/>
        <v>325306.56955251977</v>
      </c>
      <c r="K54" s="54">
        <f t="shared" si="3"/>
        <v>14656.170173507649</v>
      </c>
    </row>
    <row r="55" spans="1:11" x14ac:dyDescent="0.3">
      <c r="A55" s="57">
        <v>43188</v>
      </c>
      <c r="B55" s="58">
        <v>-40</v>
      </c>
      <c r="C55" s="56">
        <f>VLOOKUP(A55,СберБ_БО3R_1day_13102017_201020!A52:B813,2,0)</f>
        <v>102.75</v>
      </c>
      <c r="D55" s="57">
        <f>INDEX('Table 1'!B$2:B$9,MATCH(A55,'Table 1'!B$2:B$9,1))</f>
        <v>43021</v>
      </c>
      <c r="E55" s="59">
        <f t="shared" si="0"/>
        <v>3.66027397260274E-2</v>
      </c>
      <c r="F55" s="56">
        <f t="shared" si="4"/>
        <v>42564.109589041102</v>
      </c>
      <c r="G55" s="60">
        <f>SUM($B$4:B55)</f>
        <v>590</v>
      </c>
      <c r="H55" s="56">
        <f>IF(D55 = A55,G55 * VLOOKUP(A55, 'Table 1'!B$2:E$9,4, 0),0)</f>
        <v>0</v>
      </c>
      <c r="I55" s="56">
        <f t="shared" si="1"/>
        <v>42564.109589041102</v>
      </c>
      <c r="J55" s="61">
        <f t="shared" si="2"/>
        <v>40718.31277149931</v>
      </c>
      <c r="K55" s="54">
        <f t="shared" si="3"/>
        <v>1845.7968175417918</v>
      </c>
    </row>
    <row r="56" spans="1:11" x14ac:dyDescent="0.3">
      <c r="A56" s="57">
        <v>43189</v>
      </c>
      <c r="B56" s="58">
        <v>530</v>
      </c>
      <c r="C56" s="56">
        <f>VLOOKUP(A56,СберБ_БО3R_1day_13102017_201020!A53:B814,2,0)</f>
        <v>102.6</v>
      </c>
      <c r="D56" s="57">
        <f>INDEX('Table 1'!B$2:B$9,MATCH(A56,'Table 1'!B$2:B$9,1))</f>
        <v>43021</v>
      </c>
      <c r="E56" s="59">
        <f t="shared" si="0"/>
        <v>3.6821917808219182E-2</v>
      </c>
      <c r="F56" s="56">
        <f t="shared" si="4"/>
        <v>-563295.61643835623</v>
      </c>
      <c r="G56" s="60">
        <f>SUM($B$4:B56)</f>
        <v>1120</v>
      </c>
      <c r="H56" s="56">
        <f>IF(D56 = A56,G56 * VLOOKUP(A56, 'Table 1'!B$2:E$9,4, 0),0)</f>
        <v>0</v>
      </c>
      <c r="I56" s="56">
        <f t="shared" si="1"/>
        <v>-563295.61643835623</v>
      </c>
      <c r="J56" s="61">
        <f t="shared" si="2"/>
        <v>-538725.21209727181</v>
      </c>
      <c r="K56" s="54">
        <f t="shared" si="3"/>
        <v>24570.404341084417</v>
      </c>
    </row>
    <row r="57" spans="1:11" x14ac:dyDescent="0.3">
      <c r="A57" s="57">
        <v>43193</v>
      </c>
      <c r="B57" s="58">
        <v>-430</v>
      </c>
      <c r="C57" s="56">
        <f>VLOOKUP(A57,СберБ_БО3R_1day_13102017_201020!A54:B815,2,0)</f>
        <v>102.65</v>
      </c>
      <c r="D57" s="57">
        <f>INDEX('Table 1'!B$2:B$9,MATCH(A57,'Table 1'!B$2:B$9,1))</f>
        <v>43021</v>
      </c>
      <c r="E57" s="59">
        <f t="shared" si="0"/>
        <v>3.7698630136986301E-2</v>
      </c>
      <c r="F57" s="56">
        <f t="shared" si="4"/>
        <v>457605.41095890413</v>
      </c>
      <c r="G57" s="60">
        <f>SUM($B$4:B57)</f>
        <v>690</v>
      </c>
      <c r="H57" s="56">
        <f>IF(D57 = A57,G57 * VLOOKUP(A57, 'Table 1'!B$2:E$9,4, 0),0)</f>
        <v>0</v>
      </c>
      <c r="I57" s="56">
        <f t="shared" si="1"/>
        <v>457605.41095890413</v>
      </c>
      <c r="J57" s="61">
        <f t="shared" si="2"/>
        <v>437180.63044103258</v>
      </c>
      <c r="K57" s="54">
        <f t="shared" si="3"/>
        <v>20424.78051787155</v>
      </c>
    </row>
    <row r="58" spans="1:11" x14ac:dyDescent="0.3">
      <c r="A58" s="57">
        <v>43196</v>
      </c>
      <c r="B58" s="58">
        <v>1280</v>
      </c>
      <c r="C58" s="56">
        <f>VLOOKUP(A58,СберБ_БО3R_1day_13102017_201020!A55:B816,2,0)</f>
        <v>102.85</v>
      </c>
      <c r="D58" s="57">
        <f>INDEX('Table 1'!B$2:B$9,MATCH(A58,'Table 1'!B$2:B$9,1))</f>
        <v>43021</v>
      </c>
      <c r="E58" s="59">
        <f t="shared" si="0"/>
        <v>3.8356164383561646E-2</v>
      </c>
      <c r="F58" s="56">
        <f t="shared" si="4"/>
        <v>-1365575.890410959</v>
      </c>
      <c r="G58" s="60">
        <f>SUM($B$4:B58)</f>
        <v>1970</v>
      </c>
      <c r="H58" s="56">
        <f>IF(D58 = A58,G58 * VLOOKUP(A58, 'Table 1'!B$2:E$9,4, 0),0)</f>
        <v>0</v>
      </c>
      <c r="I58" s="56">
        <f t="shared" si="1"/>
        <v>-1365575.890410959</v>
      </c>
      <c r="J58" s="61">
        <f t="shared" si="2"/>
        <v>-1303586.1127059755</v>
      </c>
      <c r="K58" s="54">
        <f t="shared" si="3"/>
        <v>61989.777704983484</v>
      </c>
    </row>
    <row r="59" spans="1:11" x14ac:dyDescent="0.3">
      <c r="A59" s="57">
        <v>43200</v>
      </c>
      <c r="B59" s="58">
        <v>-1680</v>
      </c>
      <c r="C59" s="56">
        <f>VLOOKUP(A59,СберБ_БО3R_1day_13102017_201020!A56:B817,2,0)</f>
        <v>102.4</v>
      </c>
      <c r="D59" s="57">
        <f>INDEX('Table 1'!B$2:B$9,MATCH(A59,'Table 1'!B$2:B$9,1))</f>
        <v>43021</v>
      </c>
      <c r="E59" s="59">
        <f t="shared" si="0"/>
        <v>3.9232876712328765E-2</v>
      </c>
      <c r="F59" s="56">
        <f t="shared" si="4"/>
        <v>1786231.2328767125</v>
      </c>
      <c r="G59" s="60">
        <f>SUM($B$4:B59)</f>
        <v>290</v>
      </c>
      <c r="H59" s="56">
        <f>IF(D59 = A59,G59 * VLOOKUP(A59, 'Table 1'!B$2:E$9,4, 0),0)</f>
        <v>0</v>
      </c>
      <c r="I59" s="56">
        <f t="shared" si="1"/>
        <v>1786231.2328767125</v>
      </c>
      <c r="J59" s="61">
        <f t="shared" si="2"/>
        <v>1703336.2738714223</v>
      </c>
      <c r="K59" s="54">
        <f t="shared" si="3"/>
        <v>82894.959005290177</v>
      </c>
    </row>
    <row r="60" spans="1:11" x14ac:dyDescent="0.3">
      <c r="A60" s="57">
        <v>43202</v>
      </c>
      <c r="B60" s="58">
        <v>380</v>
      </c>
      <c r="C60" s="56">
        <f>VLOOKUP(A60,СберБ_БО3R_1day_13102017_201020!A57:B818,2,0)</f>
        <v>102.58</v>
      </c>
      <c r="D60" s="57">
        <f>INDEX('Table 1'!B$2:B$9,MATCH(A60,'Table 1'!B$2:B$9,1))</f>
        <v>43021</v>
      </c>
      <c r="E60" s="59">
        <f t="shared" si="0"/>
        <v>3.9671232876712328E-2</v>
      </c>
      <c r="F60" s="56">
        <f t="shared" si="4"/>
        <v>-404879.06849315076</v>
      </c>
      <c r="G60" s="60">
        <f>SUM($B$4:B60)</f>
        <v>670</v>
      </c>
      <c r="H60" s="56">
        <f>IF(D60 = A60,G60 * VLOOKUP(A60, 'Table 1'!B$2:E$9,4, 0),0)</f>
        <v>0</v>
      </c>
      <c r="I60" s="56">
        <f t="shared" si="1"/>
        <v>-404879.06849315076</v>
      </c>
      <c r="J60" s="61">
        <f t="shared" si="2"/>
        <v>-385884.60910793516</v>
      </c>
      <c r="K60" s="54">
        <f t="shared" si="3"/>
        <v>18994.459385215596</v>
      </c>
    </row>
    <row r="61" spans="1:11" x14ac:dyDescent="0.3">
      <c r="A61" s="57">
        <v>43203</v>
      </c>
      <c r="B61" s="58">
        <v>360</v>
      </c>
      <c r="C61" s="56">
        <f>VLOOKUP(A61,СберБ_БО3R_1day_13102017_201020!A58:B819,2,0)</f>
        <v>102</v>
      </c>
      <c r="D61" s="57">
        <f>INDEX('Table 1'!B$2:B$9,MATCH(A61,'Table 1'!B$2:B$9,1))</f>
        <v>43203</v>
      </c>
      <c r="E61" s="59">
        <f t="shared" si="0"/>
        <v>0</v>
      </c>
      <c r="F61" s="56">
        <f t="shared" si="4"/>
        <v>-367200</v>
      </c>
      <c r="G61" s="60">
        <f>SUM($B$4:B61)</f>
        <v>1030</v>
      </c>
      <c r="H61" s="56">
        <f>IF(D61 = A61,G61 * VLOOKUP(A61, 'Table 1'!B$2:E$9,4, 0),0)</f>
        <v>41086.699999999997</v>
      </c>
      <c r="I61" s="56">
        <f t="shared" si="1"/>
        <v>-326113.3</v>
      </c>
      <c r="J61" s="61">
        <f t="shared" si="2"/>
        <v>-310731.54982832843</v>
      </c>
      <c r="K61" s="54">
        <f t="shared" si="3"/>
        <v>15381.750171671563</v>
      </c>
    </row>
    <row r="62" spans="1:11" x14ac:dyDescent="0.3">
      <c r="A62" s="57">
        <v>43213</v>
      </c>
      <c r="B62" s="58">
        <v>470</v>
      </c>
      <c r="C62" s="56">
        <f>VLOOKUP(A62,СберБ_БО3R_1day_13102017_201020!A59:B820,2,0)</f>
        <v>102.5</v>
      </c>
      <c r="D62" s="57">
        <f>INDEX('Table 1'!B$2:B$9,MATCH(A62,'Table 1'!B$2:B$9,1))</f>
        <v>43203</v>
      </c>
      <c r="E62" s="59">
        <f t="shared" si="0"/>
        <v>2.1917808219178081E-3</v>
      </c>
      <c r="F62" s="56">
        <f t="shared" si="4"/>
        <v>-482780.13698630134</v>
      </c>
      <c r="G62" s="60">
        <f>SUM($B$4:B62)</f>
        <v>1500</v>
      </c>
      <c r="H62" s="56">
        <f>IF(D62 = A62,G62 * VLOOKUP(A62, 'Table 1'!B$2:E$9,4, 0),0)</f>
        <v>0</v>
      </c>
      <c r="I62" s="56">
        <f t="shared" si="1"/>
        <v>-482780.13698630134</v>
      </c>
      <c r="J62" s="61">
        <f t="shared" si="2"/>
        <v>-458789.33393976081</v>
      </c>
      <c r="K62" s="54">
        <f t="shared" si="3"/>
        <v>23990.803046540532</v>
      </c>
    </row>
    <row r="63" spans="1:11" x14ac:dyDescent="0.3">
      <c r="A63" s="57">
        <v>43215</v>
      </c>
      <c r="B63" s="58">
        <v>60</v>
      </c>
      <c r="C63" s="56">
        <f>VLOOKUP(A63,СберБ_БО3R_1day_13102017_201020!A60:B821,2,0)</f>
        <v>102.6</v>
      </c>
      <c r="D63" s="57">
        <f>INDEX('Table 1'!B$2:B$9,MATCH(A63,'Table 1'!B$2:B$9,1))</f>
        <v>43203</v>
      </c>
      <c r="E63" s="59">
        <f t="shared" si="0"/>
        <v>2.6301369863013695E-3</v>
      </c>
      <c r="F63" s="56">
        <f t="shared" si="4"/>
        <v>-61717.808219178078</v>
      </c>
      <c r="G63" s="60">
        <f>SUM($B$4:B63)</f>
        <v>1560</v>
      </c>
      <c r="H63" s="56">
        <f>IF(D63 = A63,G63 * VLOOKUP(A63, 'Table 1'!B$2:E$9,4, 0),0)</f>
        <v>0</v>
      </c>
      <c r="I63" s="56">
        <f t="shared" si="1"/>
        <v>-61717.808219178078</v>
      </c>
      <c r="J63" s="61">
        <f t="shared" si="2"/>
        <v>-58619.732129419041</v>
      </c>
      <c r="K63" s="54">
        <f t="shared" si="3"/>
        <v>3098.0760897590371</v>
      </c>
    </row>
    <row r="64" spans="1:11" x14ac:dyDescent="0.3">
      <c r="A64" s="57">
        <v>43220</v>
      </c>
      <c r="B64" s="58">
        <v>920</v>
      </c>
      <c r="C64" s="56">
        <f>VLOOKUP(A64,СберБ_БО3R_1day_13102017_201020!A61:B822,2,0)</f>
        <v>103</v>
      </c>
      <c r="D64" s="57">
        <f>INDEX('Table 1'!B$2:B$9,MATCH(A64,'Table 1'!B$2:B$9,1))</f>
        <v>43203</v>
      </c>
      <c r="E64" s="59">
        <f t="shared" si="0"/>
        <v>3.7260273972602744E-3</v>
      </c>
      <c r="F64" s="56">
        <f t="shared" si="4"/>
        <v>-951027.94520547951</v>
      </c>
      <c r="G64" s="60">
        <f>SUM($B$4:B64)</f>
        <v>2480</v>
      </c>
      <c r="H64" s="56">
        <f>IF(D64 = A64,G64 * VLOOKUP(A64, 'Table 1'!B$2:E$9,4, 0),0)</f>
        <v>0</v>
      </c>
      <c r="I64" s="56">
        <f t="shared" si="1"/>
        <v>-951027.94520547951</v>
      </c>
      <c r="J64" s="61">
        <f t="shared" si="2"/>
        <v>-902090.59095366532</v>
      </c>
      <c r="K64" s="54">
        <f t="shared" si="3"/>
        <v>48937.354251814191</v>
      </c>
    </row>
    <row r="65" spans="1:11" x14ac:dyDescent="0.3">
      <c r="A65" s="57">
        <v>43228</v>
      </c>
      <c r="B65" s="58">
        <v>-2130</v>
      </c>
      <c r="C65" s="56">
        <f>VLOOKUP(A65,СберБ_БО3R_1day_13102017_201020!A62:B823,2,0)</f>
        <v>103.64</v>
      </c>
      <c r="D65" s="57">
        <f>INDEX('Table 1'!B$2:B$9,MATCH(A65,'Table 1'!B$2:B$9,1))</f>
        <v>43203</v>
      </c>
      <c r="E65" s="59">
        <f t="shared" si="0"/>
        <v>5.4794520547945206E-3</v>
      </c>
      <c r="F65" s="56">
        <f t="shared" si="4"/>
        <v>2219203.232876712</v>
      </c>
      <c r="G65" s="60">
        <f>SUM($B$4:B65)</f>
        <v>350</v>
      </c>
      <c r="H65" s="56">
        <f>IF(D65 = A65,G65 * VLOOKUP(A65, 'Table 1'!B$2:E$9,4, 0),0)</f>
        <v>0</v>
      </c>
      <c r="I65" s="56">
        <f t="shared" si="1"/>
        <v>2219203.232876712</v>
      </c>
      <c r="J65" s="61">
        <f t="shared" si="2"/>
        <v>2100543.183035593</v>
      </c>
      <c r="K65" s="54">
        <f t="shared" si="3"/>
        <v>118660.04984111898</v>
      </c>
    </row>
    <row r="66" spans="1:11" x14ac:dyDescent="0.3">
      <c r="A66" s="57">
        <v>43230</v>
      </c>
      <c r="B66" s="58">
        <v>-310</v>
      </c>
      <c r="C66" s="56">
        <f>VLOOKUP(A66,СберБ_БО3R_1day_13102017_201020!A63:B824,2,0)</f>
        <v>103.8</v>
      </c>
      <c r="D66" s="57">
        <f>INDEX('Table 1'!B$2:B$9,MATCH(A66,'Table 1'!B$2:B$9,1))</f>
        <v>43203</v>
      </c>
      <c r="E66" s="59">
        <f t="shared" si="0"/>
        <v>5.917808219178082E-3</v>
      </c>
      <c r="F66" s="56">
        <f t="shared" si="4"/>
        <v>323614.52054794517</v>
      </c>
      <c r="G66" s="60">
        <f>SUM($B$4:B66)</f>
        <v>40</v>
      </c>
      <c r="H66" s="56">
        <f>IF(D66 = A66,G66 * VLOOKUP(A66, 'Table 1'!B$2:E$9,4, 0),0)</f>
        <v>0</v>
      </c>
      <c r="I66" s="56">
        <f t="shared" si="1"/>
        <v>323614.52054794517</v>
      </c>
      <c r="J66" s="61">
        <f t="shared" si="2"/>
        <v>306148.37158928032</v>
      </c>
      <c r="K66" s="54">
        <f t="shared" si="3"/>
        <v>17466.148958664853</v>
      </c>
    </row>
    <row r="67" spans="1:11" x14ac:dyDescent="0.3">
      <c r="A67" s="57">
        <v>43231</v>
      </c>
      <c r="B67" s="58">
        <v>890</v>
      </c>
      <c r="C67" s="56">
        <f>VLOOKUP(A67,СберБ_БО3R_1day_13102017_201020!A64:B825,2,0)</f>
        <v>103.29</v>
      </c>
      <c r="D67" s="57">
        <f>INDEX('Table 1'!B$2:B$9,MATCH(A67,'Table 1'!B$2:B$9,1))</f>
        <v>43203</v>
      </c>
      <c r="E67" s="59">
        <f t="shared" si="0"/>
        <v>6.1369863013698636E-3</v>
      </c>
      <c r="F67" s="56">
        <f t="shared" si="4"/>
        <v>-924742.91780821932</v>
      </c>
      <c r="G67" s="60">
        <f>SUM($B$4:B67)</f>
        <v>930</v>
      </c>
      <c r="H67" s="56">
        <f>IF(D67 = A67,G67 * VLOOKUP(A67, 'Table 1'!B$2:E$9,4, 0),0)</f>
        <v>0</v>
      </c>
      <c r="I67" s="56">
        <f t="shared" si="1"/>
        <v>-924742.91780821932</v>
      </c>
      <c r="J67" s="61">
        <f t="shared" si="2"/>
        <v>-874600.4077391153</v>
      </c>
      <c r="K67" s="54">
        <f t="shared" si="3"/>
        <v>50142.510069104028</v>
      </c>
    </row>
    <row r="68" spans="1:11" x14ac:dyDescent="0.3">
      <c r="A68" s="57">
        <v>43234</v>
      </c>
      <c r="B68" s="58">
        <v>90</v>
      </c>
      <c r="C68" s="56">
        <f>VLOOKUP(A68,СберБ_БО3R_1day_13102017_201020!A65:B826,2,0)</f>
        <v>103.04</v>
      </c>
      <c r="D68" s="57">
        <f>INDEX('Table 1'!B$2:B$9,MATCH(A68,'Table 1'!B$2:B$9,1))</f>
        <v>43203</v>
      </c>
      <c r="E68" s="59">
        <f t="shared" si="0"/>
        <v>6.7945205479452058E-3</v>
      </c>
      <c r="F68" s="56">
        <f t="shared" si="4"/>
        <v>-93347.506849315061</v>
      </c>
      <c r="G68" s="60">
        <f>SUM($B$4:B68)</f>
        <v>1020</v>
      </c>
      <c r="H68" s="56">
        <f>IF(D68 = A68,G68 * VLOOKUP(A68, 'Table 1'!B$2:E$9,4, 0),0)</f>
        <v>0</v>
      </c>
      <c r="I68" s="56">
        <f t="shared" si="1"/>
        <v>-93347.506849315061</v>
      </c>
      <c r="J68" s="61">
        <f t="shared" si="2"/>
        <v>-88215.623589834184</v>
      </c>
      <c r="K68" s="54">
        <f t="shared" si="3"/>
        <v>5131.8832594808773</v>
      </c>
    </row>
    <row r="69" spans="1:11" x14ac:dyDescent="0.3">
      <c r="A69" s="57">
        <v>43238</v>
      </c>
      <c r="B69" s="58">
        <v>-380</v>
      </c>
      <c r="C69" s="56">
        <f>VLOOKUP(A69,СберБ_БО3R_1day_13102017_201020!A66:B827,2,0)</f>
        <v>103</v>
      </c>
      <c r="D69" s="57">
        <f>INDEX('Table 1'!B$2:B$9,MATCH(A69,'Table 1'!B$2:B$9,1))</f>
        <v>43203</v>
      </c>
      <c r="E69" s="59">
        <f t="shared" ref="E69:E132" si="5">(A69-D69) /365 * $C$2</f>
        <v>7.6712328767123287E-3</v>
      </c>
      <c r="F69" s="56">
        <f t="shared" ref="F69:F132" si="6" xml:space="preserve"> - (C69 / 100 +E69) * $C$1 * B69</f>
        <v>394315.0684931507</v>
      </c>
      <c r="G69" s="60">
        <f>SUM($B$4:B69)</f>
        <v>640</v>
      </c>
      <c r="H69" s="56">
        <f>IF(D69 = A69,G69 * VLOOKUP(A69, 'Table 1'!B$2:E$9,4, 0),0)</f>
        <v>0</v>
      </c>
      <c r="I69" s="56">
        <f t="shared" ref="I69:I132" si="7">F69+H69</f>
        <v>394315.0684931507</v>
      </c>
      <c r="J69" s="61">
        <f t="shared" ref="J69:J132" si="8" xml:space="preserve"> I69 * (1 + $E$1) ^ (($A$4 - A69)  / 365)</f>
        <v>372241.67229729536</v>
      </c>
      <c r="K69" s="54">
        <f t="shared" ref="K69:K132" si="9">ABS(I69 - J69)</f>
        <v>22073.396195855341</v>
      </c>
    </row>
    <row r="70" spans="1:11" x14ac:dyDescent="0.3">
      <c r="A70" s="57">
        <v>43242</v>
      </c>
      <c r="B70" s="58">
        <v>50</v>
      </c>
      <c r="C70" s="56">
        <f>VLOOKUP(A70,СберБ_БО3R_1day_13102017_201020!A67:B828,2,0)</f>
        <v>102.75</v>
      </c>
      <c r="D70" s="57">
        <f>INDEX('Table 1'!B$2:B$9,MATCH(A70,'Table 1'!B$2:B$9,1))</f>
        <v>43203</v>
      </c>
      <c r="E70" s="59">
        <f t="shared" si="5"/>
        <v>8.5479452054794524E-3</v>
      </c>
      <c r="F70" s="56">
        <f t="shared" si="6"/>
        <v>-51802.397260273981</v>
      </c>
      <c r="G70" s="60">
        <f>SUM($B$4:B70)</f>
        <v>690</v>
      </c>
      <c r="H70" s="56">
        <f>IF(D70 = A70,G70 * VLOOKUP(A70, 'Table 1'!B$2:E$9,4, 0),0)</f>
        <v>0</v>
      </c>
      <c r="I70" s="56">
        <f t="shared" si="7"/>
        <v>-51802.397260273981</v>
      </c>
      <c r="J70" s="61">
        <f t="shared" si="8"/>
        <v>-48850.645487611277</v>
      </c>
      <c r="K70" s="54">
        <f t="shared" si="9"/>
        <v>2951.7517726627048</v>
      </c>
    </row>
    <row r="71" spans="1:11" x14ac:dyDescent="0.3">
      <c r="A71" s="57">
        <v>43244</v>
      </c>
      <c r="B71" s="58">
        <v>380</v>
      </c>
      <c r="C71" s="56">
        <f>VLOOKUP(A71,СберБ_БО3R_1day_13102017_201020!A68:B829,2,0)</f>
        <v>102.53</v>
      </c>
      <c r="D71" s="57">
        <f>INDEX('Table 1'!B$2:B$9,MATCH(A71,'Table 1'!B$2:B$9,1))</f>
        <v>43203</v>
      </c>
      <c r="E71" s="59">
        <f t="shared" si="5"/>
        <v>8.9863013698630138E-3</v>
      </c>
      <c r="F71" s="56">
        <f t="shared" si="6"/>
        <v>-393028.79452054802</v>
      </c>
      <c r="G71" s="60">
        <f>SUM($B$4:B71)</f>
        <v>1070</v>
      </c>
      <c r="H71" s="56">
        <f>IF(D71 = A71,G71 * VLOOKUP(A71, 'Table 1'!B$2:E$9,4, 0),0)</f>
        <v>0</v>
      </c>
      <c r="I71" s="56">
        <f t="shared" si="7"/>
        <v>-393028.79452054802</v>
      </c>
      <c r="J71" s="61">
        <f t="shared" si="8"/>
        <v>-370436.8936569487</v>
      </c>
      <c r="K71" s="54">
        <f t="shared" si="9"/>
        <v>22591.900863599323</v>
      </c>
    </row>
    <row r="72" spans="1:11" x14ac:dyDescent="0.3">
      <c r="A72" s="57">
        <v>43250</v>
      </c>
      <c r="B72" s="58">
        <v>-400</v>
      </c>
      <c r="C72" s="56">
        <f>VLOOKUP(A72,СберБ_БО3R_1day_13102017_201020!A69:B830,2,0)</f>
        <v>102.77</v>
      </c>
      <c r="D72" s="57">
        <f>INDEX('Table 1'!B$2:B$9,MATCH(A72,'Table 1'!B$2:B$9,1))</f>
        <v>43203</v>
      </c>
      <c r="E72" s="59">
        <f t="shared" si="5"/>
        <v>1.0301369863013698E-2</v>
      </c>
      <c r="F72" s="56">
        <f t="shared" si="6"/>
        <v>415200.54794520547</v>
      </c>
      <c r="G72" s="60">
        <f>SUM($B$4:B72)</f>
        <v>670</v>
      </c>
      <c r="H72" s="56">
        <f>IF(D72 = A72,G72 * VLOOKUP(A72, 'Table 1'!B$2:E$9,4, 0),0)</f>
        <v>0</v>
      </c>
      <c r="I72" s="56">
        <f t="shared" si="7"/>
        <v>415200.54794520547</v>
      </c>
      <c r="J72" s="61">
        <f t="shared" si="8"/>
        <v>390711.3521401764</v>
      </c>
      <c r="K72" s="54">
        <f t="shared" si="9"/>
        <v>24489.19580502907</v>
      </c>
    </row>
    <row r="73" spans="1:11" x14ac:dyDescent="0.3">
      <c r="A73" s="57">
        <v>43252</v>
      </c>
      <c r="B73" s="58">
        <v>-90</v>
      </c>
      <c r="C73" s="56">
        <f>VLOOKUP(A73,СберБ_БО3R_1day_13102017_201020!A70:B831,2,0)</f>
        <v>102.94</v>
      </c>
      <c r="D73" s="57">
        <f>INDEX('Table 1'!B$2:B$9,MATCH(A73,'Table 1'!B$2:B$9,1))</f>
        <v>43203</v>
      </c>
      <c r="E73" s="59">
        <f t="shared" si="5"/>
        <v>1.0739726027397261E-2</v>
      </c>
      <c r="F73" s="56">
        <f t="shared" si="6"/>
        <v>93612.57534246576</v>
      </c>
      <c r="G73" s="60">
        <f>SUM($B$4:B73)</f>
        <v>580</v>
      </c>
      <c r="H73" s="56">
        <f>IF(D73 = A73,G73 * VLOOKUP(A73, 'Table 1'!B$2:E$9,4, 0),0)</f>
        <v>0</v>
      </c>
      <c r="I73" s="56">
        <f t="shared" si="7"/>
        <v>93612.57534246576</v>
      </c>
      <c r="J73" s="61">
        <f t="shared" si="8"/>
        <v>88044.396478627503</v>
      </c>
      <c r="K73" s="54">
        <f t="shared" si="9"/>
        <v>5568.1788638382568</v>
      </c>
    </row>
    <row r="74" spans="1:11" x14ac:dyDescent="0.3">
      <c r="A74" s="57">
        <v>43262</v>
      </c>
      <c r="B74" s="58">
        <v>-190</v>
      </c>
      <c r="C74" s="56">
        <f>VLOOKUP(A74,СберБ_БО3R_1day_13102017_201020!A71:B832,2,0)</f>
        <v>102.6</v>
      </c>
      <c r="D74" s="57">
        <f>INDEX('Table 1'!B$2:B$9,MATCH(A74,'Table 1'!B$2:B$9,1))</f>
        <v>43203</v>
      </c>
      <c r="E74" s="59">
        <f t="shared" si="5"/>
        <v>1.2931506849315069E-2</v>
      </c>
      <c r="F74" s="56">
        <f t="shared" si="6"/>
        <v>197396.98630136985</v>
      </c>
      <c r="G74" s="60">
        <f>SUM($B$4:B74)</f>
        <v>390</v>
      </c>
      <c r="H74" s="56">
        <f>IF(D74 = A74,G74 * VLOOKUP(A74, 'Table 1'!B$2:E$9,4, 0),0)</f>
        <v>0</v>
      </c>
      <c r="I74" s="56">
        <f t="shared" si="7"/>
        <v>197396.98630136985</v>
      </c>
      <c r="J74" s="61">
        <f t="shared" si="8"/>
        <v>185163.39060977788</v>
      </c>
      <c r="K74" s="54">
        <f t="shared" si="9"/>
        <v>12233.595691591967</v>
      </c>
    </row>
    <row r="75" spans="1:11" x14ac:dyDescent="0.3">
      <c r="A75" s="57">
        <v>43266</v>
      </c>
      <c r="B75" s="58">
        <v>450</v>
      </c>
      <c r="C75" s="56">
        <f>VLOOKUP(A75,СберБ_БО3R_1day_13102017_201020!A72:B833,2,0)</f>
        <v>102.79</v>
      </c>
      <c r="D75" s="57">
        <f>INDEX('Table 1'!B$2:B$9,MATCH(A75,'Table 1'!B$2:B$9,1))</f>
        <v>43203</v>
      </c>
      <c r="E75" s="59">
        <f t="shared" si="5"/>
        <v>1.3808219178082193E-2</v>
      </c>
      <c r="F75" s="56">
        <f t="shared" si="6"/>
        <v>-468768.69863013696</v>
      </c>
      <c r="G75" s="60">
        <f>SUM($B$4:B75)</f>
        <v>840</v>
      </c>
      <c r="H75" s="56">
        <f>IF(D75 = A75,G75 * VLOOKUP(A75, 'Table 1'!B$2:E$9,4, 0),0)</f>
        <v>0</v>
      </c>
      <c r="I75" s="56">
        <f t="shared" si="7"/>
        <v>-468768.69863013696</v>
      </c>
      <c r="J75" s="61">
        <f t="shared" si="8"/>
        <v>-439250.27598990907</v>
      </c>
      <c r="K75" s="54">
        <f t="shared" si="9"/>
        <v>29518.422640227887</v>
      </c>
    </row>
    <row r="76" spans="1:11" x14ac:dyDescent="0.3">
      <c r="A76" s="57">
        <v>43269</v>
      </c>
      <c r="B76" s="58">
        <v>310</v>
      </c>
      <c r="C76" s="56">
        <f>VLOOKUP(A76,СберБ_БО3R_1day_13102017_201020!A73:B834,2,0)</f>
        <v>102.61</v>
      </c>
      <c r="D76" s="57">
        <f>INDEX('Table 1'!B$2:B$9,MATCH(A76,'Table 1'!B$2:B$9,1))</f>
        <v>43203</v>
      </c>
      <c r="E76" s="59">
        <f t="shared" si="5"/>
        <v>1.4465753424657534E-2</v>
      </c>
      <c r="F76" s="56">
        <f t="shared" si="6"/>
        <v>-322575.38356164383</v>
      </c>
      <c r="G76" s="60">
        <f>SUM($B$4:B76)</f>
        <v>1150</v>
      </c>
      <c r="H76" s="56">
        <f>IF(D76 = A76,G76 * VLOOKUP(A76, 'Table 1'!B$2:E$9,4, 0),0)</f>
        <v>0</v>
      </c>
      <c r="I76" s="56">
        <f t="shared" si="7"/>
        <v>-322575.38356164383</v>
      </c>
      <c r="J76" s="61">
        <f t="shared" si="8"/>
        <v>-302022.14284269389</v>
      </c>
      <c r="K76" s="54">
        <f t="shared" si="9"/>
        <v>20553.240718949935</v>
      </c>
    </row>
    <row r="77" spans="1:11" x14ac:dyDescent="0.3">
      <c r="A77" s="57">
        <v>43270</v>
      </c>
      <c r="B77" s="58">
        <v>-1010</v>
      </c>
      <c r="C77" s="56">
        <f>VLOOKUP(A77,СберБ_БО3R_1day_13102017_201020!A74:B835,2,0)</f>
        <v>102.7</v>
      </c>
      <c r="D77" s="57">
        <f>INDEX('Table 1'!B$2:B$9,MATCH(A77,'Table 1'!B$2:B$9,1))</f>
        <v>43203</v>
      </c>
      <c r="E77" s="59">
        <f t="shared" si="5"/>
        <v>1.4684931506849314E-2</v>
      </c>
      <c r="F77" s="56">
        <f t="shared" si="6"/>
        <v>1052101.780821918</v>
      </c>
      <c r="G77" s="60">
        <f>SUM($B$4:B77)</f>
        <v>140</v>
      </c>
      <c r="H77" s="56">
        <f>IF(D77 = A77,G77 * VLOOKUP(A77, 'Table 1'!B$2:E$9,4, 0),0)</f>
        <v>0</v>
      </c>
      <c r="I77" s="56">
        <f t="shared" si="7"/>
        <v>1052101.780821918</v>
      </c>
      <c r="J77" s="61">
        <f t="shared" si="8"/>
        <v>984804.50319970876</v>
      </c>
      <c r="K77" s="54">
        <f t="shared" si="9"/>
        <v>67297.27762220928</v>
      </c>
    </row>
    <row r="78" spans="1:11" x14ac:dyDescent="0.3">
      <c r="A78" s="57">
        <v>43273</v>
      </c>
      <c r="B78" s="58">
        <v>1000</v>
      </c>
      <c r="C78" s="56">
        <f>VLOOKUP(A78,СберБ_БО3R_1day_13102017_201020!A75:B836,2,0)</f>
        <v>102.43</v>
      </c>
      <c r="D78" s="57">
        <f>INDEX('Table 1'!B$2:B$9,MATCH(A78,'Table 1'!B$2:B$9,1))</f>
        <v>43203</v>
      </c>
      <c r="E78" s="59">
        <f t="shared" si="5"/>
        <v>1.5342465753424657E-2</v>
      </c>
      <c r="F78" s="56">
        <f t="shared" si="6"/>
        <v>-1039642.4657534247</v>
      </c>
      <c r="G78" s="60">
        <f>SUM($B$4:B78)</f>
        <v>1140</v>
      </c>
      <c r="H78" s="56">
        <f>IF(D78 = A78,G78 * VLOOKUP(A78, 'Table 1'!B$2:E$9,4, 0),0)</f>
        <v>0</v>
      </c>
      <c r="I78" s="56">
        <f t="shared" si="7"/>
        <v>-1039642.4657534247</v>
      </c>
      <c r="J78" s="61">
        <f t="shared" si="8"/>
        <v>-972367.43219007424</v>
      </c>
      <c r="K78" s="54">
        <f t="shared" si="9"/>
        <v>67275.033563350444</v>
      </c>
    </row>
    <row r="79" spans="1:11" x14ac:dyDescent="0.3">
      <c r="A79" s="57">
        <v>43276</v>
      </c>
      <c r="B79" s="58">
        <v>-170</v>
      </c>
      <c r="C79" s="56">
        <f>VLOOKUP(A79,СберБ_БО3R_1day_13102017_201020!A76:B837,2,0)</f>
        <v>101.26</v>
      </c>
      <c r="D79" s="57">
        <f>INDEX('Table 1'!B$2:B$9,MATCH(A79,'Table 1'!B$2:B$9,1))</f>
        <v>43203</v>
      </c>
      <c r="E79" s="59">
        <f t="shared" si="5"/>
        <v>1.6E-2</v>
      </c>
      <c r="F79" s="56">
        <f t="shared" si="6"/>
        <v>174861.99999999997</v>
      </c>
      <c r="G79" s="60">
        <f>SUM($B$4:B79)</f>
        <v>970</v>
      </c>
      <c r="H79" s="56">
        <f>IF(D79 = A79,G79 * VLOOKUP(A79, 'Table 1'!B$2:E$9,4, 0),0)</f>
        <v>0</v>
      </c>
      <c r="I79" s="56">
        <f t="shared" si="7"/>
        <v>174861.99999999997</v>
      </c>
      <c r="J79" s="61">
        <f t="shared" si="8"/>
        <v>163416.52041851453</v>
      </c>
      <c r="K79" s="54">
        <f t="shared" si="9"/>
        <v>11445.479581485444</v>
      </c>
    </row>
    <row r="80" spans="1:11" x14ac:dyDescent="0.3">
      <c r="A80" s="57">
        <v>43280</v>
      </c>
      <c r="B80" s="58">
        <v>-410</v>
      </c>
      <c r="C80" s="56">
        <f>VLOOKUP(A80,СберБ_БО3R_1day_13102017_201020!A77:B838,2,0)</f>
        <v>101.9</v>
      </c>
      <c r="D80" s="57">
        <f>INDEX('Table 1'!B$2:B$9,MATCH(A80,'Table 1'!B$2:B$9,1))</f>
        <v>43203</v>
      </c>
      <c r="E80" s="59">
        <f t="shared" si="5"/>
        <v>1.6876712328767123E-2</v>
      </c>
      <c r="F80" s="56">
        <f t="shared" si="6"/>
        <v>424709.45205479459</v>
      </c>
      <c r="G80" s="60">
        <f>SUM($B$4:B80)</f>
        <v>560</v>
      </c>
      <c r="H80" s="56">
        <f>IF(D80 = A80,G80 * VLOOKUP(A80, 'Table 1'!B$2:E$9,4, 0),0)</f>
        <v>0</v>
      </c>
      <c r="I80" s="56">
        <f t="shared" si="7"/>
        <v>424709.45205479459</v>
      </c>
      <c r="J80" s="61">
        <f t="shared" si="8"/>
        <v>396489.12118950579</v>
      </c>
      <c r="K80" s="54">
        <f t="shared" si="9"/>
        <v>28220.330865288794</v>
      </c>
    </row>
    <row r="81" spans="1:11" x14ac:dyDescent="0.3">
      <c r="A81" s="57">
        <v>43283</v>
      </c>
      <c r="B81" s="58">
        <v>-380</v>
      </c>
      <c r="C81" s="56">
        <f>VLOOKUP(A81,СберБ_БО3R_1day_13102017_201020!A78:B839,2,0)</f>
        <v>101.99</v>
      </c>
      <c r="D81" s="57">
        <f>INDEX('Table 1'!B$2:B$9,MATCH(A81,'Table 1'!B$2:B$9,1))</f>
        <v>43203</v>
      </c>
      <c r="E81" s="59">
        <f t="shared" si="5"/>
        <v>1.7534246575342465E-2</v>
      </c>
      <c r="F81" s="56">
        <f t="shared" si="6"/>
        <v>394225.01369863015</v>
      </c>
      <c r="G81" s="60">
        <f>SUM($B$4:B81)</f>
        <v>180</v>
      </c>
      <c r="H81" s="56">
        <f>IF(D81 = A81,G81 * VLOOKUP(A81, 'Table 1'!B$2:E$9,4, 0),0)</f>
        <v>0</v>
      </c>
      <c r="I81" s="56">
        <f t="shared" si="7"/>
        <v>394225.01369863015</v>
      </c>
      <c r="J81" s="61">
        <f t="shared" si="8"/>
        <v>367737.27192085946</v>
      </c>
      <c r="K81" s="54">
        <f t="shared" si="9"/>
        <v>26487.741777770687</v>
      </c>
    </row>
    <row r="82" spans="1:11" x14ac:dyDescent="0.3">
      <c r="A82" s="57">
        <v>43287</v>
      </c>
      <c r="B82" s="58">
        <v>440</v>
      </c>
      <c r="C82" s="56">
        <f>VLOOKUP(A82,СберБ_БО3R_1day_13102017_201020!A79:B840,2,0)</f>
        <v>102.2</v>
      </c>
      <c r="D82" s="57">
        <f>INDEX('Table 1'!B$2:B$9,MATCH(A82,'Table 1'!B$2:B$9,1))</f>
        <v>43203</v>
      </c>
      <c r="E82" s="59">
        <f t="shared" si="5"/>
        <v>1.8410958904109591E-2</v>
      </c>
      <c r="F82" s="56">
        <f t="shared" si="6"/>
        <v>-457780.82191780821</v>
      </c>
      <c r="G82" s="60">
        <f>SUM($B$4:B82)</f>
        <v>620</v>
      </c>
      <c r="H82" s="56">
        <f>IF(D82 = A82,G82 * VLOOKUP(A82, 'Table 1'!B$2:E$9,4, 0),0)</f>
        <v>0</v>
      </c>
      <c r="I82" s="56">
        <f t="shared" si="7"/>
        <v>-457780.82191780821</v>
      </c>
      <c r="J82" s="61">
        <f t="shared" si="8"/>
        <v>-426569.59753825708</v>
      </c>
      <c r="K82" s="54">
        <f t="shared" si="9"/>
        <v>31211.224379551131</v>
      </c>
    </row>
    <row r="83" spans="1:11" x14ac:dyDescent="0.3">
      <c r="A83" s="57">
        <v>43294</v>
      </c>
      <c r="B83" s="58">
        <v>90</v>
      </c>
      <c r="C83" s="56">
        <f>VLOOKUP(A83,СберБ_БО3R_1day_13102017_201020!A80:B841,2,0)</f>
        <v>101.97</v>
      </c>
      <c r="D83" s="57">
        <f>INDEX('Table 1'!B$2:B$9,MATCH(A83,'Table 1'!B$2:B$9,1))</f>
        <v>43203</v>
      </c>
      <c r="E83" s="59">
        <f t="shared" si="5"/>
        <v>1.9945205479452055E-2</v>
      </c>
      <c r="F83" s="56">
        <f t="shared" si="6"/>
        <v>-93568.068493150684</v>
      </c>
      <c r="G83" s="60">
        <f>SUM($B$4:B83)</f>
        <v>710</v>
      </c>
      <c r="H83" s="56">
        <f>IF(D83 = A83,G83 * VLOOKUP(A83, 'Table 1'!B$2:E$9,4, 0),0)</f>
        <v>0</v>
      </c>
      <c r="I83" s="56">
        <f t="shared" si="7"/>
        <v>-93568.068493150684</v>
      </c>
      <c r="J83" s="61">
        <f t="shared" si="8"/>
        <v>-87026.78193262397</v>
      </c>
      <c r="K83" s="54">
        <f t="shared" si="9"/>
        <v>6541.2865605267143</v>
      </c>
    </row>
    <row r="84" spans="1:11" x14ac:dyDescent="0.3">
      <c r="A84" s="57">
        <v>43299</v>
      </c>
      <c r="B84" s="58">
        <v>170</v>
      </c>
      <c r="C84" s="56">
        <f>VLOOKUP(A84,СберБ_БО3R_1day_13102017_201020!A81:B842,2,0)</f>
        <v>101.73</v>
      </c>
      <c r="D84" s="57">
        <f>INDEX('Table 1'!B$2:B$9,MATCH(A84,'Table 1'!B$2:B$9,1))</f>
        <v>43203</v>
      </c>
      <c r="E84" s="59">
        <f t="shared" si="5"/>
        <v>2.1041095890410956E-2</v>
      </c>
      <c r="F84" s="56">
        <f t="shared" si="6"/>
        <v>-176517.98630136991</v>
      </c>
      <c r="G84" s="60">
        <f>SUM($B$4:B84)</f>
        <v>880</v>
      </c>
      <c r="H84" s="56">
        <f>IF(D84 = A84,G84 * VLOOKUP(A84, 'Table 1'!B$2:E$9,4, 0),0)</f>
        <v>0</v>
      </c>
      <c r="I84" s="56">
        <f t="shared" si="7"/>
        <v>-176517.98630136991</v>
      </c>
      <c r="J84" s="61">
        <f t="shared" si="8"/>
        <v>-163959.94500902394</v>
      </c>
      <c r="K84" s="54">
        <f t="shared" si="9"/>
        <v>12558.041292345966</v>
      </c>
    </row>
    <row r="85" spans="1:11" x14ac:dyDescent="0.3">
      <c r="A85" s="57">
        <v>43307</v>
      </c>
      <c r="B85" s="58">
        <v>-600</v>
      </c>
      <c r="C85" s="56">
        <f>VLOOKUP(A85,СберБ_БО3R_1day_13102017_201020!A82:B843,2,0)</f>
        <v>101.64</v>
      </c>
      <c r="D85" s="57">
        <f>INDEX('Table 1'!B$2:B$9,MATCH(A85,'Table 1'!B$2:B$9,1))</f>
        <v>43203</v>
      </c>
      <c r="E85" s="59">
        <f t="shared" si="5"/>
        <v>2.2794520547945205E-2</v>
      </c>
      <c r="F85" s="56">
        <f t="shared" si="6"/>
        <v>623516.71232876705</v>
      </c>
      <c r="G85" s="60">
        <f>SUM($B$4:B85)</f>
        <v>280</v>
      </c>
      <c r="H85" s="56">
        <f>IF(D85 = A85,G85 * VLOOKUP(A85, 'Table 1'!B$2:E$9,4, 0),0)</f>
        <v>0</v>
      </c>
      <c r="I85" s="56">
        <f t="shared" si="7"/>
        <v>623516.71232876705</v>
      </c>
      <c r="J85" s="61">
        <f t="shared" si="8"/>
        <v>577929.09824115806</v>
      </c>
      <c r="K85" s="54">
        <f t="shared" si="9"/>
        <v>45587.614087608992</v>
      </c>
    </row>
    <row r="86" spans="1:11" x14ac:dyDescent="0.3">
      <c r="A86" s="57">
        <v>43308</v>
      </c>
      <c r="B86" s="58">
        <v>610</v>
      </c>
      <c r="C86" s="56">
        <f>VLOOKUP(A86,СберБ_БО3R_1day_13102017_201020!A83:B844,2,0)</f>
        <v>101.5</v>
      </c>
      <c r="D86" s="57">
        <f>INDEX('Table 1'!B$2:B$9,MATCH(A86,'Table 1'!B$2:B$9,1))</f>
        <v>43203</v>
      </c>
      <c r="E86" s="59">
        <f t="shared" si="5"/>
        <v>2.3013698630136987E-2</v>
      </c>
      <c r="F86" s="56">
        <f t="shared" si="6"/>
        <v>-633188.35616438359</v>
      </c>
      <c r="G86" s="60">
        <f>SUM($B$4:B86)</f>
        <v>890</v>
      </c>
      <c r="H86" s="56">
        <f>IF(D86 = A86,G86 * VLOOKUP(A86, 'Table 1'!B$2:E$9,4, 0),0)</f>
        <v>0</v>
      </c>
      <c r="I86" s="56">
        <f t="shared" si="7"/>
        <v>-633188.35616438359</v>
      </c>
      <c r="J86" s="61">
        <f t="shared" si="8"/>
        <v>-586737.830530709</v>
      </c>
      <c r="K86" s="54">
        <f t="shared" si="9"/>
        <v>46450.525633674581</v>
      </c>
    </row>
    <row r="87" spans="1:11" x14ac:dyDescent="0.3">
      <c r="A87" s="57">
        <v>43311</v>
      </c>
      <c r="B87" s="58">
        <v>-10</v>
      </c>
      <c r="C87" s="56">
        <f>VLOOKUP(A87,СберБ_БО3R_1day_13102017_201020!A84:B845,2,0)</f>
        <v>101.65</v>
      </c>
      <c r="D87" s="57">
        <f>INDEX('Table 1'!B$2:B$9,MATCH(A87,'Table 1'!B$2:B$9,1))</f>
        <v>43203</v>
      </c>
      <c r="E87" s="59">
        <f t="shared" si="5"/>
        <v>2.3671232876712328E-2</v>
      </c>
      <c r="F87" s="56">
        <f t="shared" si="6"/>
        <v>10401.712328767124</v>
      </c>
      <c r="G87" s="60">
        <f>SUM($B$4:B87)</f>
        <v>880</v>
      </c>
      <c r="H87" s="56">
        <f>IF(D87 = A87,G87 * VLOOKUP(A87, 'Table 1'!B$2:E$9,4, 0),0)</f>
        <v>0</v>
      </c>
      <c r="I87" s="56">
        <f t="shared" si="7"/>
        <v>10401.712328767124</v>
      </c>
      <c r="J87" s="61">
        <f t="shared" si="8"/>
        <v>9630.9722875079533</v>
      </c>
      <c r="K87" s="54">
        <f t="shared" si="9"/>
        <v>770.74004125917054</v>
      </c>
    </row>
    <row r="88" spans="1:11" x14ac:dyDescent="0.3">
      <c r="A88" s="57">
        <v>43313</v>
      </c>
      <c r="B88" s="58">
        <v>900</v>
      </c>
      <c r="C88" s="56">
        <f>VLOOKUP(A88,СберБ_БО3R_1day_13102017_201020!A85:B846,2,0)</f>
        <v>101.7</v>
      </c>
      <c r="D88" s="57">
        <f>INDEX('Table 1'!B$2:B$9,MATCH(A88,'Table 1'!B$2:B$9,1))</f>
        <v>43203</v>
      </c>
      <c r="E88" s="59">
        <f t="shared" si="5"/>
        <v>2.4109589041095891E-2</v>
      </c>
      <c r="F88" s="56">
        <f t="shared" si="6"/>
        <v>-936998.63013698626</v>
      </c>
      <c r="G88" s="60">
        <f>SUM($B$4:B88)</f>
        <v>1780</v>
      </c>
      <c r="H88" s="56">
        <f>IF(D88 = A88,G88 * VLOOKUP(A88, 'Table 1'!B$2:E$9,4, 0),0)</f>
        <v>0</v>
      </c>
      <c r="I88" s="56">
        <f t="shared" si="7"/>
        <v>-936998.63013698626</v>
      </c>
      <c r="J88" s="61">
        <f t="shared" si="8"/>
        <v>-867108.94484034285</v>
      </c>
      <c r="K88" s="54">
        <f t="shared" si="9"/>
        <v>69889.685296643409</v>
      </c>
    </row>
    <row r="89" spans="1:11" x14ac:dyDescent="0.3">
      <c r="A89" s="57">
        <v>43314</v>
      </c>
      <c r="B89" s="58">
        <v>-680</v>
      </c>
      <c r="C89" s="56">
        <f>VLOOKUP(A89,СберБ_БО3R_1day_13102017_201020!A86:B847,2,0)</f>
        <v>101.8</v>
      </c>
      <c r="D89" s="57">
        <f>INDEX('Table 1'!B$2:B$9,MATCH(A89,'Table 1'!B$2:B$9,1))</f>
        <v>43203</v>
      </c>
      <c r="E89" s="59">
        <f t="shared" si="5"/>
        <v>2.4328767123287673E-2</v>
      </c>
      <c r="F89" s="56">
        <f t="shared" si="6"/>
        <v>708783.56164383562</v>
      </c>
      <c r="G89" s="60">
        <f>SUM($B$4:B89)</f>
        <v>1100</v>
      </c>
      <c r="H89" s="56">
        <f>IF(D89 = A89,G89 * VLOOKUP(A89, 'Table 1'!B$2:E$9,4, 0),0)</f>
        <v>0</v>
      </c>
      <c r="I89" s="56">
        <f t="shared" si="7"/>
        <v>708783.56164383562</v>
      </c>
      <c r="J89" s="61">
        <f t="shared" si="8"/>
        <v>655742.08153311571</v>
      </c>
      <c r="K89" s="54">
        <f t="shared" si="9"/>
        <v>53041.480110719916</v>
      </c>
    </row>
    <row r="90" spans="1:11" x14ac:dyDescent="0.3">
      <c r="A90" s="57">
        <v>43315</v>
      </c>
      <c r="B90" s="58">
        <v>-910</v>
      </c>
      <c r="C90" s="56">
        <f>VLOOKUP(A90,СберБ_БО3R_1day_13102017_201020!A87:B848,2,0)</f>
        <v>102.15</v>
      </c>
      <c r="D90" s="57">
        <f>INDEX('Table 1'!B$2:B$9,MATCH(A90,'Table 1'!B$2:B$9,1))</f>
        <v>43203</v>
      </c>
      <c r="E90" s="59">
        <f t="shared" si="5"/>
        <v>2.4547945205479454E-2</v>
      </c>
      <c r="F90" s="56">
        <f t="shared" si="6"/>
        <v>951903.6301369865</v>
      </c>
      <c r="G90" s="60">
        <f>SUM($B$4:B90)</f>
        <v>190</v>
      </c>
      <c r="H90" s="56">
        <f>IF(D90 = A90,G90 * VLOOKUP(A90, 'Table 1'!B$2:E$9,4, 0),0)</f>
        <v>0</v>
      </c>
      <c r="I90" s="56">
        <f t="shared" si="7"/>
        <v>951903.6301369865</v>
      </c>
      <c r="J90" s="61">
        <f t="shared" si="8"/>
        <v>880434.61567786441</v>
      </c>
      <c r="K90" s="54">
        <f t="shared" si="9"/>
        <v>71469.014459122089</v>
      </c>
    </row>
    <row r="91" spans="1:11" x14ac:dyDescent="0.3">
      <c r="A91" s="57">
        <v>43318</v>
      </c>
      <c r="B91" s="58">
        <v>60</v>
      </c>
      <c r="C91" s="56">
        <f>VLOOKUP(A91,СберБ_БО3R_1day_13102017_201020!A88:B849,2,0)</f>
        <v>101.35</v>
      </c>
      <c r="D91" s="57">
        <f>INDEX('Table 1'!B$2:B$9,MATCH(A91,'Table 1'!B$2:B$9,1))</f>
        <v>43203</v>
      </c>
      <c r="E91" s="59">
        <f t="shared" si="5"/>
        <v>2.5205479452054792E-2</v>
      </c>
      <c r="F91" s="56">
        <f t="shared" si="6"/>
        <v>-62322.328767123283</v>
      </c>
      <c r="G91" s="60">
        <f>SUM($B$4:B91)</f>
        <v>250</v>
      </c>
      <c r="H91" s="56">
        <f>IF(D91 = A91,G91 * VLOOKUP(A91, 'Table 1'!B$2:E$9,4, 0),0)</f>
        <v>0</v>
      </c>
      <c r="I91" s="56">
        <f t="shared" si="7"/>
        <v>-62322.328767123283</v>
      </c>
      <c r="J91" s="61">
        <f t="shared" si="8"/>
        <v>-57597.273148797467</v>
      </c>
      <c r="K91" s="54">
        <f t="shared" si="9"/>
        <v>4725.0556183258159</v>
      </c>
    </row>
    <row r="92" spans="1:11" x14ac:dyDescent="0.3">
      <c r="A92" s="57">
        <v>43319</v>
      </c>
      <c r="B92" s="58">
        <v>-160</v>
      </c>
      <c r="C92" s="56">
        <f>VLOOKUP(A92,СберБ_БО3R_1day_13102017_201020!A89:B850,2,0)</f>
        <v>101.15</v>
      </c>
      <c r="D92" s="57">
        <f>INDEX('Table 1'!B$2:B$9,MATCH(A92,'Table 1'!B$2:B$9,1))</f>
        <v>43203</v>
      </c>
      <c r="E92" s="59">
        <f t="shared" si="5"/>
        <v>2.5424657534246577E-2</v>
      </c>
      <c r="F92" s="56">
        <f t="shared" si="6"/>
        <v>165907.94520547945</v>
      </c>
      <c r="G92" s="60">
        <f>SUM($B$4:B92)</f>
        <v>90</v>
      </c>
      <c r="H92" s="56">
        <f>IF(D92 = A92,G92 * VLOOKUP(A92, 'Table 1'!B$2:E$9,4, 0),0)</f>
        <v>0</v>
      </c>
      <c r="I92" s="56">
        <f t="shared" si="7"/>
        <v>165907.94520547945</v>
      </c>
      <c r="J92" s="61">
        <f t="shared" si="8"/>
        <v>153288.70044650766</v>
      </c>
      <c r="K92" s="54">
        <f t="shared" si="9"/>
        <v>12619.244758971792</v>
      </c>
    </row>
    <row r="93" spans="1:11" x14ac:dyDescent="0.3">
      <c r="A93" s="57">
        <v>43322</v>
      </c>
      <c r="B93" s="58">
        <v>530</v>
      </c>
      <c r="C93" s="56">
        <f>VLOOKUP(A93,СберБ_БО3R_1day_13102017_201020!A90:B851,2,0)</f>
        <v>100.49</v>
      </c>
      <c r="D93" s="57">
        <f>INDEX('Table 1'!B$2:B$9,MATCH(A93,'Table 1'!B$2:B$9,1))</f>
        <v>43203</v>
      </c>
      <c r="E93" s="59">
        <f t="shared" si="5"/>
        <v>2.6082191780821919E-2</v>
      </c>
      <c r="F93" s="56">
        <f t="shared" si="6"/>
        <v>-546420.56164383551</v>
      </c>
      <c r="G93" s="60">
        <f>SUM($B$4:B93)</f>
        <v>620</v>
      </c>
      <c r="H93" s="56">
        <f>IF(D93 = A93,G93 * VLOOKUP(A93, 'Table 1'!B$2:E$9,4, 0),0)</f>
        <v>0</v>
      </c>
      <c r="I93" s="56">
        <f t="shared" si="7"/>
        <v>-546420.56164383551</v>
      </c>
      <c r="J93" s="61">
        <f t="shared" si="8"/>
        <v>-504456.95595892833</v>
      </c>
      <c r="K93" s="54">
        <f t="shared" si="9"/>
        <v>41963.605684907176</v>
      </c>
    </row>
    <row r="94" spans="1:11" x14ac:dyDescent="0.3">
      <c r="A94" s="57">
        <v>43326</v>
      </c>
      <c r="B94" s="58">
        <v>610</v>
      </c>
      <c r="C94" s="56">
        <f>VLOOKUP(A94,СберБ_БО3R_1day_13102017_201020!A91:B852,2,0)</f>
        <v>100.21</v>
      </c>
      <c r="D94" s="57">
        <f>INDEX('Table 1'!B$2:B$9,MATCH(A94,'Table 1'!B$2:B$9,1))</f>
        <v>43203</v>
      </c>
      <c r="E94" s="59">
        <f t="shared" si="5"/>
        <v>2.6958904109589042E-2</v>
      </c>
      <c r="F94" s="56">
        <f t="shared" si="6"/>
        <v>-627725.93150684936</v>
      </c>
      <c r="G94" s="60">
        <f>SUM($B$4:B94)</f>
        <v>1230</v>
      </c>
      <c r="H94" s="56">
        <f>IF(D94 = A94,G94 * VLOOKUP(A94, 'Table 1'!B$2:E$9,4, 0),0)</f>
        <v>0</v>
      </c>
      <c r="I94" s="56">
        <f t="shared" si="7"/>
        <v>-627725.93150684936</v>
      </c>
      <c r="J94" s="61">
        <f t="shared" si="8"/>
        <v>-578903.24372587656</v>
      </c>
      <c r="K94" s="54">
        <f t="shared" si="9"/>
        <v>48822.687780972803</v>
      </c>
    </row>
    <row r="95" spans="1:11" x14ac:dyDescent="0.3">
      <c r="A95" s="57">
        <v>43327</v>
      </c>
      <c r="B95" s="58">
        <v>-1070</v>
      </c>
      <c r="C95" s="56">
        <f>VLOOKUP(A95,СберБ_БО3R_1day_13102017_201020!A92:B853,2,0)</f>
        <v>100.5</v>
      </c>
      <c r="D95" s="57">
        <f>INDEX('Table 1'!B$2:B$9,MATCH(A95,'Table 1'!B$2:B$9,1))</f>
        <v>43203</v>
      </c>
      <c r="E95" s="59">
        <f t="shared" si="5"/>
        <v>2.7178082191780823E-2</v>
      </c>
      <c r="F95" s="56">
        <f t="shared" si="6"/>
        <v>1104430.5479452054</v>
      </c>
      <c r="G95" s="60">
        <f>SUM($B$4:B95)</f>
        <v>160</v>
      </c>
      <c r="H95" s="56">
        <f>IF(D95 = A95,G95 * VLOOKUP(A95, 'Table 1'!B$2:E$9,4, 0),0)</f>
        <v>0</v>
      </c>
      <c r="I95" s="56">
        <f t="shared" si="7"/>
        <v>1104430.5479452054</v>
      </c>
      <c r="J95" s="61">
        <f t="shared" si="8"/>
        <v>1018260.8153324582</v>
      </c>
      <c r="K95" s="54">
        <f t="shared" si="9"/>
        <v>86169.732612747117</v>
      </c>
    </row>
    <row r="96" spans="1:11" x14ac:dyDescent="0.3">
      <c r="A96" s="57">
        <v>43328</v>
      </c>
      <c r="B96" s="58">
        <v>190</v>
      </c>
      <c r="C96" s="56">
        <f>VLOOKUP(A96,СберБ_БО3R_1day_13102017_201020!A93:B854,2,0)</f>
        <v>100.41</v>
      </c>
      <c r="D96" s="57">
        <f>INDEX('Table 1'!B$2:B$9,MATCH(A96,'Table 1'!B$2:B$9,1))</f>
        <v>43203</v>
      </c>
      <c r="E96" s="59">
        <f t="shared" si="5"/>
        <v>2.7397260273972601E-2</v>
      </c>
      <c r="F96" s="56">
        <f t="shared" si="6"/>
        <v>-195984.47945205477</v>
      </c>
      <c r="G96" s="60">
        <f>SUM($B$4:B96)</f>
        <v>350</v>
      </c>
      <c r="H96" s="56">
        <f>IF(D96 = A96,G96 * VLOOKUP(A96, 'Table 1'!B$2:E$9,4, 0),0)</f>
        <v>0</v>
      </c>
      <c r="I96" s="56">
        <f t="shared" si="7"/>
        <v>-195984.47945205477</v>
      </c>
      <c r="J96" s="61">
        <f t="shared" si="8"/>
        <v>-180645.44230495451</v>
      </c>
      <c r="K96" s="54">
        <f t="shared" si="9"/>
        <v>15339.037147100258</v>
      </c>
    </row>
    <row r="97" spans="1:11" x14ac:dyDescent="0.3">
      <c r="A97" s="57">
        <v>43329</v>
      </c>
      <c r="B97" s="58">
        <v>1150</v>
      </c>
      <c r="C97" s="56">
        <f>VLOOKUP(A97,СберБ_БО3R_1day_13102017_201020!A94:B855,2,0)</f>
        <v>100.44</v>
      </c>
      <c r="D97" s="57">
        <f>INDEX('Table 1'!B$2:B$9,MATCH(A97,'Table 1'!B$2:B$9,1))</f>
        <v>43203</v>
      </c>
      <c r="E97" s="59">
        <f t="shared" si="5"/>
        <v>2.7616438356164386E-2</v>
      </c>
      <c r="F97" s="56">
        <f t="shared" si="6"/>
        <v>-1186818.9041095891</v>
      </c>
      <c r="G97" s="60">
        <f>SUM($B$4:B97)</f>
        <v>1500</v>
      </c>
      <c r="H97" s="56">
        <f>IF(D97 = A97,G97 * VLOOKUP(A97, 'Table 1'!B$2:E$9,4, 0),0)</f>
        <v>0</v>
      </c>
      <c r="I97" s="56">
        <f t="shared" si="7"/>
        <v>-1186818.9041095891</v>
      </c>
      <c r="J97" s="61">
        <f t="shared" si="8"/>
        <v>-1093640.2669888227</v>
      </c>
      <c r="K97" s="54">
        <f t="shared" si="9"/>
        <v>93178.637120766332</v>
      </c>
    </row>
    <row r="98" spans="1:11" x14ac:dyDescent="0.3">
      <c r="A98" s="57">
        <v>43332</v>
      </c>
      <c r="B98" s="58">
        <v>-1320</v>
      </c>
      <c r="C98" s="56">
        <f>VLOOKUP(A98,СберБ_БО3R_1day_13102017_201020!A95:B856,2,0)</f>
        <v>100.45</v>
      </c>
      <c r="D98" s="57">
        <f>INDEX('Table 1'!B$2:B$9,MATCH(A98,'Table 1'!B$2:B$9,1))</f>
        <v>43203</v>
      </c>
      <c r="E98" s="59">
        <f t="shared" si="5"/>
        <v>2.8273972602739728E-2</v>
      </c>
      <c r="F98" s="56">
        <f t="shared" si="6"/>
        <v>1363261.6438356163</v>
      </c>
      <c r="G98" s="60">
        <f>SUM($B$4:B98)</f>
        <v>180</v>
      </c>
      <c r="H98" s="56">
        <f>IF(D98 = A98,G98 * VLOOKUP(A98, 'Table 1'!B$2:E$9,4, 0),0)</f>
        <v>0</v>
      </c>
      <c r="I98" s="56">
        <f t="shared" si="7"/>
        <v>1363261.6438356163</v>
      </c>
      <c r="J98" s="61">
        <f t="shared" si="8"/>
        <v>1255230.1909853278</v>
      </c>
      <c r="K98" s="54">
        <f t="shared" si="9"/>
        <v>108031.45285028848</v>
      </c>
    </row>
    <row r="99" spans="1:11" x14ac:dyDescent="0.3">
      <c r="A99" s="57">
        <v>43333</v>
      </c>
      <c r="B99" s="58">
        <v>340</v>
      </c>
      <c r="C99" s="56">
        <f>VLOOKUP(A99,СберБ_БО3R_1day_13102017_201020!A96:B857,2,0)</f>
        <v>100.39</v>
      </c>
      <c r="D99" s="57">
        <f>INDEX('Table 1'!B$2:B$9,MATCH(A99,'Table 1'!B$2:B$9,1))</f>
        <v>43203</v>
      </c>
      <c r="E99" s="59">
        <f t="shared" si="5"/>
        <v>2.8493150684931506E-2</v>
      </c>
      <c r="F99" s="56">
        <f t="shared" si="6"/>
        <v>-351013.67123287672</v>
      </c>
      <c r="G99" s="60">
        <f>SUM($B$4:B99)</f>
        <v>520</v>
      </c>
      <c r="H99" s="56">
        <f>IF(D99 = A99,G99 * VLOOKUP(A99, 'Table 1'!B$2:E$9,4, 0),0)</f>
        <v>0</v>
      </c>
      <c r="I99" s="56">
        <f t="shared" si="7"/>
        <v>-351013.67123287672</v>
      </c>
      <c r="J99" s="61">
        <f t="shared" si="8"/>
        <v>-323111.86066017649</v>
      </c>
      <c r="K99" s="54">
        <f t="shared" si="9"/>
        <v>27901.810572700226</v>
      </c>
    </row>
    <row r="100" spans="1:11" x14ac:dyDescent="0.3">
      <c r="A100" s="57">
        <v>43334</v>
      </c>
      <c r="B100" s="58">
        <v>-490</v>
      </c>
      <c r="C100" s="56">
        <f>VLOOKUP(A100,СберБ_БО3R_1day_13102017_201020!A97:B858,2,0)</f>
        <v>100.2</v>
      </c>
      <c r="D100" s="57">
        <f>INDEX('Table 1'!B$2:B$9,MATCH(A100,'Table 1'!B$2:B$9,1))</f>
        <v>43203</v>
      </c>
      <c r="E100" s="59">
        <f t="shared" si="5"/>
        <v>2.8712328767123291E-2</v>
      </c>
      <c r="F100" s="56">
        <f t="shared" si="6"/>
        <v>505049.04109589045</v>
      </c>
      <c r="G100" s="60">
        <f>SUM($B$4:B100)</f>
        <v>30</v>
      </c>
      <c r="H100" s="56">
        <f>IF(D100 = A100,G100 * VLOOKUP(A100, 'Table 1'!B$2:E$9,4, 0),0)</f>
        <v>0</v>
      </c>
      <c r="I100" s="56">
        <f t="shared" si="7"/>
        <v>505049.04109589045</v>
      </c>
      <c r="J100" s="61">
        <f t="shared" si="8"/>
        <v>464779.67440289888</v>
      </c>
      <c r="K100" s="54">
        <f t="shared" si="9"/>
        <v>40269.366692991578</v>
      </c>
    </row>
    <row r="101" spans="1:11" x14ac:dyDescent="0.3">
      <c r="A101" s="57">
        <v>43340</v>
      </c>
      <c r="B101" s="58">
        <v>310</v>
      </c>
      <c r="C101" s="56">
        <f>VLOOKUP(A101,СберБ_БО3R_1day_13102017_201020!A98:B859,2,0)</f>
        <v>100.34</v>
      </c>
      <c r="D101" s="57">
        <f>INDEX('Table 1'!B$2:B$9,MATCH(A101,'Table 1'!B$2:B$9,1))</f>
        <v>43203</v>
      </c>
      <c r="E101" s="59">
        <f t="shared" si="5"/>
        <v>3.0027397260273973E-2</v>
      </c>
      <c r="F101" s="56">
        <f t="shared" si="6"/>
        <v>-320362.49315068498</v>
      </c>
      <c r="G101" s="60">
        <f>SUM($B$4:B101)</f>
        <v>340</v>
      </c>
      <c r="H101" s="56">
        <f>IF(D101 = A101,G101 * VLOOKUP(A101, 'Table 1'!B$2:E$9,4, 0),0)</f>
        <v>0</v>
      </c>
      <c r="I101" s="56">
        <f t="shared" si="7"/>
        <v>-320362.49315068498</v>
      </c>
      <c r="J101" s="61">
        <f t="shared" si="8"/>
        <v>-294349.62629477418</v>
      </c>
      <c r="K101" s="54">
        <f t="shared" si="9"/>
        <v>26012.866855910805</v>
      </c>
    </row>
    <row r="102" spans="1:11" x14ac:dyDescent="0.3">
      <c r="A102" s="57">
        <v>43341</v>
      </c>
      <c r="B102" s="58">
        <v>110</v>
      </c>
      <c r="C102" s="56">
        <f>VLOOKUP(A102,СберБ_БО3R_1day_13102017_201020!A99:B860,2,0)</f>
        <v>100.05</v>
      </c>
      <c r="D102" s="57">
        <f>INDEX('Table 1'!B$2:B$9,MATCH(A102,'Table 1'!B$2:B$9,1))</f>
        <v>43203</v>
      </c>
      <c r="E102" s="59">
        <f t="shared" si="5"/>
        <v>3.0246575342465755E-2</v>
      </c>
      <c r="F102" s="56">
        <f t="shared" si="6"/>
        <v>-113382.12328767122</v>
      </c>
      <c r="G102" s="60">
        <f>SUM($B$4:B102)</f>
        <v>450</v>
      </c>
      <c r="H102" s="56">
        <f>IF(D102 = A102,G102 * VLOOKUP(A102, 'Table 1'!B$2:E$9,4, 0),0)</f>
        <v>0</v>
      </c>
      <c r="I102" s="56">
        <f t="shared" si="7"/>
        <v>-113382.12328767122</v>
      </c>
      <c r="J102" s="61">
        <f t="shared" si="8"/>
        <v>-104148.04392135965</v>
      </c>
      <c r="K102" s="54">
        <f t="shared" si="9"/>
        <v>9234.0793663115619</v>
      </c>
    </row>
    <row r="103" spans="1:11" x14ac:dyDescent="0.3">
      <c r="A103" s="57">
        <v>43343</v>
      </c>
      <c r="B103" s="58">
        <v>-300</v>
      </c>
      <c r="C103" s="56">
        <f>VLOOKUP(A103,СберБ_БО3R_1day_13102017_201020!A100:B861,2,0)</f>
        <v>100.1</v>
      </c>
      <c r="D103" s="57">
        <f>INDEX('Table 1'!B$2:B$9,MATCH(A103,'Table 1'!B$2:B$9,1))</f>
        <v>43203</v>
      </c>
      <c r="E103" s="59">
        <f t="shared" si="5"/>
        <v>3.0684931506849315E-2</v>
      </c>
      <c r="F103" s="56">
        <f t="shared" si="6"/>
        <v>309505.47945205483</v>
      </c>
      <c r="G103" s="60">
        <f>SUM($B$4:B103)</f>
        <v>150</v>
      </c>
      <c r="H103" s="56">
        <f>IF(D103 = A103,G103 * VLOOKUP(A103, 'Table 1'!B$2:E$9,4, 0),0)</f>
        <v>0</v>
      </c>
      <c r="I103" s="56">
        <f t="shared" si="7"/>
        <v>309505.47945205483</v>
      </c>
      <c r="J103" s="61">
        <f t="shared" si="8"/>
        <v>284147.794724887</v>
      </c>
      <c r="K103" s="54">
        <f t="shared" si="9"/>
        <v>25357.684727167827</v>
      </c>
    </row>
    <row r="104" spans="1:11" x14ac:dyDescent="0.3">
      <c r="A104" s="57">
        <v>43346</v>
      </c>
      <c r="B104" s="58">
        <v>700</v>
      </c>
      <c r="C104" s="56">
        <f>VLOOKUP(A104,СберБ_БО3R_1day_13102017_201020!A101:B862,2,0)</f>
        <v>100.38</v>
      </c>
      <c r="D104" s="57">
        <f>INDEX('Table 1'!B$2:B$9,MATCH(A104,'Table 1'!B$2:B$9,1))</f>
        <v>43203</v>
      </c>
      <c r="E104" s="59">
        <f t="shared" si="5"/>
        <v>3.1342465753424656E-2</v>
      </c>
      <c r="F104" s="56">
        <f t="shared" si="6"/>
        <v>-724599.72602739721</v>
      </c>
      <c r="G104" s="60">
        <f>SUM($B$4:B104)</f>
        <v>850</v>
      </c>
      <c r="H104" s="56">
        <f>IF(D104 = A104,G104 * VLOOKUP(A104, 'Table 1'!B$2:E$9,4, 0),0)</f>
        <v>0</v>
      </c>
      <c r="I104" s="56">
        <f t="shared" si="7"/>
        <v>-724599.72602739721</v>
      </c>
      <c r="J104" s="61">
        <f t="shared" si="8"/>
        <v>-664703.91533833998</v>
      </c>
      <c r="K104" s="54">
        <f t="shared" si="9"/>
        <v>59895.810689057223</v>
      </c>
    </row>
    <row r="105" spans="1:11" x14ac:dyDescent="0.3">
      <c r="A105" s="57">
        <v>43347</v>
      </c>
      <c r="B105" s="58">
        <v>-580</v>
      </c>
      <c r="C105" s="56">
        <f>VLOOKUP(A105,СберБ_БО3R_1day_13102017_201020!A102:B863,2,0)</f>
        <v>100.4</v>
      </c>
      <c r="D105" s="57">
        <f>INDEX('Table 1'!B$2:B$9,MATCH(A105,'Table 1'!B$2:B$9,1))</f>
        <v>43203</v>
      </c>
      <c r="E105" s="59">
        <f t="shared" si="5"/>
        <v>3.1561643835616437E-2</v>
      </c>
      <c r="F105" s="56">
        <f t="shared" si="6"/>
        <v>600625.75342465739</v>
      </c>
      <c r="G105" s="60">
        <f>SUM($B$4:B105)</f>
        <v>270</v>
      </c>
      <c r="H105" s="56">
        <f>IF(D105 = A105,G105 * VLOOKUP(A105, 'Table 1'!B$2:E$9,4, 0),0)</f>
        <v>0</v>
      </c>
      <c r="I105" s="56">
        <f t="shared" si="7"/>
        <v>600625.75342465739</v>
      </c>
      <c r="J105" s="61">
        <f t="shared" si="8"/>
        <v>550831.4507421779</v>
      </c>
      <c r="K105" s="54">
        <f t="shared" si="9"/>
        <v>49794.302682479494</v>
      </c>
    </row>
    <row r="106" spans="1:11" x14ac:dyDescent="0.3">
      <c r="A106" s="57">
        <v>43348</v>
      </c>
      <c r="B106" s="58">
        <v>500</v>
      </c>
      <c r="C106" s="56">
        <f>VLOOKUP(A106,СберБ_БО3R_1day_13102017_201020!A103:B864,2,0)</f>
        <v>100.07</v>
      </c>
      <c r="D106" s="57">
        <f>INDEX('Table 1'!B$2:B$9,MATCH(A106,'Table 1'!B$2:B$9,1))</f>
        <v>43203</v>
      </c>
      <c r="E106" s="59">
        <f t="shared" si="5"/>
        <v>3.1780821917808219E-2</v>
      </c>
      <c r="F106" s="56">
        <f t="shared" si="6"/>
        <v>-516240.41095890402</v>
      </c>
      <c r="G106" s="60">
        <f>SUM($B$4:B106)</f>
        <v>770</v>
      </c>
      <c r="H106" s="56">
        <f>IF(D106 = A106,G106 * VLOOKUP(A106, 'Table 1'!B$2:E$9,4, 0),0)</f>
        <v>0</v>
      </c>
      <c r="I106" s="56">
        <f t="shared" si="7"/>
        <v>-516240.41095890402</v>
      </c>
      <c r="J106" s="61">
        <f t="shared" si="8"/>
        <v>-473316.32636100217</v>
      </c>
      <c r="K106" s="54">
        <f t="shared" si="9"/>
        <v>42924.084597901849</v>
      </c>
    </row>
    <row r="107" spans="1:11" x14ac:dyDescent="0.3">
      <c r="A107" s="57">
        <v>43349</v>
      </c>
      <c r="B107" s="58">
        <v>0</v>
      </c>
      <c r="C107" s="56">
        <f>VLOOKUP(A107,СберБ_БО3R_1day_13102017_201020!A104:B865,2,0)</f>
        <v>100.22</v>
      </c>
      <c r="D107" s="57">
        <f>INDEX('Table 1'!B$2:B$9,MATCH(A107,'Table 1'!B$2:B$9,1))</f>
        <v>43203</v>
      </c>
      <c r="E107" s="59">
        <f t="shared" si="5"/>
        <v>3.2000000000000001E-2</v>
      </c>
      <c r="F107" s="56">
        <f t="shared" si="6"/>
        <v>0</v>
      </c>
      <c r="G107" s="60">
        <f>SUM($B$4:B107)</f>
        <v>770</v>
      </c>
      <c r="H107" s="56">
        <f>IF(D107 = A107,G107 * VLOOKUP(A107, 'Table 1'!B$2:E$9,4, 0),0)</f>
        <v>0</v>
      </c>
      <c r="I107" s="56">
        <f t="shared" si="7"/>
        <v>0</v>
      </c>
      <c r="J107" s="61">
        <f t="shared" si="8"/>
        <v>0</v>
      </c>
      <c r="K107" s="54">
        <f t="shared" si="9"/>
        <v>0</v>
      </c>
    </row>
    <row r="108" spans="1:11" x14ac:dyDescent="0.3">
      <c r="A108" s="57">
        <v>43350</v>
      </c>
      <c r="B108" s="58">
        <v>80</v>
      </c>
      <c r="C108" s="56">
        <f>VLOOKUP(A108,СберБ_БО3R_1day_13102017_201020!A105:B866,2,0)</f>
        <v>99.77</v>
      </c>
      <c r="D108" s="57">
        <f>INDEX('Table 1'!B$2:B$9,MATCH(A108,'Table 1'!B$2:B$9,1))</f>
        <v>43203</v>
      </c>
      <c r="E108" s="59">
        <f t="shared" si="5"/>
        <v>3.2219178082191782E-2</v>
      </c>
      <c r="F108" s="56">
        <f t="shared" si="6"/>
        <v>-82393.53424657532</v>
      </c>
      <c r="G108" s="60">
        <f>SUM($B$4:B108)</f>
        <v>850</v>
      </c>
      <c r="H108" s="56">
        <f>IF(D108 = A108,G108 * VLOOKUP(A108, 'Table 1'!B$2:E$9,4, 0),0)</f>
        <v>0</v>
      </c>
      <c r="I108" s="56">
        <f t="shared" si="7"/>
        <v>-82393.53424657532</v>
      </c>
      <c r="J108" s="61">
        <f t="shared" si="8"/>
        <v>-75502.622265026614</v>
      </c>
      <c r="K108" s="54">
        <f t="shared" si="9"/>
        <v>6890.9119815487065</v>
      </c>
    </row>
    <row r="109" spans="1:11" x14ac:dyDescent="0.3">
      <c r="A109" s="57">
        <v>43355</v>
      </c>
      <c r="B109" s="58">
        <v>690</v>
      </c>
      <c r="C109" s="56">
        <f>VLOOKUP(A109,СберБ_БО3R_1day_13102017_201020!A106:B867,2,0)</f>
        <v>99.7</v>
      </c>
      <c r="D109" s="57">
        <f>INDEX('Table 1'!B$2:B$9,MATCH(A109,'Table 1'!B$2:B$9,1))</f>
        <v>43203</v>
      </c>
      <c r="E109" s="59">
        <f t="shared" si="5"/>
        <v>3.3315068493150683E-2</v>
      </c>
      <c r="F109" s="56">
        <f t="shared" si="6"/>
        <v>-710917.39726027392</v>
      </c>
      <c r="G109" s="60">
        <f>SUM($B$4:B109)</f>
        <v>1540</v>
      </c>
      <c r="H109" s="56">
        <f>IF(D109 = A109,G109 * VLOOKUP(A109, 'Table 1'!B$2:E$9,4, 0),0)</f>
        <v>0</v>
      </c>
      <c r="I109" s="56">
        <f t="shared" si="7"/>
        <v>-710917.39726027392</v>
      </c>
      <c r="J109" s="61">
        <f t="shared" si="8"/>
        <v>-650596.29369088821</v>
      </c>
      <c r="K109" s="54">
        <f t="shared" si="9"/>
        <v>60321.103569385712</v>
      </c>
    </row>
    <row r="110" spans="1:11" x14ac:dyDescent="0.3">
      <c r="A110" s="57">
        <v>43357</v>
      </c>
      <c r="B110" s="58">
        <v>-1060</v>
      </c>
      <c r="C110" s="56">
        <f>VLOOKUP(A110,СберБ_БО3R_1day_13102017_201020!A107:B868,2,0)</f>
        <v>99.76</v>
      </c>
      <c r="D110" s="57">
        <f>INDEX('Table 1'!B$2:B$9,MATCH(A110,'Table 1'!B$2:B$9,1))</f>
        <v>43203</v>
      </c>
      <c r="E110" s="59">
        <f t="shared" si="5"/>
        <v>3.3753424657534246E-2</v>
      </c>
      <c r="F110" s="56">
        <f t="shared" si="6"/>
        <v>1093234.6301369863</v>
      </c>
      <c r="G110" s="60">
        <f>SUM($B$4:B110)</f>
        <v>480</v>
      </c>
      <c r="H110" s="56">
        <f>IF(D110 = A110,G110 * VLOOKUP(A110, 'Table 1'!B$2:E$9,4, 0),0)</f>
        <v>0</v>
      </c>
      <c r="I110" s="56">
        <f t="shared" si="7"/>
        <v>1093234.6301369863</v>
      </c>
      <c r="J110" s="61">
        <f t="shared" si="8"/>
        <v>999942.98674758954</v>
      </c>
      <c r="K110" s="54">
        <f t="shared" si="9"/>
        <v>93291.643389396719</v>
      </c>
    </row>
    <row r="111" spans="1:11" x14ac:dyDescent="0.3">
      <c r="A111" s="57">
        <v>43360</v>
      </c>
      <c r="B111" s="58">
        <v>0</v>
      </c>
      <c r="C111" s="56">
        <f>VLOOKUP(A111,СберБ_БО3R_1day_13102017_201020!A108:B869,2,0)</f>
        <v>99.8</v>
      </c>
      <c r="D111" s="57">
        <f>INDEX('Table 1'!B$2:B$9,MATCH(A111,'Table 1'!B$2:B$9,1))</f>
        <v>43203</v>
      </c>
      <c r="E111" s="59">
        <f t="shared" si="5"/>
        <v>3.4410958904109591E-2</v>
      </c>
      <c r="F111" s="56">
        <f t="shared" si="6"/>
        <v>0</v>
      </c>
      <c r="G111" s="60">
        <f>SUM($B$4:B111)</f>
        <v>480</v>
      </c>
      <c r="H111" s="56">
        <f>IF(D111 = A111,G111 * VLOOKUP(A111, 'Table 1'!B$2:E$9,4, 0),0)</f>
        <v>0</v>
      </c>
      <c r="I111" s="56">
        <f t="shared" si="7"/>
        <v>0</v>
      </c>
      <c r="J111" s="61">
        <f t="shared" si="8"/>
        <v>0</v>
      </c>
      <c r="K111" s="54">
        <f t="shared" si="9"/>
        <v>0</v>
      </c>
    </row>
    <row r="112" spans="1:11" x14ac:dyDescent="0.3">
      <c r="A112" s="57">
        <v>43361</v>
      </c>
      <c r="B112" s="58">
        <v>400</v>
      </c>
      <c r="C112" s="56">
        <f>VLOOKUP(A112,СберБ_БО3R_1day_13102017_201020!A109:B870,2,0)</f>
        <v>99.8</v>
      </c>
      <c r="D112" s="57">
        <f>INDEX('Table 1'!B$2:B$9,MATCH(A112,'Table 1'!B$2:B$9,1))</f>
        <v>43203</v>
      </c>
      <c r="E112" s="59">
        <f t="shared" si="5"/>
        <v>3.4630136986301373E-2</v>
      </c>
      <c r="F112" s="56">
        <f t="shared" si="6"/>
        <v>-413052.05479452049</v>
      </c>
      <c r="G112" s="60">
        <f>SUM($B$4:B112)</f>
        <v>880</v>
      </c>
      <c r="H112" s="56">
        <f>IF(D112 = A112,G112 * VLOOKUP(A112, 'Table 1'!B$2:E$9,4, 0),0)</f>
        <v>0</v>
      </c>
      <c r="I112" s="56">
        <f t="shared" si="7"/>
        <v>-413052.05479452049</v>
      </c>
      <c r="J112" s="61">
        <f t="shared" si="8"/>
        <v>-377403.11211380444</v>
      </c>
      <c r="K112" s="54">
        <f t="shared" si="9"/>
        <v>35648.942680716049</v>
      </c>
    </row>
    <row r="113" spans="1:11" x14ac:dyDescent="0.3">
      <c r="A113" s="57">
        <v>43364</v>
      </c>
      <c r="B113" s="58">
        <v>640</v>
      </c>
      <c r="C113" s="56">
        <f>VLOOKUP(A113,СберБ_БО3R_1day_13102017_201020!A110:B871,2,0)</f>
        <v>100.15</v>
      </c>
      <c r="D113" s="57">
        <f>INDEX('Table 1'!B$2:B$9,MATCH(A113,'Table 1'!B$2:B$9,1))</f>
        <v>43203</v>
      </c>
      <c r="E113" s="59">
        <f t="shared" si="5"/>
        <v>3.5287671232876718E-2</v>
      </c>
      <c r="F113" s="56">
        <f t="shared" si="6"/>
        <v>-663544.10958904121</v>
      </c>
      <c r="G113" s="60">
        <f>SUM($B$4:B113)</f>
        <v>1520</v>
      </c>
      <c r="H113" s="56">
        <f>IF(D113 = A113,G113 * VLOOKUP(A113, 'Table 1'!B$2:E$9,4, 0),0)</f>
        <v>0</v>
      </c>
      <c r="I113" s="56">
        <f t="shared" si="7"/>
        <v>-663544.10958904121</v>
      </c>
      <c r="J113" s="61">
        <f t="shared" si="8"/>
        <v>-605793.50405155425</v>
      </c>
      <c r="K113" s="54">
        <f t="shared" si="9"/>
        <v>57750.605537486961</v>
      </c>
    </row>
    <row r="114" spans="1:11" x14ac:dyDescent="0.3">
      <c r="A114" s="57">
        <v>43367</v>
      </c>
      <c r="B114" s="58">
        <v>-1300</v>
      </c>
      <c r="C114" s="56">
        <f>VLOOKUP(A114,СберБ_БО3R_1day_13102017_201020!A111:B872,2,0)</f>
        <v>100.2</v>
      </c>
      <c r="D114" s="57">
        <f>INDEX('Table 1'!B$2:B$9,MATCH(A114,'Table 1'!B$2:B$9,1))</f>
        <v>43203</v>
      </c>
      <c r="E114" s="59">
        <f t="shared" si="5"/>
        <v>3.5945205479452055E-2</v>
      </c>
      <c r="F114" s="56">
        <f t="shared" si="6"/>
        <v>1349328.7671232875</v>
      </c>
      <c r="G114" s="60">
        <f>SUM($B$4:B114)</f>
        <v>220</v>
      </c>
      <c r="H114" s="56">
        <f>IF(D114 = A114,G114 * VLOOKUP(A114, 'Table 1'!B$2:E$9,4, 0),0)</f>
        <v>0</v>
      </c>
      <c r="I114" s="56">
        <f t="shared" si="7"/>
        <v>1349328.7671232875</v>
      </c>
      <c r="J114" s="61">
        <f t="shared" si="8"/>
        <v>1230911.1821403063</v>
      </c>
      <c r="K114" s="54">
        <f t="shared" si="9"/>
        <v>118417.58498298121</v>
      </c>
    </row>
    <row r="115" spans="1:11" x14ac:dyDescent="0.3">
      <c r="A115" s="57">
        <v>43368</v>
      </c>
      <c r="B115" s="58">
        <v>60</v>
      </c>
      <c r="C115" s="56">
        <f>VLOOKUP(A115,СберБ_БО3R_1day_13102017_201020!A112:B873,2,0)</f>
        <v>100.2</v>
      </c>
      <c r="D115" s="57">
        <f>INDEX('Table 1'!B$2:B$9,MATCH(A115,'Table 1'!B$2:B$9,1))</f>
        <v>43203</v>
      </c>
      <c r="E115" s="59">
        <f t="shared" si="5"/>
        <v>3.6164383561643837E-2</v>
      </c>
      <c r="F115" s="56">
        <f t="shared" si="6"/>
        <v>-62289.863013698639</v>
      </c>
      <c r="G115" s="60">
        <f>SUM($B$4:B115)</f>
        <v>280</v>
      </c>
      <c r="H115" s="56">
        <f>IF(D115 = A115,G115 * VLOOKUP(A115, 'Table 1'!B$2:E$9,4, 0),0)</f>
        <v>0</v>
      </c>
      <c r="I115" s="56">
        <f t="shared" si="7"/>
        <v>-62289.863013698639</v>
      </c>
      <c r="J115" s="61">
        <f t="shared" si="8"/>
        <v>-56808.199039966385</v>
      </c>
      <c r="K115" s="54">
        <f t="shared" si="9"/>
        <v>5481.6639737322548</v>
      </c>
    </row>
    <row r="116" spans="1:11" x14ac:dyDescent="0.3">
      <c r="A116" s="57">
        <v>43371</v>
      </c>
      <c r="B116" s="58">
        <v>850</v>
      </c>
      <c r="C116" s="56">
        <f>VLOOKUP(A116,СберБ_БО3R_1day_13102017_201020!A113:B874,2,0)</f>
        <v>100.26</v>
      </c>
      <c r="D116" s="57">
        <f>INDEX('Table 1'!B$2:B$9,MATCH(A116,'Table 1'!B$2:B$9,1))</f>
        <v>43203</v>
      </c>
      <c r="E116" s="59">
        <f t="shared" si="5"/>
        <v>3.6821917808219182E-2</v>
      </c>
      <c r="F116" s="56">
        <f t="shared" si="6"/>
        <v>-883508.6301369865</v>
      </c>
      <c r="G116" s="60">
        <f>SUM($B$4:B116)</f>
        <v>1130</v>
      </c>
      <c r="H116" s="56">
        <f>IF(D116 = A116,G116 * VLOOKUP(A116, 'Table 1'!B$2:E$9,4, 0),0)</f>
        <v>0</v>
      </c>
      <c r="I116" s="56">
        <f t="shared" si="7"/>
        <v>-883508.6301369865</v>
      </c>
      <c r="J116" s="61">
        <f t="shared" si="8"/>
        <v>-805116.19999235449</v>
      </c>
      <c r="K116" s="54">
        <f t="shared" si="9"/>
        <v>78392.430144632002</v>
      </c>
    </row>
    <row r="117" spans="1:11" x14ac:dyDescent="0.3">
      <c r="A117" s="57">
        <v>43378</v>
      </c>
      <c r="B117" s="58">
        <v>-900</v>
      </c>
      <c r="C117" s="56">
        <f>VLOOKUP(A117,СберБ_БО3R_1day_13102017_201020!A114:B875,2,0)</f>
        <v>100.5</v>
      </c>
      <c r="D117" s="57">
        <f>INDEX('Table 1'!B$2:B$9,MATCH(A117,'Table 1'!B$2:B$9,1))</f>
        <v>43203</v>
      </c>
      <c r="E117" s="59">
        <f t="shared" si="5"/>
        <v>3.8356164383561646E-2</v>
      </c>
      <c r="F117" s="56">
        <f t="shared" si="6"/>
        <v>939020.54794520547</v>
      </c>
      <c r="G117" s="60">
        <f>SUM($B$4:B117)</f>
        <v>230</v>
      </c>
      <c r="H117" s="56">
        <f>IF(D117 = A117,G117 * VLOOKUP(A117, 'Table 1'!B$2:E$9,4, 0),0)</f>
        <v>0</v>
      </c>
      <c r="I117" s="56">
        <f t="shared" si="7"/>
        <v>939020.54794520547</v>
      </c>
      <c r="J117" s="61">
        <f t="shared" si="8"/>
        <v>854113.96028868924</v>
      </c>
      <c r="K117" s="54">
        <f t="shared" si="9"/>
        <v>84906.587656516233</v>
      </c>
    </row>
    <row r="118" spans="1:11" x14ac:dyDescent="0.3">
      <c r="A118" s="57">
        <v>43382</v>
      </c>
      <c r="B118" s="58">
        <v>50</v>
      </c>
      <c r="C118" s="56">
        <f>VLOOKUP(A118,СберБ_БО3R_1day_13102017_201020!A115:B876,2,0)</f>
        <v>100.49</v>
      </c>
      <c r="D118" s="57">
        <f>INDEX('Table 1'!B$2:B$9,MATCH(A118,'Table 1'!B$2:B$9,1))</f>
        <v>43203</v>
      </c>
      <c r="E118" s="59">
        <f t="shared" si="5"/>
        <v>3.9232876712328765E-2</v>
      </c>
      <c r="F118" s="56">
        <f t="shared" si="6"/>
        <v>-52206.643835616429</v>
      </c>
      <c r="G118" s="60">
        <f>SUM($B$4:B118)</f>
        <v>280</v>
      </c>
      <c r="H118" s="56">
        <f>IF(D118 = A118,G118 * VLOOKUP(A118, 'Table 1'!B$2:E$9,4, 0),0)</f>
        <v>0</v>
      </c>
      <c r="I118" s="56">
        <f t="shared" si="7"/>
        <v>-52206.643835616429</v>
      </c>
      <c r="J118" s="61">
        <f t="shared" si="8"/>
        <v>-47435.701910365169</v>
      </c>
      <c r="K118" s="54">
        <f t="shared" si="9"/>
        <v>4770.9419252512598</v>
      </c>
    </row>
    <row r="119" spans="1:11" x14ac:dyDescent="0.3">
      <c r="A119" s="57">
        <v>43383</v>
      </c>
      <c r="B119" s="58">
        <v>-20</v>
      </c>
      <c r="C119" s="56">
        <f>VLOOKUP(A119,СберБ_БО3R_1day_13102017_201020!A116:B877,2,0)</f>
        <v>100.11</v>
      </c>
      <c r="D119" s="57">
        <f>INDEX('Table 1'!B$2:B$9,MATCH(A119,'Table 1'!B$2:B$9,1))</f>
        <v>43203</v>
      </c>
      <c r="E119" s="59">
        <f t="shared" si="5"/>
        <v>3.9452054794520547E-2</v>
      </c>
      <c r="F119" s="56">
        <f t="shared" si="6"/>
        <v>20811.041095890414</v>
      </c>
      <c r="G119" s="60">
        <f>SUM($B$4:B119)</f>
        <v>260</v>
      </c>
      <c r="H119" s="56">
        <f>IF(D119 = A119,G119 * VLOOKUP(A119, 'Table 1'!B$2:E$9,4, 0),0)</f>
        <v>0</v>
      </c>
      <c r="I119" s="56">
        <f t="shared" si="7"/>
        <v>20811.041095890414</v>
      </c>
      <c r="J119" s="61">
        <f t="shared" si="8"/>
        <v>18904.189887325141</v>
      </c>
      <c r="K119" s="54">
        <f t="shared" si="9"/>
        <v>1906.8512085652728</v>
      </c>
    </row>
    <row r="120" spans="1:11" x14ac:dyDescent="0.3">
      <c r="A120" s="57">
        <v>43384</v>
      </c>
      <c r="B120" s="58">
        <v>540</v>
      </c>
      <c r="C120" s="56">
        <f>VLOOKUP(A120,СберБ_БО3R_1day_13102017_201020!A117:B878,2,0)</f>
        <v>100.2</v>
      </c>
      <c r="D120" s="57">
        <f>INDEX('Table 1'!B$2:B$9,MATCH(A120,'Table 1'!B$2:B$9,1))</f>
        <v>43203</v>
      </c>
      <c r="E120" s="59">
        <f t="shared" si="5"/>
        <v>3.9671232876712328E-2</v>
      </c>
      <c r="F120" s="56">
        <f t="shared" si="6"/>
        <v>-562502.46575342468</v>
      </c>
      <c r="G120" s="60">
        <f>SUM($B$4:B120)</f>
        <v>800</v>
      </c>
      <c r="H120" s="56">
        <f>IF(D120 = A120,G120 * VLOOKUP(A120, 'Table 1'!B$2:E$9,4, 0),0)</f>
        <v>0</v>
      </c>
      <c r="I120" s="56">
        <f t="shared" si="7"/>
        <v>-562502.46575342468</v>
      </c>
      <c r="J120" s="61">
        <f t="shared" si="8"/>
        <v>-510826.48081227462</v>
      </c>
      <c r="K120" s="54">
        <f t="shared" si="9"/>
        <v>51675.984941150062</v>
      </c>
    </row>
    <row r="121" spans="1:11" x14ac:dyDescent="0.3">
      <c r="A121" s="57">
        <v>43385</v>
      </c>
      <c r="B121" s="58">
        <v>-20</v>
      </c>
      <c r="C121" s="56">
        <f>VLOOKUP(A121,СберБ_БО3R_1day_13102017_201020!A118:B879,2,0)</f>
        <v>99.98</v>
      </c>
      <c r="D121" s="57">
        <f>INDEX('Table 1'!B$2:B$9,MATCH(A121,'Table 1'!B$2:B$9,1))</f>
        <v>43385</v>
      </c>
      <c r="E121" s="59">
        <f t="shared" si="5"/>
        <v>0</v>
      </c>
      <c r="F121" s="56">
        <f t="shared" si="6"/>
        <v>19996</v>
      </c>
      <c r="G121" s="60">
        <f>SUM($B$4:B121)</f>
        <v>780</v>
      </c>
      <c r="H121" s="56">
        <f>IF(D121 = A121,G121 * VLOOKUP(A121, 'Table 1'!B$2:E$9,4, 0),0)</f>
        <v>31114.2</v>
      </c>
      <c r="I121" s="56">
        <f t="shared" si="7"/>
        <v>51110.2</v>
      </c>
      <c r="J121" s="61">
        <f t="shared" si="8"/>
        <v>46402.487285339674</v>
      </c>
      <c r="K121" s="54">
        <f t="shared" si="9"/>
        <v>4707.7127146603234</v>
      </c>
    </row>
    <row r="122" spans="1:11" x14ac:dyDescent="0.3">
      <c r="A122" s="57">
        <v>43388</v>
      </c>
      <c r="B122" s="58">
        <v>80</v>
      </c>
      <c r="C122" s="56">
        <f>VLOOKUP(A122,СберБ_БО3R_1day_13102017_201020!A119:B880,2,0)</f>
        <v>100.1</v>
      </c>
      <c r="D122" s="57">
        <f>INDEX('Table 1'!B$2:B$9,MATCH(A122,'Table 1'!B$2:B$9,1))</f>
        <v>43385</v>
      </c>
      <c r="E122" s="59">
        <f t="shared" si="5"/>
        <v>6.5753424657534238E-4</v>
      </c>
      <c r="F122" s="56">
        <f t="shared" si="6"/>
        <v>-80132.602739726019</v>
      </c>
      <c r="G122" s="60">
        <f>SUM($B$4:B122)</f>
        <v>860</v>
      </c>
      <c r="H122" s="56">
        <f>IF(D122 = A122,G122 * VLOOKUP(A122, 'Table 1'!B$2:E$9,4, 0),0)</f>
        <v>0</v>
      </c>
      <c r="I122" s="56">
        <f t="shared" si="7"/>
        <v>-80132.602739726019</v>
      </c>
      <c r="J122" s="61">
        <f t="shared" si="8"/>
        <v>-72693.746603358712</v>
      </c>
      <c r="K122" s="54">
        <f t="shared" si="9"/>
        <v>7438.856136367307</v>
      </c>
    </row>
    <row r="123" spans="1:11" x14ac:dyDescent="0.3">
      <c r="A123" s="57">
        <v>43392</v>
      </c>
      <c r="B123" s="58">
        <v>-640</v>
      </c>
      <c r="C123" s="56">
        <f>VLOOKUP(A123,СберБ_БО3R_1day_13102017_201020!A120:B881,2,0)</f>
        <v>100.47</v>
      </c>
      <c r="D123" s="57">
        <f>INDEX('Table 1'!B$2:B$9,MATCH(A123,'Table 1'!B$2:B$9,1))</f>
        <v>43385</v>
      </c>
      <c r="E123" s="59">
        <f t="shared" si="5"/>
        <v>1.5342465753424659E-3</v>
      </c>
      <c r="F123" s="56">
        <f t="shared" si="6"/>
        <v>643989.91780821921</v>
      </c>
      <c r="G123" s="60">
        <f>SUM($B$4:B123)</f>
        <v>220</v>
      </c>
      <c r="H123" s="56">
        <f>IF(D123 = A123,G123 * VLOOKUP(A123, 'Table 1'!B$2:E$9,4, 0),0)</f>
        <v>0</v>
      </c>
      <c r="I123" s="56">
        <f t="shared" si="7"/>
        <v>643989.91780821921</v>
      </c>
      <c r="J123" s="61">
        <f t="shared" si="8"/>
        <v>583587.12711502437</v>
      </c>
      <c r="K123" s="54">
        <f t="shared" si="9"/>
        <v>60402.790693194838</v>
      </c>
    </row>
    <row r="124" spans="1:11" x14ac:dyDescent="0.3">
      <c r="A124" s="57">
        <v>43397</v>
      </c>
      <c r="B124" s="58">
        <v>370</v>
      </c>
      <c r="C124" s="56">
        <f>VLOOKUP(A124,СберБ_БО3R_1day_13102017_201020!A121:B882,2,0)</f>
        <v>100.3</v>
      </c>
      <c r="D124" s="57">
        <f>INDEX('Table 1'!B$2:B$9,MATCH(A124,'Table 1'!B$2:B$9,1))</f>
        <v>43385</v>
      </c>
      <c r="E124" s="59">
        <f t="shared" si="5"/>
        <v>2.6301369863013695E-3</v>
      </c>
      <c r="F124" s="56">
        <f t="shared" si="6"/>
        <v>-372083.15068493143</v>
      </c>
      <c r="G124" s="60">
        <f>SUM($B$4:B124)</f>
        <v>590</v>
      </c>
      <c r="H124" s="56">
        <f>IF(D124 = A124,G124 * VLOOKUP(A124, 'Table 1'!B$2:E$9,4, 0),0)</f>
        <v>0</v>
      </c>
      <c r="I124" s="56">
        <f t="shared" si="7"/>
        <v>-372083.15068493143</v>
      </c>
      <c r="J124" s="61">
        <f t="shared" si="8"/>
        <v>-336736.48865505145</v>
      </c>
      <c r="K124" s="54">
        <f t="shared" si="9"/>
        <v>35346.662029879983</v>
      </c>
    </row>
    <row r="125" spans="1:11" x14ac:dyDescent="0.3">
      <c r="A125" s="57">
        <v>43399</v>
      </c>
      <c r="B125" s="58">
        <v>-340</v>
      </c>
      <c r="C125" s="56">
        <f>VLOOKUP(A125,СберБ_БО3R_1day_13102017_201020!A122:B883,2,0)</f>
        <v>100.35</v>
      </c>
      <c r="D125" s="57">
        <f>INDEX('Table 1'!B$2:B$9,MATCH(A125,'Table 1'!B$2:B$9,1))</f>
        <v>43385</v>
      </c>
      <c r="E125" s="59">
        <f t="shared" si="5"/>
        <v>3.0684931506849318E-3</v>
      </c>
      <c r="F125" s="56">
        <f t="shared" si="6"/>
        <v>342233.28767123283</v>
      </c>
      <c r="G125" s="60">
        <f>SUM($B$4:B125)</f>
        <v>250</v>
      </c>
      <c r="H125" s="56">
        <f>IF(D125 = A125,G125 * VLOOKUP(A125, 'Table 1'!B$2:E$9,4, 0),0)</f>
        <v>0</v>
      </c>
      <c r="I125" s="56">
        <f t="shared" si="7"/>
        <v>342233.28767123283</v>
      </c>
      <c r="J125" s="61">
        <f t="shared" si="8"/>
        <v>309557.86317409191</v>
      </c>
      <c r="K125" s="54">
        <f t="shared" si="9"/>
        <v>32675.424497140921</v>
      </c>
    </row>
    <row r="126" spans="1:11" x14ac:dyDescent="0.3">
      <c r="A126" s="57">
        <v>43402</v>
      </c>
      <c r="B126" s="58">
        <v>720</v>
      </c>
      <c r="C126" s="56">
        <f>VLOOKUP(A126,СберБ_БО3R_1day_13102017_201020!A123:B884,2,0)</f>
        <v>100.24</v>
      </c>
      <c r="D126" s="57">
        <f>INDEX('Table 1'!B$2:B$9,MATCH(A126,'Table 1'!B$2:B$9,1))</f>
        <v>43385</v>
      </c>
      <c r="E126" s="59">
        <f t="shared" si="5"/>
        <v>3.7260273972602744E-3</v>
      </c>
      <c r="F126" s="56">
        <f t="shared" si="6"/>
        <v>-724410.73972602736</v>
      </c>
      <c r="G126" s="60">
        <f>SUM($B$4:B126)</f>
        <v>970</v>
      </c>
      <c r="H126" s="56">
        <f>IF(D126 = A126,G126 * VLOOKUP(A126, 'Table 1'!B$2:E$9,4, 0),0)</f>
        <v>0</v>
      </c>
      <c r="I126" s="56">
        <f t="shared" si="7"/>
        <v>-724410.73972602736</v>
      </c>
      <c r="J126" s="61">
        <f t="shared" si="8"/>
        <v>-654724.50325388601</v>
      </c>
      <c r="K126" s="54">
        <f t="shared" si="9"/>
        <v>69686.236472141347</v>
      </c>
    </row>
    <row r="127" spans="1:11" x14ac:dyDescent="0.3">
      <c r="A127" s="57">
        <v>43403</v>
      </c>
      <c r="B127" s="58">
        <v>-180</v>
      </c>
      <c r="C127" s="56">
        <f>VLOOKUP(A127,СберБ_БО3R_1day_13102017_201020!A124:B885,2,0)</f>
        <v>100.42</v>
      </c>
      <c r="D127" s="57">
        <f>INDEX('Table 1'!B$2:B$9,MATCH(A127,'Table 1'!B$2:B$9,1))</f>
        <v>43385</v>
      </c>
      <c r="E127" s="59">
        <f t="shared" si="5"/>
        <v>3.9452054794520547E-3</v>
      </c>
      <c r="F127" s="56">
        <f t="shared" si="6"/>
        <v>181466.13698630137</v>
      </c>
      <c r="G127" s="60">
        <f>SUM($B$4:B127)</f>
        <v>790</v>
      </c>
      <c r="H127" s="56">
        <f>IF(D127 = A127,G127 * VLOOKUP(A127, 'Table 1'!B$2:E$9,4, 0),0)</f>
        <v>0</v>
      </c>
      <c r="I127" s="56">
        <f t="shared" si="7"/>
        <v>181466.13698630137</v>
      </c>
      <c r="J127" s="61">
        <f t="shared" si="8"/>
        <v>163966.08099454621</v>
      </c>
      <c r="K127" s="54">
        <f t="shared" si="9"/>
        <v>17500.055991755158</v>
      </c>
    </row>
    <row r="128" spans="1:11" x14ac:dyDescent="0.3">
      <c r="A128" s="57">
        <v>43406</v>
      </c>
      <c r="B128" s="58">
        <v>410</v>
      </c>
      <c r="C128" s="56">
        <f>VLOOKUP(A128,СберБ_БО3R_1day_13102017_201020!A125:B886,2,0)</f>
        <v>100.5</v>
      </c>
      <c r="D128" s="57">
        <f>INDEX('Table 1'!B$2:B$9,MATCH(A128,'Table 1'!B$2:B$9,1))</f>
        <v>43385</v>
      </c>
      <c r="E128" s="59">
        <f t="shared" si="5"/>
        <v>4.6027397260273977E-3</v>
      </c>
      <c r="F128" s="56">
        <f t="shared" si="6"/>
        <v>-413937.12328767119</v>
      </c>
      <c r="G128" s="60">
        <f>SUM($B$4:B128)</f>
        <v>1200</v>
      </c>
      <c r="H128" s="56">
        <f>IF(D128 = A128,G128 * VLOOKUP(A128, 'Table 1'!B$2:E$9,4, 0),0)</f>
        <v>0</v>
      </c>
      <c r="I128" s="56">
        <f t="shared" si="7"/>
        <v>-413937.12328767119</v>
      </c>
      <c r="J128" s="61">
        <f t="shared" si="8"/>
        <v>-373720.50180552207</v>
      </c>
      <c r="K128" s="54">
        <f t="shared" si="9"/>
        <v>40216.621482149116</v>
      </c>
    </row>
    <row r="129" spans="1:11" x14ac:dyDescent="0.3">
      <c r="A129" s="57">
        <v>43410</v>
      </c>
      <c r="B129" s="58">
        <v>610</v>
      </c>
      <c r="C129" s="56">
        <f>VLOOKUP(A129,СберБ_БО3R_1day_13102017_201020!A126:B887,2,0)</f>
        <v>100.44</v>
      </c>
      <c r="D129" s="57">
        <f>INDEX('Table 1'!B$2:B$9,MATCH(A129,'Table 1'!B$2:B$9,1))</f>
        <v>43385</v>
      </c>
      <c r="E129" s="59">
        <f t="shared" si="5"/>
        <v>5.4794520547945206E-3</v>
      </c>
      <c r="F129" s="56">
        <f t="shared" si="6"/>
        <v>-616026.46575342456</v>
      </c>
      <c r="G129" s="60">
        <f>SUM($B$4:B129)</f>
        <v>1810</v>
      </c>
      <c r="H129" s="56">
        <f>IF(D129 = A129,G129 * VLOOKUP(A129, 'Table 1'!B$2:E$9,4, 0),0)</f>
        <v>0</v>
      </c>
      <c r="I129" s="56">
        <f t="shared" si="7"/>
        <v>-616026.46575342456</v>
      </c>
      <c r="J129" s="61">
        <f t="shared" si="8"/>
        <v>-555585.30275485094</v>
      </c>
      <c r="K129" s="54">
        <f t="shared" si="9"/>
        <v>60441.162998573622</v>
      </c>
    </row>
    <row r="130" spans="1:11" x14ac:dyDescent="0.3">
      <c r="A130" s="57">
        <v>43412</v>
      </c>
      <c r="B130" s="58">
        <v>690</v>
      </c>
      <c r="C130" s="56">
        <f>VLOOKUP(A130,СберБ_БО3R_1day_13102017_201020!A127:B888,2,0)</f>
        <v>100.3</v>
      </c>
      <c r="D130" s="57">
        <f>INDEX('Table 1'!B$2:B$9,MATCH(A130,'Table 1'!B$2:B$9,1))</f>
        <v>43385</v>
      </c>
      <c r="E130" s="59">
        <f t="shared" si="5"/>
        <v>5.917808219178082E-3</v>
      </c>
      <c r="F130" s="56">
        <f t="shared" si="6"/>
        <v>-696153.28767123271</v>
      </c>
      <c r="G130" s="60">
        <f>SUM($B$4:B130)</f>
        <v>2500</v>
      </c>
      <c r="H130" s="56">
        <f>IF(D130 = A130,G130 * VLOOKUP(A130, 'Table 1'!B$2:E$9,4, 0),0)</f>
        <v>0</v>
      </c>
      <c r="I130" s="56">
        <f t="shared" si="7"/>
        <v>-696153.28767123271</v>
      </c>
      <c r="J130" s="61">
        <f t="shared" si="8"/>
        <v>-627517.25486161932</v>
      </c>
      <c r="K130" s="54">
        <f t="shared" si="9"/>
        <v>68636.032809613389</v>
      </c>
    </row>
    <row r="131" spans="1:11" x14ac:dyDescent="0.3">
      <c r="A131" s="57">
        <v>43413</v>
      </c>
      <c r="B131" s="58">
        <v>-730</v>
      </c>
      <c r="C131" s="56">
        <f>VLOOKUP(A131,СберБ_БО3R_1day_13102017_201020!A128:B889,2,0)</f>
        <v>100.45</v>
      </c>
      <c r="D131" s="57">
        <f>INDEX('Table 1'!B$2:B$9,MATCH(A131,'Table 1'!B$2:B$9,1))</f>
        <v>43385</v>
      </c>
      <c r="E131" s="59">
        <f t="shared" si="5"/>
        <v>6.1369863013698636E-3</v>
      </c>
      <c r="F131" s="56">
        <f t="shared" si="6"/>
        <v>737765</v>
      </c>
      <c r="G131" s="60">
        <f>SUM($B$4:B131)</f>
        <v>1770</v>
      </c>
      <c r="H131" s="56">
        <f>IF(D131 = A131,G131 * VLOOKUP(A131, 'Table 1'!B$2:E$9,4, 0),0)</f>
        <v>0</v>
      </c>
      <c r="I131" s="56">
        <f t="shared" si="7"/>
        <v>737765</v>
      </c>
      <c r="J131" s="61">
        <f t="shared" si="8"/>
        <v>664849.81117263902</v>
      </c>
      <c r="K131" s="54">
        <f t="shared" si="9"/>
        <v>72915.18882736098</v>
      </c>
    </row>
    <row r="132" spans="1:11" x14ac:dyDescent="0.3">
      <c r="A132" s="57">
        <v>43420</v>
      </c>
      <c r="B132" s="58">
        <v>-710</v>
      </c>
      <c r="C132" s="56">
        <f>VLOOKUP(A132,СберБ_БО3R_1day_13102017_201020!A129:B890,2,0)</f>
        <v>100.29</v>
      </c>
      <c r="D132" s="57">
        <f>INDEX('Table 1'!B$2:B$9,MATCH(A132,'Table 1'!B$2:B$9,1))</f>
        <v>43385</v>
      </c>
      <c r="E132" s="59">
        <f t="shared" si="5"/>
        <v>7.6712328767123287E-3</v>
      </c>
      <c r="F132" s="56">
        <f t="shared" si="6"/>
        <v>717505.57534246577</v>
      </c>
      <c r="G132" s="60">
        <f>SUM($B$4:B132)</f>
        <v>1060</v>
      </c>
      <c r="H132" s="56">
        <f>IF(D132 = A132,G132 * VLOOKUP(A132, 'Table 1'!B$2:E$9,4, 0),0)</f>
        <v>0</v>
      </c>
      <c r="I132" s="56">
        <f t="shared" si="7"/>
        <v>717505.57534246577</v>
      </c>
      <c r="J132" s="61">
        <f t="shared" si="8"/>
        <v>645392.23664500238</v>
      </c>
      <c r="K132" s="54">
        <f t="shared" si="9"/>
        <v>72113.33869746339</v>
      </c>
    </row>
    <row r="133" spans="1:11" x14ac:dyDescent="0.3">
      <c r="A133" s="57">
        <v>43423</v>
      </c>
      <c r="B133" s="58">
        <v>-710</v>
      </c>
      <c r="C133" s="56">
        <f>VLOOKUP(A133,СберБ_БО3R_1day_13102017_201020!A130:B891,2,0)</f>
        <v>100.23</v>
      </c>
      <c r="D133" s="57">
        <f>INDEX('Table 1'!B$2:B$9,MATCH(A133,'Table 1'!B$2:B$9,1))</f>
        <v>43385</v>
      </c>
      <c r="E133" s="59">
        <f t="shared" ref="E133:E196" si="10">(A133-D133) /365 * $C$2</f>
        <v>8.3287671232876708E-3</v>
      </c>
      <c r="F133" s="56">
        <f t="shared" ref="F133:F196" si="11" xml:space="preserve"> - (C133 / 100 +E133) * $C$1 * B133</f>
        <v>717546.42465753423</v>
      </c>
      <c r="G133" s="60">
        <f>SUM($B$4:B133)</f>
        <v>350</v>
      </c>
      <c r="H133" s="56">
        <f>IF(D133 = A133,G133 * VLOOKUP(A133, 'Table 1'!B$2:E$9,4, 0),0)</f>
        <v>0</v>
      </c>
      <c r="I133" s="56">
        <f t="shared" ref="I133:I196" si="12">F133+H133</f>
        <v>717546.42465753423</v>
      </c>
      <c r="J133" s="61">
        <f t="shared" ref="J133:J196" si="13" xml:space="preserve"> I133 * (1 + $E$1) ^ (($A$4 - A133)  / 365)</f>
        <v>644915.15921766986</v>
      </c>
      <c r="K133" s="54">
        <f t="shared" ref="K133:K196" si="14">ABS(I133 - J133)</f>
        <v>72631.265439864364</v>
      </c>
    </row>
    <row r="134" spans="1:11" x14ac:dyDescent="0.3">
      <c r="A134" s="57">
        <v>43426</v>
      </c>
      <c r="B134" s="58">
        <v>750</v>
      </c>
      <c r="C134" s="56">
        <f>VLOOKUP(A134,СберБ_БО3R_1day_13102017_201020!A131:B892,2,0)</f>
        <v>100.2</v>
      </c>
      <c r="D134" s="57">
        <f>INDEX('Table 1'!B$2:B$9,MATCH(A134,'Table 1'!B$2:B$9,1))</f>
        <v>43385</v>
      </c>
      <c r="E134" s="59">
        <f t="shared" si="10"/>
        <v>8.9863013698630138E-3</v>
      </c>
      <c r="F134" s="56">
        <f t="shared" si="11"/>
        <v>-758239.72602739721</v>
      </c>
      <c r="G134" s="60">
        <f>SUM($B$4:B134)</f>
        <v>1100</v>
      </c>
      <c r="H134" s="56">
        <f>IF(D134 = A134,G134 * VLOOKUP(A134, 'Table 1'!B$2:E$9,4, 0),0)</f>
        <v>0</v>
      </c>
      <c r="I134" s="56">
        <f t="shared" si="12"/>
        <v>-758239.72602739721</v>
      </c>
      <c r="J134" s="61">
        <f t="shared" si="13"/>
        <v>-680946.88704415958</v>
      </c>
      <c r="K134" s="54">
        <f t="shared" si="14"/>
        <v>77292.838983237627</v>
      </c>
    </row>
    <row r="135" spans="1:11" x14ac:dyDescent="0.3">
      <c r="A135" s="57">
        <v>43431</v>
      </c>
      <c r="B135" s="58">
        <v>170</v>
      </c>
      <c r="C135" s="56">
        <f>VLOOKUP(A135,СберБ_БО3R_1day_13102017_201020!A132:B893,2,0)</f>
        <v>100.1</v>
      </c>
      <c r="D135" s="57">
        <f>INDEX('Table 1'!B$2:B$9,MATCH(A135,'Table 1'!B$2:B$9,1))</f>
        <v>43385</v>
      </c>
      <c r="E135" s="59">
        <f t="shared" si="10"/>
        <v>1.0082191780821918E-2</v>
      </c>
      <c r="F135" s="56">
        <f t="shared" si="11"/>
        <v>-171883.9726027397</v>
      </c>
      <c r="G135" s="60">
        <f>SUM($B$4:B135)</f>
        <v>1270</v>
      </c>
      <c r="H135" s="56">
        <f>IF(D135 = A135,G135 * VLOOKUP(A135, 'Table 1'!B$2:E$9,4, 0),0)</f>
        <v>0</v>
      </c>
      <c r="I135" s="56">
        <f t="shared" si="12"/>
        <v>-171883.9726027397</v>
      </c>
      <c r="J135" s="61">
        <f t="shared" si="13"/>
        <v>-154157.84356248318</v>
      </c>
      <c r="K135" s="54">
        <f t="shared" si="14"/>
        <v>17726.129040256521</v>
      </c>
    </row>
    <row r="136" spans="1:11" x14ac:dyDescent="0.3">
      <c r="A136" s="57">
        <v>43433</v>
      </c>
      <c r="B136" s="58">
        <v>-120</v>
      </c>
      <c r="C136" s="56">
        <f>VLOOKUP(A136,СберБ_БО3R_1day_13102017_201020!A133:B894,2,0)</f>
        <v>100.14</v>
      </c>
      <c r="D136" s="57">
        <f>INDEX('Table 1'!B$2:B$9,MATCH(A136,'Table 1'!B$2:B$9,1))</f>
        <v>43385</v>
      </c>
      <c r="E136" s="59">
        <f t="shared" si="10"/>
        <v>1.0520547945205478E-2</v>
      </c>
      <c r="F136" s="56">
        <f t="shared" si="11"/>
        <v>121430.46575342468</v>
      </c>
      <c r="G136" s="60">
        <f>SUM($B$4:B136)</f>
        <v>1150</v>
      </c>
      <c r="H136" s="56">
        <f>IF(D136 = A136,G136 * VLOOKUP(A136, 'Table 1'!B$2:E$9,4, 0),0)</f>
        <v>0</v>
      </c>
      <c r="I136" s="56">
        <f t="shared" si="12"/>
        <v>121430.46575342468</v>
      </c>
      <c r="J136" s="61">
        <f t="shared" si="13"/>
        <v>108849.72109090161</v>
      </c>
      <c r="K136" s="54">
        <f t="shared" si="14"/>
        <v>12580.744662523066</v>
      </c>
    </row>
    <row r="137" spans="1:11" x14ac:dyDescent="0.3">
      <c r="A137" s="57">
        <v>43434</v>
      </c>
      <c r="B137" s="58">
        <v>90</v>
      </c>
      <c r="C137" s="56">
        <f>VLOOKUP(A137,СберБ_БО3R_1day_13102017_201020!A134:B895,2,0)</f>
        <v>100.41</v>
      </c>
      <c r="D137" s="57">
        <f>INDEX('Table 1'!B$2:B$9,MATCH(A137,'Table 1'!B$2:B$9,1))</f>
        <v>43385</v>
      </c>
      <c r="E137" s="59">
        <f t="shared" si="10"/>
        <v>1.0739726027397261E-2</v>
      </c>
      <c r="F137" s="56">
        <f t="shared" si="11"/>
        <v>-91335.57534246576</v>
      </c>
      <c r="G137" s="60">
        <f>SUM($B$4:B137)</f>
        <v>1240</v>
      </c>
      <c r="H137" s="56">
        <f>IF(D137 = A137,G137 * VLOOKUP(A137, 'Table 1'!B$2:E$9,4, 0),0)</f>
        <v>0</v>
      </c>
      <c r="I137" s="56">
        <f t="shared" si="12"/>
        <v>-91335.57534246576</v>
      </c>
      <c r="J137" s="61">
        <f t="shared" si="13"/>
        <v>-81851.065368682277</v>
      </c>
      <c r="K137" s="54">
        <f t="shared" si="14"/>
        <v>9484.5099737834826</v>
      </c>
    </row>
    <row r="138" spans="1:11" x14ac:dyDescent="0.3">
      <c r="A138" s="57">
        <v>43438</v>
      </c>
      <c r="B138" s="58">
        <v>-1190</v>
      </c>
      <c r="C138" s="56">
        <f>VLOOKUP(A138,СберБ_БО3R_1day_13102017_201020!A135:B896,2,0)</f>
        <v>100.28</v>
      </c>
      <c r="D138" s="57">
        <f>INDEX('Table 1'!B$2:B$9,MATCH(A138,'Table 1'!B$2:B$9,1))</f>
        <v>43385</v>
      </c>
      <c r="E138" s="59">
        <f t="shared" si="10"/>
        <v>1.1616438356164382E-2</v>
      </c>
      <c r="F138" s="56">
        <f t="shared" si="11"/>
        <v>1207155.5616438354</v>
      </c>
      <c r="G138" s="60">
        <f>SUM($B$4:B138)</f>
        <v>50</v>
      </c>
      <c r="H138" s="56">
        <f>IF(D138 = A138,G138 * VLOOKUP(A138, 'Table 1'!B$2:E$9,4, 0),0)</f>
        <v>0</v>
      </c>
      <c r="I138" s="56">
        <f t="shared" si="12"/>
        <v>1207155.5616438354</v>
      </c>
      <c r="J138" s="61">
        <f t="shared" si="13"/>
        <v>1080653.43675033</v>
      </c>
      <c r="K138" s="54">
        <f t="shared" si="14"/>
        <v>126502.12489350536</v>
      </c>
    </row>
    <row r="139" spans="1:11" x14ac:dyDescent="0.3">
      <c r="A139" s="57">
        <v>43440</v>
      </c>
      <c r="B139" s="58">
        <v>190</v>
      </c>
      <c r="C139" s="56">
        <f>VLOOKUP(A139,СберБ_БО3R_1day_13102017_201020!A136:B897,2,0)</f>
        <v>99.91</v>
      </c>
      <c r="D139" s="57">
        <f>INDEX('Table 1'!B$2:B$9,MATCH(A139,'Table 1'!B$2:B$9,1))</f>
        <v>43385</v>
      </c>
      <c r="E139" s="59">
        <f t="shared" si="10"/>
        <v>1.2054794520547946E-2</v>
      </c>
      <c r="F139" s="56">
        <f t="shared" si="11"/>
        <v>-192119.4109589041</v>
      </c>
      <c r="G139" s="60">
        <f>SUM($B$4:B139)</f>
        <v>240</v>
      </c>
      <c r="H139" s="56">
        <f>IF(D139 = A139,G139 * VLOOKUP(A139, 'Table 1'!B$2:E$9,4, 0),0)</f>
        <v>0</v>
      </c>
      <c r="I139" s="56">
        <f t="shared" si="12"/>
        <v>-192119.4109589041</v>
      </c>
      <c r="J139" s="61">
        <f t="shared" si="13"/>
        <v>-171895.24431803738</v>
      </c>
      <c r="K139" s="54">
        <f t="shared" si="14"/>
        <v>20224.166640866722</v>
      </c>
    </row>
    <row r="140" spans="1:11" x14ac:dyDescent="0.3">
      <c r="A140" s="57">
        <v>43441</v>
      </c>
      <c r="B140" s="58">
        <v>570</v>
      </c>
      <c r="C140" s="56">
        <f>VLOOKUP(A140,СберБ_БО3R_1day_13102017_201020!A137:B898,2,0)</f>
        <v>99.8</v>
      </c>
      <c r="D140" s="57">
        <f>INDEX('Table 1'!B$2:B$9,MATCH(A140,'Table 1'!B$2:B$9,1))</f>
        <v>43385</v>
      </c>
      <c r="E140" s="59">
        <f t="shared" si="10"/>
        <v>1.2273972602739727E-2</v>
      </c>
      <c r="F140" s="56">
        <f t="shared" si="11"/>
        <v>-575856.16438356158</v>
      </c>
      <c r="G140" s="60">
        <f>SUM($B$4:B140)</f>
        <v>810</v>
      </c>
      <c r="H140" s="56">
        <f>IF(D140 = A140,G140 * VLOOKUP(A140, 'Table 1'!B$2:E$9,4, 0),0)</f>
        <v>0</v>
      </c>
      <c r="I140" s="56">
        <f t="shared" si="12"/>
        <v>-575856.16438356158</v>
      </c>
      <c r="J140" s="61">
        <f t="shared" si="13"/>
        <v>-515099.7549709669</v>
      </c>
      <c r="K140" s="54">
        <f t="shared" si="14"/>
        <v>60756.409412594687</v>
      </c>
    </row>
    <row r="141" spans="1:11" x14ac:dyDescent="0.3">
      <c r="A141" s="57">
        <v>43445</v>
      </c>
      <c r="B141" s="58">
        <v>100</v>
      </c>
      <c r="C141" s="56">
        <f>VLOOKUP(A141,СберБ_БО3R_1day_13102017_201020!A138:B899,2,0)</f>
        <v>100.03</v>
      </c>
      <c r="D141" s="57">
        <f>INDEX('Table 1'!B$2:B$9,MATCH(A141,'Table 1'!B$2:B$9,1))</f>
        <v>43385</v>
      </c>
      <c r="E141" s="59">
        <f t="shared" si="10"/>
        <v>1.3150684931506848E-2</v>
      </c>
      <c r="F141" s="56">
        <f t="shared" si="11"/>
        <v>-101345.06849315068</v>
      </c>
      <c r="G141" s="60">
        <f>SUM($B$4:B141)</f>
        <v>910</v>
      </c>
      <c r="H141" s="56">
        <f>IF(D141 = A141,G141 * VLOOKUP(A141, 'Table 1'!B$2:E$9,4, 0),0)</f>
        <v>0</v>
      </c>
      <c r="I141" s="56">
        <f t="shared" si="12"/>
        <v>-101345.06849315068</v>
      </c>
      <c r="J141" s="61">
        <f t="shared" si="13"/>
        <v>-90556.322042211454</v>
      </c>
      <c r="K141" s="54">
        <f t="shared" si="14"/>
        <v>10788.74645093923</v>
      </c>
    </row>
    <row r="142" spans="1:11" x14ac:dyDescent="0.3">
      <c r="A142" s="57">
        <v>43448</v>
      </c>
      <c r="B142" s="58">
        <v>-310</v>
      </c>
      <c r="C142" s="56">
        <f>VLOOKUP(A142,СберБ_БО3R_1day_13102017_201020!A139:B900,2,0)</f>
        <v>99.9</v>
      </c>
      <c r="D142" s="57">
        <f>INDEX('Table 1'!B$2:B$9,MATCH(A142,'Table 1'!B$2:B$9,1))</f>
        <v>43385</v>
      </c>
      <c r="E142" s="59">
        <f t="shared" si="10"/>
        <v>1.3808219178082193E-2</v>
      </c>
      <c r="F142" s="56">
        <f t="shared" si="11"/>
        <v>313970.54794520547</v>
      </c>
      <c r="G142" s="60">
        <f>SUM($B$4:B142)</f>
        <v>600</v>
      </c>
      <c r="H142" s="56">
        <f>IF(D142 = A142,G142 * VLOOKUP(A142, 'Table 1'!B$2:E$9,4, 0),0)</f>
        <v>0</v>
      </c>
      <c r="I142" s="56">
        <f t="shared" si="12"/>
        <v>313970.54794520547</v>
      </c>
      <c r="J142" s="61">
        <f t="shared" si="13"/>
        <v>280323.29503716342</v>
      </c>
      <c r="K142" s="54">
        <f t="shared" si="14"/>
        <v>33647.25290804205</v>
      </c>
    </row>
    <row r="143" spans="1:11" x14ac:dyDescent="0.3">
      <c r="A143" s="57">
        <v>43452</v>
      </c>
      <c r="B143" s="58">
        <v>580</v>
      </c>
      <c r="C143" s="56">
        <f>VLOOKUP(A143,СберБ_БО3R_1day_13102017_201020!A140:B901,2,0)</f>
        <v>99.89</v>
      </c>
      <c r="D143" s="57">
        <f>INDEX('Table 1'!B$2:B$9,MATCH(A143,'Table 1'!B$2:B$9,1))</f>
        <v>43385</v>
      </c>
      <c r="E143" s="59">
        <f t="shared" si="10"/>
        <v>1.4684931506849314E-2</v>
      </c>
      <c r="F143" s="56">
        <f t="shared" si="11"/>
        <v>-587879.26027397253</v>
      </c>
      <c r="G143" s="60">
        <f>SUM($B$4:B143)</f>
        <v>1180</v>
      </c>
      <c r="H143" s="56">
        <f>IF(D143 = A143,G143 * VLOOKUP(A143, 'Table 1'!B$2:E$9,4, 0),0)</f>
        <v>0</v>
      </c>
      <c r="I143" s="56">
        <f t="shared" si="12"/>
        <v>-587879.26027397253</v>
      </c>
      <c r="J143" s="61">
        <f t="shared" si="13"/>
        <v>-524320.99615655933</v>
      </c>
      <c r="K143" s="54">
        <f t="shared" si="14"/>
        <v>63558.2641174132</v>
      </c>
    </row>
    <row r="144" spans="1:11" x14ac:dyDescent="0.3">
      <c r="A144" s="57">
        <v>43453</v>
      </c>
      <c r="B144" s="58">
        <v>720</v>
      </c>
      <c r="C144" s="56">
        <f>VLOOKUP(A144,СберБ_БО3R_1day_13102017_201020!A141:B902,2,0)</f>
        <v>99.98</v>
      </c>
      <c r="D144" s="57">
        <f>INDEX('Table 1'!B$2:B$9,MATCH(A144,'Table 1'!B$2:B$9,1))</f>
        <v>43385</v>
      </c>
      <c r="E144" s="59">
        <f t="shared" si="10"/>
        <v>1.4904109589041098E-2</v>
      </c>
      <c r="F144" s="56">
        <f t="shared" si="11"/>
        <v>-730586.95890410966</v>
      </c>
      <c r="G144" s="60">
        <f>SUM($B$4:B144)</f>
        <v>1900</v>
      </c>
      <c r="H144" s="56">
        <f>IF(D144 = A144,G144 * VLOOKUP(A144, 'Table 1'!B$2:E$9,4, 0),0)</f>
        <v>0</v>
      </c>
      <c r="I144" s="56">
        <f t="shared" si="12"/>
        <v>-730586.95890410966</v>
      </c>
      <c r="J144" s="61">
        <f t="shared" si="13"/>
        <v>-651426.96811447211</v>
      </c>
      <c r="K144" s="54">
        <f t="shared" si="14"/>
        <v>79159.990789637552</v>
      </c>
    </row>
    <row r="145" spans="1:11" x14ac:dyDescent="0.3">
      <c r="A145" s="57">
        <v>43455</v>
      </c>
      <c r="B145" s="58">
        <v>-230</v>
      </c>
      <c r="C145" s="56">
        <f>VLOOKUP(A145,СберБ_БО3R_1day_13102017_201020!A142:B903,2,0)</f>
        <v>100</v>
      </c>
      <c r="D145" s="57">
        <f>INDEX('Table 1'!B$2:B$9,MATCH(A145,'Table 1'!B$2:B$9,1))</f>
        <v>43385</v>
      </c>
      <c r="E145" s="59">
        <f t="shared" si="10"/>
        <v>1.5342465753424657E-2</v>
      </c>
      <c r="F145" s="56">
        <f t="shared" si="11"/>
        <v>233528.76712328769</v>
      </c>
      <c r="G145" s="60">
        <f>SUM($B$4:B145)</f>
        <v>1670</v>
      </c>
      <c r="H145" s="56">
        <f>IF(D145 = A145,G145 * VLOOKUP(A145, 'Table 1'!B$2:E$9,4, 0),0)</f>
        <v>0</v>
      </c>
      <c r="I145" s="56">
        <f t="shared" si="12"/>
        <v>233528.76712328769</v>
      </c>
      <c r="J145" s="61">
        <f t="shared" si="13"/>
        <v>208115.11359712336</v>
      </c>
      <c r="K145" s="54">
        <f t="shared" si="14"/>
        <v>25413.653526164329</v>
      </c>
    </row>
    <row r="146" spans="1:11" x14ac:dyDescent="0.3">
      <c r="A146" s="57">
        <v>43460</v>
      </c>
      <c r="B146" s="58">
        <v>-1560</v>
      </c>
      <c r="C146" s="56">
        <f>VLOOKUP(A146,СберБ_БО3R_1day_13102017_201020!A143:B904,2,0)</f>
        <v>100.25</v>
      </c>
      <c r="D146" s="57">
        <f>INDEX('Table 1'!B$2:B$9,MATCH(A146,'Table 1'!B$2:B$9,1))</f>
        <v>43385</v>
      </c>
      <c r="E146" s="59">
        <f t="shared" si="10"/>
        <v>1.643835616438356E-2</v>
      </c>
      <c r="F146" s="56">
        <f t="shared" si="11"/>
        <v>1589543.8356164382</v>
      </c>
      <c r="G146" s="60">
        <f>SUM($B$4:B146)</f>
        <v>110</v>
      </c>
      <c r="H146" s="56">
        <f>IF(D146 = A146,G146 * VLOOKUP(A146, 'Table 1'!B$2:E$9,4, 0),0)</f>
        <v>0</v>
      </c>
      <c r="I146" s="56">
        <f t="shared" si="12"/>
        <v>1589543.8356164382</v>
      </c>
      <c r="J146" s="61">
        <f t="shared" si="13"/>
        <v>1414683.481651925</v>
      </c>
      <c r="K146" s="54">
        <f t="shared" si="14"/>
        <v>174860.35396451317</v>
      </c>
    </row>
    <row r="147" spans="1:11" x14ac:dyDescent="0.3">
      <c r="A147" s="57">
        <v>43468</v>
      </c>
      <c r="B147" s="58">
        <v>250</v>
      </c>
      <c r="C147" s="56">
        <f>VLOOKUP(A147,СберБ_БО3R_1day_13102017_201020!A144:B905,2,0)</f>
        <v>100.4</v>
      </c>
      <c r="D147" s="57">
        <f>INDEX('Table 1'!B$2:B$9,MATCH(A147,'Table 1'!B$2:B$9,1))</f>
        <v>43385</v>
      </c>
      <c r="E147" s="59">
        <f t="shared" si="10"/>
        <v>1.8191780821917809E-2</v>
      </c>
      <c r="F147" s="56">
        <f t="shared" si="11"/>
        <v>-255547.94520547945</v>
      </c>
      <c r="G147" s="60">
        <f>SUM($B$4:B147)</f>
        <v>360</v>
      </c>
      <c r="H147" s="56">
        <f>IF(D147 = A147,G147 * VLOOKUP(A147, 'Table 1'!B$2:E$9,4, 0),0)</f>
        <v>0</v>
      </c>
      <c r="I147" s="56">
        <f t="shared" si="12"/>
        <v>-255547.94520547945</v>
      </c>
      <c r="J147" s="61">
        <f t="shared" si="13"/>
        <v>-226953.47141404133</v>
      </c>
      <c r="K147" s="54">
        <f t="shared" si="14"/>
        <v>28594.473791438126</v>
      </c>
    </row>
    <row r="148" spans="1:11" x14ac:dyDescent="0.3">
      <c r="A148" s="57">
        <v>43474</v>
      </c>
      <c r="B148" s="58">
        <v>50</v>
      </c>
      <c r="C148" s="56">
        <f>VLOOKUP(A148,СберБ_БО3R_1day_13102017_201020!A145:B906,2,0)</f>
        <v>100.15</v>
      </c>
      <c r="D148" s="57">
        <f>INDEX('Table 1'!B$2:B$9,MATCH(A148,'Table 1'!B$2:B$9,1))</f>
        <v>43385</v>
      </c>
      <c r="E148" s="59">
        <f t="shared" si="10"/>
        <v>1.9506849315068492E-2</v>
      </c>
      <c r="F148" s="56">
        <f t="shared" si="11"/>
        <v>-51050.342465753434</v>
      </c>
      <c r="G148" s="60">
        <f>SUM($B$4:B148)</f>
        <v>410</v>
      </c>
      <c r="H148" s="56">
        <f>IF(D148 = A148,G148 * VLOOKUP(A148, 'Table 1'!B$2:E$9,4, 0),0)</f>
        <v>0</v>
      </c>
      <c r="I148" s="56">
        <f t="shared" si="12"/>
        <v>-51050.342465753434</v>
      </c>
      <c r="J148" s="61">
        <f t="shared" si="13"/>
        <v>-45265.919217540868</v>
      </c>
      <c r="K148" s="54">
        <f t="shared" si="14"/>
        <v>5784.4232482125663</v>
      </c>
    </row>
    <row r="149" spans="1:11" x14ac:dyDescent="0.3">
      <c r="A149" s="57">
        <v>43476</v>
      </c>
      <c r="B149" s="58">
        <v>-110</v>
      </c>
      <c r="C149" s="56">
        <f>VLOOKUP(A149,СберБ_БО3R_1day_13102017_201020!A146:B907,2,0)</f>
        <v>100.3</v>
      </c>
      <c r="D149" s="57">
        <f>INDEX('Table 1'!B$2:B$9,MATCH(A149,'Table 1'!B$2:B$9,1))</f>
        <v>43385</v>
      </c>
      <c r="E149" s="59">
        <f t="shared" si="10"/>
        <v>1.9945205479452055E-2</v>
      </c>
      <c r="F149" s="56">
        <f t="shared" si="11"/>
        <v>112523.97260273971</v>
      </c>
      <c r="G149" s="60">
        <f>SUM($B$4:B149)</f>
        <v>300</v>
      </c>
      <c r="H149" s="56">
        <f>IF(D149 = A149,G149 * VLOOKUP(A149, 'Table 1'!B$2:E$9,4, 0),0)</f>
        <v>0</v>
      </c>
      <c r="I149" s="56">
        <f t="shared" si="12"/>
        <v>112523.97260273971</v>
      </c>
      <c r="J149" s="61">
        <f t="shared" si="13"/>
        <v>99721.122012696258</v>
      </c>
      <c r="K149" s="54">
        <f t="shared" si="14"/>
        <v>12802.850590043454</v>
      </c>
    </row>
    <row r="150" spans="1:11" x14ac:dyDescent="0.3">
      <c r="A150" s="57">
        <v>43479</v>
      </c>
      <c r="B150" s="58">
        <v>230</v>
      </c>
      <c r="C150" s="56">
        <f>VLOOKUP(A150,СберБ_БО3R_1day_13102017_201020!A147:B908,2,0)</f>
        <v>100.2</v>
      </c>
      <c r="D150" s="57">
        <f>INDEX('Table 1'!B$2:B$9,MATCH(A150,'Table 1'!B$2:B$9,1))</f>
        <v>43385</v>
      </c>
      <c r="E150" s="59">
        <f t="shared" si="10"/>
        <v>2.0602739726027396E-2</v>
      </c>
      <c r="F150" s="56">
        <f t="shared" si="11"/>
        <v>-235198.63013698629</v>
      </c>
      <c r="G150" s="60">
        <f>SUM($B$4:B150)</f>
        <v>530</v>
      </c>
      <c r="H150" s="56">
        <f>IF(D150 = A150,G150 * VLOOKUP(A150, 'Table 1'!B$2:E$9,4, 0),0)</f>
        <v>0</v>
      </c>
      <c r="I150" s="56">
        <f t="shared" si="12"/>
        <v>-235198.63013698629</v>
      </c>
      <c r="J150" s="61">
        <f t="shared" si="13"/>
        <v>-208272.05956258668</v>
      </c>
      <c r="K150" s="54">
        <f t="shared" si="14"/>
        <v>26926.570574399608</v>
      </c>
    </row>
    <row r="151" spans="1:11" x14ac:dyDescent="0.3">
      <c r="A151" s="57">
        <v>43480</v>
      </c>
      <c r="B151" s="58">
        <v>-270</v>
      </c>
      <c r="C151" s="56">
        <f>VLOOKUP(A151,СберБ_БО3R_1day_13102017_201020!A148:B909,2,0)</f>
        <v>100.2</v>
      </c>
      <c r="D151" s="57">
        <f>INDEX('Table 1'!B$2:B$9,MATCH(A151,'Table 1'!B$2:B$9,1))</f>
        <v>43385</v>
      </c>
      <c r="E151" s="59">
        <f t="shared" si="10"/>
        <v>2.0821917808219178E-2</v>
      </c>
      <c r="F151" s="56">
        <f t="shared" si="11"/>
        <v>276161.91780821915</v>
      </c>
      <c r="G151" s="60">
        <f>SUM($B$4:B151)</f>
        <v>260</v>
      </c>
      <c r="H151" s="56">
        <f>IF(D151 = A151,G151 * VLOOKUP(A151, 'Table 1'!B$2:E$9,4, 0),0)</f>
        <v>0</v>
      </c>
      <c r="I151" s="56">
        <f t="shared" si="12"/>
        <v>276161.91780821915</v>
      </c>
      <c r="J151" s="61">
        <f t="shared" si="13"/>
        <v>244480.77953873717</v>
      </c>
      <c r="K151" s="54">
        <f t="shared" si="14"/>
        <v>31681.138269481977</v>
      </c>
    </row>
    <row r="152" spans="1:11" x14ac:dyDescent="0.3">
      <c r="A152" s="57">
        <v>43481</v>
      </c>
      <c r="B152" s="58">
        <v>910</v>
      </c>
      <c r="C152" s="56">
        <f>VLOOKUP(A152,СберБ_БО3R_1day_13102017_201020!A149:B910,2,0)</f>
        <v>100.2</v>
      </c>
      <c r="D152" s="57">
        <f>INDEX('Table 1'!B$2:B$9,MATCH(A152,'Table 1'!B$2:B$9,1))</f>
        <v>43385</v>
      </c>
      <c r="E152" s="59">
        <f t="shared" si="10"/>
        <v>2.1041095890410956E-2</v>
      </c>
      <c r="F152" s="56">
        <f t="shared" si="11"/>
        <v>-930967.39726027404</v>
      </c>
      <c r="G152" s="60">
        <f>SUM($B$4:B152)</f>
        <v>1170</v>
      </c>
      <c r="H152" s="56">
        <f>IF(D152 = A152,G152 * VLOOKUP(A152, 'Table 1'!B$2:E$9,4, 0),0)</f>
        <v>0</v>
      </c>
      <c r="I152" s="56">
        <f t="shared" si="12"/>
        <v>-930967.39726027404</v>
      </c>
      <c r="J152" s="61">
        <f t="shared" si="13"/>
        <v>-823948.58397353243</v>
      </c>
      <c r="K152" s="54">
        <f t="shared" si="14"/>
        <v>107018.81328674161</v>
      </c>
    </row>
    <row r="153" spans="1:11" x14ac:dyDescent="0.3">
      <c r="A153" s="57">
        <v>43482</v>
      </c>
      <c r="B153" s="58">
        <v>-1080</v>
      </c>
      <c r="C153" s="56">
        <f>VLOOKUP(A153,СберБ_БО3R_1day_13102017_201020!A150:B911,2,0)</f>
        <v>100.3</v>
      </c>
      <c r="D153" s="57">
        <f>INDEX('Table 1'!B$2:B$9,MATCH(A153,'Table 1'!B$2:B$9,1))</f>
        <v>43385</v>
      </c>
      <c r="E153" s="59">
        <f t="shared" si="10"/>
        <v>2.1260273972602741E-2</v>
      </c>
      <c r="F153" s="56">
        <f t="shared" si="11"/>
        <v>1106201.0958904107</v>
      </c>
      <c r="G153" s="60">
        <f>SUM($B$4:B153)</f>
        <v>90</v>
      </c>
      <c r="H153" s="56">
        <f>IF(D153 = A153,G153 * VLOOKUP(A153, 'Table 1'!B$2:E$9,4, 0),0)</f>
        <v>0</v>
      </c>
      <c r="I153" s="56">
        <f t="shared" si="12"/>
        <v>1106201.0958904107</v>
      </c>
      <c r="J153" s="61">
        <f t="shared" si="13"/>
        <v>978778.52447454899</v>
      </c>
      <c r="K153" s="54">
        <f t="shared" si="14"/>
        <v>127422.57141586172</v>
      </c>
    </row>
    <row r="154" spans="1:11" x14ac:dyDescent="0.3">
      <c r="A154" s="57">
        <v>43483</v>
      </c>
      <c r="B154" s="58">
        <v>370</v>
      </c>
      <c r="C154" s="56">
        <f>VLOOKUP(A154,СберБ_БО3R_1day_13102017_201020!A151:B912,2,0)</f>
        <v>100.2</v>
      </c>
      <c r="D154" s="57">
        <f>INDEX('Table 1'!B$2:B$9,MATCH(A154,'Table 1'!B$2:B$9,1))</f>
        <v>43385</v>
      </c>
      <c r="E154" s="59">
        <f t="shared" si="10"/>
        <v>2.1479452054794523E-2</v>
      </c>
      <c r="F154" s="56">
        <f t="shared" si="11"/>
        <v>-378687.39726027398</v>
      </c>
      <c r="G154" s="60">
        <f>SUM($B$4:B154)</f>
        <v>460</v>
      </c>
      <c r="H154" s="56">
        <f>IF(D154 = A154,G154 * VLOOKUP(A154, 'Table 1'!B$2:E$9,4, 0),0)</f>
        <v>0</v>
      </c>
      <c r="I154" s="56">
        <f t="shared" si="12"/>
        <v>-378687.39726027398</v>
      </c>
      <c r="J154" s="61">
        <f t="shared" si="13"/>
        <v>-334977.70855273312</v>
      </c>
      <c r="K154" s="54">
        <f t="shared" si="14"/>
        <v>43709.688707540859</v>
      </c>
    </row>
    <row r="155" spans="1:11" x14ac:dyDescent="0.3">
      <c r="A155" s="57">
        <v>43486</v>
      </c>
      <c r="B155" s="58">
        <v>50</v>
      </c>
      <c r="C155" s="56">
        <f>VLOOKUP(A155,СберБ_БО3R_1day_13102017_201020!A152:B913,2,0)</f>
        <v>100.2</v>
      </c>
      <c r="D155" s="57">
        <f>INDEX('Table 1'!B$2:B$9,MATCH(A155,'Table 1'!B$2:B$9,1))</f>
        <v>43385</v>
      </c>
      <c r="E155" s="59">
        <f t="shared" si="10"/>
        <v>2.213698630136986E-2</v>
      </c>
      <c r="F155" s="56">
        <f t="shared" si="11"/>
        <v>-51206.849315068495</v>
      </c>
      <c r="G155" s="60">
        <f>SUM($B$4:B155)</f>
        <v>510</v>
      </c>
      <c r="H155" s="56">
        <f>IF(D155 = A155,G155 * VLOOKUP(A155, 'Table 1'!B$2:E$9,4, 0),0)</f>
        <v>0</v>
      </c>
      <c r="I155" s="56">
        <f t="shared" si="12"/>
        <v>-51206.849315068495</v>
      </c>
      <c r="J155" s="61">
        <f t="shared" si="13"/>
        <v>-45260.279781264544</v>
      </c>
      <c r="K155" s="54">
        <f t="shared" si="14"/>
        <v>5946.5695338039513</v>
      </c>
    </row>
    <row r="156" spans="1:11" x14ac:dyDescent="0.3">
      <c r="A156" s="57">
        <v>43489</v>
      </c>
      <c r="B156" s="58">
        <v>540</v>
      </c>
      <c r="C156" s="56">
        <f>VLOOKUP(A156,СберБ_БО3R_1day_13102017_201020!A153:B914,2,0)</f>
        <v>99.94</v>
      </c>
      <c r="D156" s="57">
        <f>INDEX('Table 1'!B$2:B$9,MATCH(A156,'Table 1'!B$2:B$9,1))</f>
        <v>43385</v>
      </c>
      <c r="E156" s="59">
        <f t="shared" si="10"/>
        <v>2.2794520547945205E-2</v>
      </c>
      <c r="F156" s="56">
        <f t="shared" si="11"/>
        <v>-551985.04109589045</v>
      </c>
      <c r="G156" s="60">
        <f>SUM($B$4:B156)</f>
        <v>1050</v>
      </c>
      <c r="H156" s="56">
        <f>IF(D156 = A156,G156 * VLOOKUP(A156, 'Table 1'!B$2:E$9,4, 0),0)</f>
        <v>0</v>
      </c>
      <c r="I156" s="56">
        <f t="shared" si="12"/>
        <v>-551985.04109589045</v>
      </c>
      <c r="J156" s="61">
        <f t="shared" si="13"/>
        <v>-487495.50016548816</v>
      </c>
      <c r="K156" s="54">
        <f t="shared" si="14"/>
        <v>64489.540930402291</v>
      </c>
    </row>
    <row r="157" spans="1:11" x14ac:dyDescent="0.3">
      <c r="A157" s="57">
        <v>43490</v>
      </c>
      <c r="B157" s="58">
        <v>-160</v>
      </c>
      <c r="C157" s="56">
        <f>VLOOKUP(A157,СберБ_БО3R_1day_13102017_201020!A154:B915,2,0)</f>
        <v>99.91</v>
      </c>
      <c r="D157" s="57">
        <f>INDEX('Table 1'!B$2:B$9,MATCH(A157,'Table 1'!B$2:B$9,1))</f>
        <v>43385</v>
      </c>
      <c r="E157" s="59">
        <f t="shared" si="10"/>
        <v>2.3013698630136987E-2</v>
      </c>
      <c r="F157" s="56">
        <f t="shared" si="11"/>
        <v>163538.19178082192</v>
      </c>
      <c r="G157" s="60">
        <f>SUM($B$4:B157)</f>
        <v>890</v>
      </c>
      <c r="H157" s="56">
        <f>IF(D157 = A157,G157 * VLOOKUP(A157, 'Table 1'!B$2:E$9,4, 0),0)</f>
        <v>0</v>
      </c>
      <c r="I157" s="56">
        <f t="shared" si="12"/>
        <v>163538.19178082192</v>
      </c>
      <c r="J157" s="61">
        <f t="shared" si="13"/>
        <v>144393.35329840714</v>
      </c>
      <c r="K157" s="54">
        <f t="shared" si="14"/>
        <v>19144.83848241478</v>
      </c>
    </row>
    <row r="158" spans="1:11" x14ac:dyDescent="0.3">
      <c r="A158" s="57">
        <v>43494</v>
      </c>
      <c r="B158" s="58">
        <v>-310</v>
      </c>
      <c r="C158" s="56">
        <f>VLOOKUP(A158,СберБ_БО3R_1day_13102017_201020!A155:B916,2,0)</f>
        <v>99.99</v>
      </c>
      <c r="D158" s="57">
        <f>INDEX('Table 1'!B$2:B$9,MATCH(A158,'Table 1'!B$2:B$9,1))</f>
        <v>43385</v>
      </c>
      <c r="E158" s="59">
        <f t="shared" si="10"/>
        <v>2.389041095890411E-2</v>
      </c>
      <c r="F158" s="56">
        <f t="shared" si="11"/>
        <v>317375.02739726024</v>
      </c>
      <c r="G158" s="60">
        <f>SUM($B$4:B158)</f>
        <v>580</v>
      </c>
      <c r="H158" s="56">
        <f>IF(D158 = A158,G158 * VLOOKUP(A158, 'Table 1'!B$2:E$9,4, 0),0)</f>
        <v>0</v>
      </c>
      <c r="I158" s="56">
        <f t="shared" si="12"/>
        <v>317375.02739726024</v>
      </c>
      <c r="J158" s="61">
        <f t="shared" si="13"/>
        <v>279923.6509070131</v>
      </c>
      <c r="K158" s="54">
        <f t="shared" si="14"/>
        <v>37451.376490247145</v>
      </c>
    </row>
    <row r="159" spans="1:11" x14ac:dyDescent="0.3">
      <c r="A159" s="57">
        <v>43497</v>
      </c>
      <c r="B159" s="58">
        <v>-460</v>
      </c>
      <c r="C159" s="56">
        <f>VLOOKUP(A159,СберБ_БО3R_1day_13102017_201020!A156:B917,2,0)</f>
        <v>100</v>
      </c>
      <c r="D159" s="57">
        <f>INDEX('Table 1'!B$2:B$9,MATCH(A159,'Table 1'!B$2:B$9,1))</f>
        <v>43385</v>
      </c>
      <c r="E159" s="59">
        <f t="shared" si="10"/>
        <v>2.4547945205479454E-2</v>
      </c>
      <c r="F159" s="56">
        <f t="shared" si="11"/>
        <v>471292.05479452055</v>
      </c>
      <c r="G159" s="60">
        <f>SUM($B$4:B159)</f>
        <v>120</v>
      </c>
      <c r="H159" s="56">
        <f>IF(D159 = A159,G159 * VLOOKUP(A159, 'Table 1'!B$2:E$9,4, 0),0)</f>
        <v>0</v>
      </c>
      <c r="I159" s="56">
        <f t="shared" si="12"/>
        <v>471292.05479452055</v>
      </c>
      <c r="J159" s="61">
        <f t="shared" si="13"/>
        <v>415347.00625730207</v>
      </c>
      <c r="K159" s="54">
        <f t="shared" si="14"/>
        <v>55945.048537218478</v>
      </c>
    </row>
    <row r="160" spans="1:11" x14ac:dyDescent="0.3">
      <c r="A160" s="57">
        <v>43501</v>
      </c>
      <c r="B160" s="58">
        <v>560</v>
      </c>
      <c r="C160" s="56">
        <f>VLOOKUP(A160,СберБ_БО3R_1day_13102017_201020!A157:B918,2,0)</f>
        <v>99.91</v>
      </c>
      <c r="D160" s="57">
        <f>INDEX('Table 1'!B$2:B$9,MATCH(A160,'Table 1'!B$2:B$9,1))</f>
        <v>43385</v>
      </c>
      <c r="E160" s="59">
        <f t="shared" si="10"/>
        <v>2.5424657534246577E-2</v>
      </c>
      <c r="F160" s="56">
        <f t="shared" si="11"/>
        <v>-573733.80821917811</v>
      </c>
      <c r="G160" s="60">
        <f>SUM($B$4:B160)</f>
        <v>680</v>
      </c>
      <c r="H160" s="56">
        <f>IF(D160 = A160,G160 * VLOOKUP(A160, 'Table 1'!B$2:E$9,4, 0),0)</f>
        <v>0</v>
      </c>
      <c r="I160" s="56">
        <f t="shared" si="12"/>
        <v>-573733.80821917811</v>
      </c>
      <c r="J160" s="61">
        <f t="shared" si="13"/>
        <v>-505091.70932557632</v>
      </c>
      <c r="K160" s="54">
        <f t="shared" si="14"/>
        <v>68642.098893601797</v>
      </c>
    </row>
    <row r="161" spans="1:11" x14ac:dyDescent="0.3">
      <c r="A161" s="57">
        <v>43503</v>
      </c>
      <c r="B161" s="58">
        <v>-500</v>
      </c>
      <c r="C161" s="56">
        <f>VLOOKUP(A161,СберБ_БО3R_1day_13102017_201020!A158:B919,2,0)</f>
        <v>100</v>
      </c>
      <c r="D161" s="57">
        <f>INDEX('Table 1'!B$2:B$9,MATCH(A161,'Table 1'!B$2:B$9,1))</f>
        <v>43385</v>
      </c>
      <c r="E161" s="59">
        <f t="shared" si="10"/>
        <v>2.5863013698630137E-2</v>
      </c>
      <c r="F161" s="56">
        <f t="shared" si="11"/>
        <v>512931.50684931513</v>
      </c>
      <c r="G161" s="60">
        <f>SUM($B$4:B161)</f>
        <v>180</v>
      </c>
      <c r="H161" s="56">
        <f>IF(D161 = A161,G161 * VLOOKUP(A161, 'Table 1'!B$2:E$9,4, 0),0)</f>
        <v>0</v>
      </c>
      <c r="I161" s="56">
        <f t="shared" si="12"/>
        <v>512931.50684931513</v>
      </c>
      <c r="J161" s="61">
        <f t="shared" si="13"/>
        <v>451324.16786552721</v>
      </c>
      <c r="K161" s="54">
        <f t="shared" si="14"/>
        <v>61607.338983787922</v>
      </c>
    </row>
    <row r="162" spans="1:11" x14ac:dyDescent="0.3">
      <c r="A162" s="57">
        <v>43509</v>
      </c>
      <c r="B162" s="58">
        <v>450</v>
      </c>
      <c r="C162" s="56">
        <f>VLOOKUP(A162,СберБ_БО3R_1day_13102017_201020!A159:B920,2,0)</f>
        <v>99.99</v>
      </c>
      <c r="D162" s="57">
        <f>INDEX('Table 1'!B$2:B$9,MATCH(A162,'Table 1'!B$2:B$9,1))</f>
        <v>43385</v>
      </c>
      <c r="E162" s="59">
        <f t="shared" si="10"/>
        <v>2.7178082191780823E-2</v>
      </c>
      <c r="F162" s="56">
        <f t="shared" si="11"/>
        <v>-462185.13698630128</v>
      </c>
      <c r="G162" s="60">
        <f>SUM($B$4:B162)</f>
        <v>630</v>
      </c>
      <c r="H162" s="56">
        <f>IF(D162 = A162,G162 * VLOOKUP(A162, 'Table 1'!B$2:E$9,4, 0),0)</f>
        <v>0</v>
      </c>
      <c r="I162" s="56">
        <f t="shared" si="12"/>
        <v>-462185.13698630128</v>
      </c>
      <c r="J162" s="61">
        <f t="shared" si="13"/>
        <v>-406025.61830327078</v>
      </c>
      <c r="K162" s="54">
        <f t="shared" si="14"/>
        <v>56159.518683030503</v>
      </c>
    </row>
    <row r="163" spans="1:11" x14ac:dyDescent="0.3">
      <c r="A163" s="57">
        <v>43511</v>
      </c>
      <c r="B163" s="58">
        <v>-480</v>
      </c>
      <c r="C163" s="56">
        <f>VLOOKUP(A163,СберБ_БО3R_1day_13102017_201020!A160:B921,2,0)</f>
        <v>100</v>
      </c>
      <c r="D163" s="57">
        <f>INDEX('Table 1'!B$2:B$9,MATCH(A163,'Table 1'!B$2:B$9,1))</f>
        <v>43385</v>
      </c>
      <c r="E163" s="59">
        <f t="shared" si="10"/>
        <v>2.7616438356164386E-2</v>
      </c>
      <c r="F163" s="56">
        <f t="shared" si="11"/>
        <v>493255.89041095885</v>
      </c>
      <c r="G163" s="60">
        <f>SUM($B$4:B163)</f>
        <v>150</v>
      </c>
      <c r="H163" s="56">
        <f>IF(D163 = A163,G163 * VLOOKUP(A163, 'Table 1'!B$2:E$9,4, 0),0)</f>
        <v>0</v>
      </c>
      <c r="I163" s="56">
        <f t="shared" si="12"/>
        <v>493255.89041095885</v>
      </c>
      <c r="J163" s="61">
        <f t="shared" si="13"/>
        <v>433090.99838114134</v>
      </c>
      <c r="K163" s="54">
        <f t="shared" si="14"/>
        <v>60164.892029817507</v>
      </c>
    </row>
    <row r="164" spans="1:11" x14ac:dyDescent="0.3">
      <c r="A164" s="57">
        <v>43518</v>
      </c>
      <c r="B164" s="58">
        <v>570</v>
      </c>
      <c r="C164" s="56">
        <f>VLOOKUP(A164,СберБ_БО3R_1day_13102017_201020!A161:B922,2,0)</f>
        <v>100</v>
      </c>
      <c r="D164" s="57">
        <f>INDEX('Table 1'!B$2:B$9,MATCH(A164,'Table 1'!B$2:B$9,1))</f>
        <v>43385</v>
      </c>
      <c r="E164" s="59">
        <f t="shared" si="10"/>
        <v>2.915068493150685E-2</v>
      </c>
      <c r="F164" s="56">
        <f t="shared" si="11"/>
        <v>-586615.89041095891</v>
      </c>
      <c r="G164" s="60">
        <f>SUM($B$4:B164)</f>
        <v>720</v>
      </c>
      <c r="H164" s="56">
        <f>IF(D164 = A164,G164 * VLOOKUP(A164, 'Table 1'!B$2:E$9,4, 0),0)</f>
        <v>0</v>
      </c>
      <c r="I164" s="56">
        <f t="shared" si="12"/>
        <v>-586615.89041095891</v>
      </c>
      <c r="J164" s="61">
        <f t="shared" si="13"/>
        <v>-514107.16362025903</v>
      </c>
      <c r="K164" s="54">
        <f t="shared" si="14"/>
        <v>72508.726790699875</v>
      </c>
    </row>
    <row r="165" spans="1:11" x14ac:dyDescent="0.3">
      <c r="A165" s="57">
        <v>43525</v>
      </c>
      <c r="B165" s="58">
        <v>-510</v>
      </c>
      <c r="C165" s="56">
        <f>VLOOKUP(A165,СберБ_БО3R_1day_13102017_201020!A162:B923,2,0)</f>
        <v>100</v>
      </c>
      <c r="D165" s="57">
        <f>INDEX('Table 1'!B$2:B$9,MATCH(A165,'Table 1'!B$2:B$9,1))</f>
        <v>43385</v>
      </c>
      <c r="E165" s="59">
        <f t="shared" si="10"/>
        <v>3.0684931506849315E-2</v>
      </c>
      <c r="F165" s="56">
        <f t="shared" si="11"/>
        <v>525649.31506849313</v>
      </c>
      <c r="G165" s="60">
        <f>SUM($B$4:B165)</f>
        <v>210</v>
      </c>
      <c r="H165" s="56">
        <f>IF(D165 = A165,G165 * VLOOKUP(A165, 'Table 1'!B$2:E$9,4, 0),0)</f>
        <v>0</v>
      </c>
      <c r="I165" s="56">
        <f t="shared" si="12"/>
        <v>525649.31506849313</v>
      </c>
      <c r="J165" s="61">
        <f t="shared" si="13"/>
        <v>459821.09419907856</v>
      </c>
      <c r="K165" s="54">
        <f t="shared" si="14"/>
        <v>65828.220869414567</v>
      </c>
    </row>
    <row r="166" spans="1:11" x14ac:dyDescent="0.3">
      <c r="A166" s="57">
        <v>43530</v>
      </c>
      <c r="B166" s="58">
        <v>650</v>
      </c>
      <c r="C166" s="56">
        <f>VLOOKUP(A166,СберБ_БО3R_1day_13102017_201020!A163:B924,2,0)</f>
        <v>99.98</v>
      </c>
      <c r="D166" s="57">
        <f>INDEX('Table 1'!B$2:B$9,MATCH(A166,'Table 1'!B$2:B$9,1))</f>
        <v>43385</v>
      </c>
      <c r="E166" s="59">
        <f t="shared" si="10"/>
        <v>3.1780821917808219E-2</v>
      </c>
      <c r="F166" s="56">
        <f t="shared" si="11"/>
        <v>-670527.53424657532</v>
      </c>
      <c r="G166" s="60">
        <f>SUM($B$4:B166)</f>
        <v>860</v>
      </c>
      <c r="H166" s="56">
        <f>IF(D166 = A166,G166 * VLOOKUP(A166, 'Table 1'!B$2:E$9,4, 0),0)</f>
        <v>0</v>
      </c>
      <c r="I166" s="56">
        <f t="shared" si="12"/>
        <v>-670527.53424657532</v>
      </c>
      <c r="J166" s="61">
        <f t="shared" si="13"/>
        <v>-585777.8470387304</v>
      </c>
      <c r="K166" s="54">
        <f t="shared" si="14"/>
        <v>84749.687207844923</v>
      </c>
    </row>
    <row r="167" spans="1:11" x14ac:dyDescent="0.3">
      <c r="A167" s="57">
        <v>43531</v>
      </c>
      <c r="B167" s="58">
        <v>-410</v>
      </c>
      <c r="C167" s="56">
        <f>VLOOKUP(A167,СберБ_БО3R_1day_13102017_201020!A164:B925,2,0)</f>
        <v>99.99</v>
      </c>
      <c r="D167" s="57">
        <f>INDEX('Table 1'!B$2:B$9,MATCH(A167,'Table 1'!B$2:B$9,1))</f>
        <v>43385</v>
      </c>
      <c r="E167" s="59">
        <f t="shared" si="10"/>
        <v>3.2000000000000001E-2</v>
      </c>
      <c r="F167" s="56">
        <f t="shared" si="11"/>
        <v>423078.99999999994</v>
      </c>
      <c r="G167" s="60">
        <f>SUM($B$4:B167)</f>
        <v>450</v>
      </c>
      <c r="H167" s="56">
        <f>IF(D167 = A167,G167 * VLOOKUP(A167, 'Table 1'!B$2:E$9,4, 0),0)</f>
        <v>0</v>
      </c>
      <c r="I167" s="56">
        <f t="shared" si="12"/>
        <v>423078.99999999994</v>
      </c>
      <c r="J167" s="61">
        <f t="shared" si="13"/>
        <v>369506.85893221892</v>
      </c>
      <c r="K167" s="54">
        <f t="shared" si="14"/>
        <v>53572.14106778102</v>
      </c>
    </row>
    <row r="168" spans="1:11" x14ac:dyDescent="0.3">
      <c r="A168" s="57">
        <v>43538</v>
      </c>
      <c r="B168" s="58">
        <v>-350</v>
      </c>
      <c r="C168" s="56">
        <f>VLOOKUP(A168,СберБ_БО3R_1day_13102017_201020!A165:B926,2,0)</f>
        <v>100</v>
      </c>
      <c r="D168" s="57">
        <f>INDEX('Table 1'!B$2:B$9,MATCH(A168,'Table 1'!B$2:B$9,1))</f>
        <v>43385</v>
      </c>
      <c r="E168" s="59">
        <f t="shared" si="10"/>
        <v>3.3534246575342465E-2</v>
      </c>
      <c r="F168" s="56">
        <f t="shared" si="11"/>
        <v>361736.98630136991</v>
      </c>
      <c r="G168" s="60">
        <f>SUM($B$4:B168)</f>
        <v>100</v>
      </c>
      <c r="H168" s="56">
        <f>IF(D168 = A168,G168 * VLOOKUP(A168, 'Table 1'!B$2:E$9,4, 0),0)</f>
        <v>0</v>
      </c>
      <c r="I168" s="56">
        <f t="shared" si="12"/>
        <v>361736.98630136991</v>
      </c>
      <c r="J168" s="61">
        <f t="shared" si="13"/>
        <v>315345.69508693338</v>
      </c>
      <c r="K168" s="54">
        <f t="shared" si="14"/>
        <v>46391.291214436525</v>
      </c>
    </row>
    <row r="169" spans="1:11" x14ac:dyDescent="0.3">
      <c r="A169" s="57">
        <v>43539</v>
      </c>
      <c r="B169" s="58">
        <v>-40</v>
      </c>
      <c r="C169" s="56">
        <f>VLOOKUP(A169,СберБ_БО3R_1day_13102017_201020!A166:B927,2,0)</f>
        <v>100</v>
      </c>
      <c r="D169" s="57">
        <f>INDEX('Table 1'!B$2:B$9,MATCH(A169,'Table 1'!B$2:B$9,1))</f>
        <v>43385</v>
      </c>
      <c r="E169" s="59">
        <f t="shared" si="10"/>
        <v>3.3753424657534246E-2</v>
      </c>
      <c r="F169" s="56">
        <f t="shared" si="11"/>
        <v>41350.136986301368</v>
      </c>
      <c r="G169" s="60">
        <f>SUM($B$4:B169)</f>
        <v>60</v>
      </c>
      <c r="H169" s="56">
        <f>IF(D169 = A169,G169 * VLOOKUP(A169, 'Table 1'!B$2:E$9,4, 0),0)</f>
        <v>0</v>
      </c>
      <c r="I169" s="56">
        <f t="shared" si="12"/>
        <v>41350.136986301368</v>
      </c>
      <c r="J169" s="61">
        <f t="shared" si="13"/>
        <v>36037.582624093942</v>
      </c>
      <c r="K169" s="54">
        <f t="shared" si="14"/>
        <v>5312.5543622074256</v>
      </c>
    </row>
    <row r="170" spans="1:11" x14ac:dyDescent="0.3">
      <c r="A170" s="57">
        <v>43542</v>
      </c>
      <c r="B170" s="58">
        <v>130</v>
      </c>
      <c r="C170" s="56">
        <f>VLOOKUP(A170,СберБ_БО3R_1day_13102017_201020!A167:B928,2,0)</f>
        <v>99.99</v>
      </c>
      <c r="D170" s="57">
        <f>INDEX('Table 1'!B$2:B$9,MATCH(A170,'Table 1'!B$2:B$9,1))</f>
        <v>43385</v>
      </c>
      <c r="E170" s="59">
        <f t="shared" si="10"/>
        <v>3.4410958904109591E-2</v>
      </c>
      <c r="F170" s="56">
        <f t="shared" si="11"/>
        <v>-134460.42465753425</v>
      </c>
      <c r="G170" s="60">
        <f>SUM($B$4:B170)</f>
        <v>190</v>
      </c>
      <c r="H170" s="56">
        <f>IF(D170 = A170,G170 * VLOOKUP(A170, 'Table 1'!B$2:E$9,4, 0),0)</f>
        <v>0</v>
      </c>
      <c r="I170" s="56">
        <f t="shared" si="12"/>
        <v>-134460.42465753425</v>
      </c>
      <c r="J170" s="61">
        <f t="shared" si="13"/>
        <v>-117092.0206706122</v>
      </c>
      <c r="K170" s="54">
        <f t="shared" si="14"/>
        <v>17368.403986922058</v>
      </c>
    </row>
    <row r="171" spans="1:11" x14ac:dyDescent="0.3">
      <c r="A171" s="57">
        <v>43544</v>
      </c>
      <c r="B171" s="58">
        <v>300</v>
      </c>
      <c r="C171" s="56">
        <f>VLOOKUP(A171,СберБ_БО3R_1day_13102017_201020!A168:B929,2,0)</f>
        <v>99.98</v>
      </c>
      <c r="D171" s="57">
        <f>INDEX('Table 1'!B$2:B$9,MATCH(A171,'Table 1'!B$2:B$9,1))</f>
        <v>43385</v>
      </c>
      <c r="E171" s="59">
        <f t="shared" si="10"/>
        <v>3.4849315068493147E-2</v>
      </c>
      <c r="F171" s="56">
        <f t="shared" si="11"/>
        <v>-310394.79452054796</v>
      </c>
      <c r="G171" s="60">
        <f>SUM($B$4:B171)</f>
        <v>490</v>
      </c>
      <c r="H171" s="56">
        <f>IF(D171 = A171,G171 * VLOOKUP(A171, 'Table 1'!B$2:E$9,4, 0),0)</f>
        <v>0</v>
      </c>
      <c r="I171" s="56">
        <f t="shared" si="12"/>
        <v>-310394.79452054796</v>
      </c>
      <c r="J171" s="61">
        <f t="shared" si="13"/>
        <v>-270157.27518556325</v>
      </c>
      <c r="K171" s="54">
        <f t="shared" si="14"/>
        <v>40237.51933498471</v>
      </c>
    </row>
    <row r="172" spans="1:11" x14ac:dyDescent="0.3">
      <c r="A172" s="57">
        <v>43546</v>
      </c>
      <c r="B172" s="58">
        <v>570</v>
      </c>
      <c r="C172" s="56">
        <f>VLOOKUP(A172,СберБ_БО3R_1day_13102017_201020!A169:B930,2,0)</f>
        <v>99.98</v>
      </c>
      <c r="D172" s="57">
        <f>INDEX('Table 1'!B$2:B$9,MATCH(A172,'Table 1'!B$2:B$9,1))</f>
        <v>43385</v>
      </c>
      <c r="E172" s="59">
        <f t="shared" si="10"/>
        <v>3.5287671232876718E-2</v>
      </c>
      <c r="F172" s="56">
        <f t="shared" si="11"/>
        <v>-589999.97260273981</v>
      </c>
      <c r="G172" s="60">
        <f>SUM($B$4:B172)</f>
        <v>1060</v>
      </c>
      <c r="H172" s="56">
        <f>IF(D172 = A172,G172 * VLOOKUP(A172, 'Table 1'!B$2:E$9,4, 0),0)</f>
        <v>0</v>
      </c>
      <c r="I172" s="56">
        <f t="shared" si="12"/>
        <v>-589999.97260273981</v>
      </c>
      <c r="J172" s="61">
        <f t="shared" si="13"/>
        <v>-513243.7214709635</v>
      </c>
      <c r="K172" s="54">
        <f t="shared" si="14"/>
        <v>76756.251131776313</v>
      </c>
    </row>
    <row r="173" spans="1:11" x14ac:dyDescent="0.3">
      <c r="A173" s="57">
        <v>43550</v>
      </c>
      <c r="B173" s="58">
        <v>40</v>
      </c>
      <c r="C173" s="56">
        <f>VLOOKUP(A173,СберБ_БО3R_1day_13102017_201020!A170:B931,2,0)</f>
        <v>99.77</v>
      </c>
      <c r="D173" s="57">
        <f>INDEX('Table 1'!B$2:B$9,MATCH(A173,'Table 1'!B$2:B$9,1))</f>
        <v>43385</v>
      </c>
      <c r="E173" s="59">
        <f t="shared" si="10"/>
        <v>3.6164383561643837E-2</v>
      </c>
      <c r="F173" s="56">
        <f t="shared" si="11"/>
        <v>-41354.575342465752</v>
      </c>
      <c r="G173" s="60">
        <f>SUM($B$4:B173)</f>
        <v>1100</v>
      </c>
      <c r="H173" s="56">
        <f>IF(D173 = A173,G173 * VLOOKUP(A173, 'Table 1'!B$2:E$9,4, 0),0)</f>
        <v>0</v>
      </c>
      <c r="I173" s="56">
        <f t="shared" si="12"/>
        <v>-41354.575342465752</v>
      </c>
      <c r="J173" s="61">
        <f t="shared" si="13"/>
        <v>-35936.357171386844</v>
      </c>
      <c r="K173" s="54">
        <f t="shared" si="14"/>
        <v>5418.2181710789082</v>
      </c>
    </row>
    <row r="174" spans="1:11" x14ac:dyDescent="0.3">
      <c r="A174" s="57">
        <v>43551</v>
      </c>
      <c r="B174" s="58">
        <v>-300</v>
      </c>
      <c r="C174" s="56">
        <f>VLOOKUP(A174,СберБ_БО3R_1day_13102017_201020!A171:B932,2,0)</f>
        <v>99.95</v>
      </c>
      <c r="D174" s="57">
        <f>INDEX('Table 1'!B$2:B$9,MATCH(A174,'Table 1'!B$2:B$9,1))</f>
        <v>43385</v>
      </c>
      <c r="E174" s="59">
        <f t="shared" si="10"/>
        <v>3.6383561643835619E-2</v>
      </c>
      <c r="F174" s="56">
        <f t="shared" si="11"/>
        <v>310765.0684931507</v>
      </c>
      <c r="G174" s="60">
        <f>SUM($B$4:B174)</f>
        <v>800</v>
      </c>
      <c r="H174" s="56">
        <f>IF(D174 = A174,G174 * VLOOKUP(A174, 'Table 1'!B$2:E$9,4, 0),0)</f>
        <v>0</v>
      </c>
      <c r="I174" s="56">
        <f t="shared" si="12"/>
        <v>310765.0684931507</v>
      </c>
      <c r="J174" s="61">
        <f t="shared" si="13"/>
        <v>269977.3868816336</v>
      </c>
      <c r="K174" s="54">
        <f t="shared" si="14"/>
        <v>40787.681611517095</v>
      </c>
    </row>
    <row r="175" spans="1:11" x14ac:dyDescent="0.3">
      <c r="A175" s="57">
        <v>43553</v>
      </c>
      <c r="B175" s="58">
        <v>-400</v>
      </c>
      <c r="C175" s="56">
        <f>VLOOKUP(A175,СберБ_БО3R_1day_13102017_201020!A172:B933,2,0)</f>
        <v>99.99</v>
      </c>
      <c r="D175" s="57">
        <f>INDEX('Table 1'!B$2:B$9,MATCH(A175,'Table 1'!B$2:B$9,1))</f>
        <v>43385</v>
      </c>
      <c r="E175" s="59">
        <f t="shared" si="10"/>
        <v>3.6821917808219182E-2</v>
      </c>
      <c r="F175" s="56">
        <f t="shared" si="11"/>
        <v>414688.76712328754</v>
      </c>
      <c r="G175" s="60">
        <f>SUM($B$4:B175)</f>
        <v>400</v>
      </c>
      <c r="H175" s="56">
        <f>IF(D175 = A175,G175 * VLOOKUP(A175, 'Table 1'!B$2:E$9,4, 0),0)</f>
        <v>0</v>
      </c>
      <c r="I175" s="56">
        <f t="shared" si="12"/>
        <v>414688.76712328754</v>
      </c>
      <c r="J175" s="61">
        <f t="shared" si="13"/>
        <v>360069.95200725627</v>
      </c>
      <c r="K175" s="54">
        <f t="shared" si="14"/>
        <v>54618.81511603127</v>
      </c>
    </row>
    <row r="176" spans="1:11" x14ac:dyDescent="0.3">
      <c r="A176" s="57">
        <v>43557</v>
      </c>
      <c r="B176" s="58">
        <v>220</v>
      </c>
      <c r="C176" s="56">
        <f>VLOOKUP(A176,СберБ_БО3R_1day_13102017_201020!A173:B934,2,0)</f>
        <v>100</v>
      </c>
      <c r="D176" s="57">
        <f>INDEX('Table 1'!B$2:B$9,MATCH(A176,'Table 1'!B$2:B$9,1))</f>
        <v>43385</v>
      </c>
      <c r="E176" s="59">
        <f t="shared" si="10"/>
        <v>3.7698630136986301E-2</v>
      </c>
      <c r="F176" s="56">
        <f t="shared" si="11"/>
        <v>-228293.69863013699</v>
      </c>
      <c r="G176" s="60">
        <f>SUM($B$4:B176)</f>
        <v>620</v>
      </c>
      <c r="H176" s="56">
        <f>IF(D176 = A176,G176 * VLOOKUP(A176, 'Table 1'!B$2:E$9,4, 0),0)</f>
        <v>0</v>
      </c>
      <c r="I176" s="56">
        <f t="shared" si="12"/>
        <v>-228293.69863013699</v>
      </c>
      <c r="J176" s="61">
        <f t="shared" si="13"/>
        <v>-198014.66945111839</v>
      </c>
      <c r="K176" s="54">
        <f t="shared" si="14"/>
        <v>30279.029179018602</v>
      </c>
    </row>
    <row r="177" spans="1:11" x14ac:dyDescent="0.3">
      <c r="A177" s="57">
        <v>43559</v>
      </c>
      <c r="B177" s="58">
        <v>-480</v>
      </c>
      <c r="C177" s="56">
        <f>VLOOKUP(A177,СберБ_БО3R_1day_13102017_201020!A174:B935,2,0)</f>
        <v>99.96</v>
      </c>
      <c r="D177" s="57">
        <f>INDEX('Table 1'!B$2:B$9,MATCH(A177,'Table 1'!B$2:B$9,1))</f>
        <v>43385</v>
      </c>
      <c r="E177" s="59">
        <f t="shared" si="10"/>
        <v>3.8136986301369864E-2</v>
      </c>
      <c r="F177" s="56">
        <f t="shared" si="11"/>
        <v>498113.75342465751</v>
      </c>
      <c r="G177" s="60">
        <f>SUM($B$4:B177)</f>
        <v>140</v>
      </c>
      <c r="H177" s="56">
        <f>IF(D177 = A177,G177 * VLOOKUP(A177, 'Table 1'!B$2:E$9,4, 0),0)</f>
        <v>0</v>
      </c>
      <c r="I177" s="56">
        <f t="shared" si="12"/>
        <v>498113.75342465751</v>
      </c>
      <c r="J177" s="61">
        <f t="shared" si="13"/>
        <v>431818.64462297887</v>
      </c>
      <c r="K177" s="54">
        <f t="shared" si="14"/>
        <v>66295.108801678638</v>
      </c>
    </row>
    <row r="178" spans="1:11" x14ac:dyDescent="0.3">
      <c r="A178" s="57">
        <v>43560</v>
      </c>
      <c r="B178" s="58">
        <v>-40</v>
      </c>
      <c r="C178" s="56">
        <f>VLOOKUP(A178,СберБ_БО3R_1day_13102017_201020!A175:B936,2,0)</f>
        <v>100</v>
      </c>
      <c r="D178" s="57">
        <f>INDEX('Table 1'!B$2:B$9,MATCH(A178,'Table 1'!B$2:B$9,1))</f>
        <v>43385</v>
      </c>
      <c r="E178" s="59">
        <f t="shared" si="10"/>
        <v>3.8356164383561646E-2</v>
      </c>
      <c r="F178" s="56">
        <f t="shared" si="11"/>
        <v>41534.246575342469</v>
      </c>
      <c r="G178" s="60">
        <f>SUM($B$4:B178)</f>
        <v>100</v>
      </c>
      <c r="H178" s="56">
        <f>IF(D178 = A178,G178 * VLOOKUP(A178, 'Table 1'!B$2:E$9,4, 0),0)</f>
        <v>0</v>
      </c>
      <c r="I178" s="56">
        <f t="shared" si="12"/>
        <v>41534.246575342469</v>
      </c>
      <c r="J178" s="61">
        <f t="shared" si="13"/>
        <v>35996.800528098909</v>
      </c>
      <c r="K178" s="54">
        <f t="shared" si="14"/>
        <v>5537.4460472435603</v>
      </c>
    </row>
    <row r="179" spans="1:11" x14ac:dyDescent="0.3">
      <c r="A179" s="57">
        <v>43564</v>
      </c>
      <c r="B179" s="58">
        <v>10</v>
      </c>
      <c r="C179" s="56">
        <f>VLOOKUP(A179,СберБ_БО3R_1day_13102017_201020!A176:B937,2,0)</f>
        <v>100</v>
      </c>
      <c r="D179" s="57">
        <f>INDEX('Table 1'!B$2:B$9,MATCH(A179,'Table 1'!B$2:B$9,1))</f>
        <v>43385</v>
      </c>
      <c r="E179" s="59">
        <f t="shared" si="10"/>
        <v>3.9232876712328765E-2</v>
      </c>
      <c r="F179" s="56">
        <f t="shared" si="11"/>
        <v>-10392.328767123287</v>
      </c>
      <c r="G179" s="60">
        <f>SUM($B$4:B179)</f>
        <v>110</v>
      </c>
      <c r="H179" s="56">
        <f>IF(D179 = A179,G179 * VLOOKUP(A179, 'Table 1'!B$2:E$9,4, 0),0)</f>
        <v>0</v>
      </c>
      <c r="I179" s="56">
        <f t="shared" si="12"/>
        <v>-10392.328767123287</v>
      </c>
      <c r="J179" s="61">
        <f t="shared" si="13"/>
        <v>-8997.2393440198484</v>
      </c>
      <c r="K179" s="54">
        <f t="shared" si="14"/>
        <v>1395.0894231034381</v>
      </c>
    </row>
    <row r="180" spans="1:11" x14ac:dyDescent="0.3">
      <c r="A180" s="57">
        <v>43565</v>
      </c>
      <c r="B180" s="58">
        <v>370</v>
      </c>
      <c r="C180" s="56">
        <f>VLOOKUP(A180,СберБ_БО3R_1day_13102017_201020!A177:B938,2,0)</f>
        <v>100</v>
      </c>
      <c r="D180" s="57">
        <f>INDEX('Table 1'!B$2:B$9,MATCH(A180,'Table 1'!B$2:B$9,1))</f>
        <v>43385</v>
      </c>
      <c r="E180" s="59">
        <f t="shared" si="10"/>
        <v>3.9452054794520547E-2</v>
      </c>
      <c r="F180" s="56">
        <f t="shared" si="11"/>
        <v>-384597.26027397258</v>
      </c>
      <c r="G180" s="60">
        <f>SUM($B$4:B180)</f>
        <v>480</v>
      </c>
      <c r="H180" s="56">
        <f>IF(D180 = A180,G180 * VLOOKUP(A180, 'Table 1'!B$2:E$9,4, 0),0)</f>
        <v>0</v>
      </c>
      <c r="I180" s="56">
        <f t="shared" si="12"/>
        <v>-384597.26027397258</v>
      </c>
      <c r="J180" s="61">
        <f t="shared" si="13"/>
        <v>-332879.68387755862</v>
      </c>
      <c r="K180" s="54">
        <f t="shared" si="14"/>
        <v>51717.576396413962</v>
      </c>
    </row>
    <row r="181" spans="1:11" x14ac:dyDescent="0.3">
      <c r="A181" s="57">
        <v>43567</v>
      </c>
      <c r="B181" s="58">
        <v>0</v>
      </c>
      <c r="C181" s="56">
        <f>VLOOKUP(A181,СберБ_БО3R_1day_13102017_201020!A178:B939,2,0)</f>
        <v>100.16</v>
      </c>
      <c r="D181" s="57">
        <f>INDEX('Table 1'!B$2:B$9,MATCH(A181,'Table 1'!B$2:B$9,1))</f>
        <v>43567</v>
      </c>
      <c r="E181" s="59">
        <f t="shared" si="10"/>
        <v>0</v>
      </c>
      <c r="F181" s="56">
        <f t="shared" si="11"/>
        <v>0</v>
      </c>
      <c r="G181" s="60">
        <f>SUM($B$4:B181)</f>
        <v>480</v>
      </c>
      <c r="H181" s="56">
        <f>IF(D181 = A181,G181 * VLOOKUP(A181, 'Table 1'!B$2:E$9,4, 0),0)</f>
        <v>19147.2</v>
      </c>
      <c r="I181" s="56">
        <f t="shared" si="12"/>
        <v>19147.2</v>
      </c>
      <c r="J181" s="61">
        <f t="shared" si="13"/>
        <v>16563.640414812384</v>
      </c>
      <c r="K181" s="54">
        <f t="shared" si="14"/>
        <v>2583.5595851876169</v>
      </c>
    </row>
    <row r="182" spans="1:11" x14ac:dyDescent="0.3">
      <c r="A182" s="57">
        <v>43570</v>
      </c>
      <c r="B182" s="58">
        <v>670</v>
      </c>
      <c r="C182" s="56">
        <f>VLOOKUP(A182,СберБ_БО3R_1day_13102017_201020!A179:B940,2,0)</f>
        <v>100.15</v>
      </c>
      <c r="D182" s="57">
        <f>INDEX('Table 1'!B$2:B$9,MATCH(A182,'Table 1'!B$2:B$9,1))</f>
        <v>43567</v>
      </c>
      <c r="E182" s="59">
        <f t="shared" si="10"/>
        <v>6.5753424657534238E-4</v>
      </c>
      <c r="F182" s="56">
        <f t="shared" si="11"/>
        <v>-671445.54794520559</v>
      </c>
      <c r="G182" s="60">
        <f>SUM($B$4:B182)</f>
        <v>1150</v>
      </c>
      <c r="H182" s="56">
        <f>IF(D182 = A182,G182 * VLOOKUP(A182, 'Table 1'!B$2:E$9,4, 0),0)</f>
        <v>0</v>
      </c>
      <c r="I182" s="56">
        <f t="shared" si="12"/>
        <v>-671445.54794520559</v>
      </c>
      <c r="J182" s="61">
        <f t="shared" si="13"/>
        <v>-580384.01468722266</v>
      </c>
      <c r="K182" s="54">
        <f t="shared" si="14"/>
        <v>91061.533257982926</v>
      </c>
    </row>
    <row r="183" spans="1:11" x14ac:dyDescent="0.3">
      <c r="A183" s="57">
        <v>43572</v>
      </c>
      <c r="B183" s="58">
        <v>-1120</v>
      </c>
      <c r="C183" s="56">
        <f>VLOOKUP(A183,СберБ_БО3R_1day_13102017_201020!A180:B941,2,0)</f>
        <v>100.17</v>
      </c>
      <c r="D183" s="57">
        <f>INDEX('Table 1'!B$2:B$9,MATCH(A183,'Table 1'!B$2:B$9,1))</f>
        <v>43567</v>
      </c>
      <c r="E183" s="59">
        <f t="shared" si="10"/>
        <v>1.095890410958904E-3</v>
      </c>
      <c r="F183" s="56">
        <f t="shared" si="11"/>
        <v>1123131.3972602738</v>
      </c>
      <c r="G183" s="60">
        <f>SUM($B$4:B183)</f>
        <v>30</v>
      </c>
      <c r="H183" s="56">
        <f>IF(D183 = A183,G183 * VLOOKUP(A183, 'Table 1'!B$2:E$9,4, 0),0)</f>
        <v>0</v>
      </c>
      <c r="I183" s="56">
        <f t="shared" si="12"/>
        <v>1123131.3972602738</v>
      </c>
      <c r="J183" s="61">
        <f t="shared" si="13"/>
        <v>970296.86399110511</v>
      </c>
      <c r="K183" s="54">
        <f t="shared" si="14"/>
        <v>152834.53326916869</v>
      </c>
    </row>
    <row r="184" spans="1:11" x14ac:dyDescent="0.3">
      <c r="A184" s="57">
        <v>43574</v>
      </c>
      <c r="B184" s="58">
        <v>510</v>
      </c>
      <c r="C184" s="56">
        <f>VLOOKUP(A184,СберБ_БО3R_1day_13102017_201020!A181:B942,2,0)</f>
        <v>100.29</v>
      </c>
      <c r="D184" s="57">
        <f>INDEX('Table 1'!B$2:B$9,MATCH(A184,'Table 1'!B$2:B$9,1))</f>
        <v>43567</v>
      </c>
      <c r="E184" s="59">
        <f t="shared" si="10"/>
        <v>1.5342465753424659E-3</v>
      </c>
      <c r="F184" s="56">
        <f t="shared" si="11"/>
        <v>-512261.46575342474</v>
      </c>
      <c r="G184" s="60">
        <f>SUM($B$4:B184)</f>
        <v>540</v>
      </c>
      <c r="H184" s="56">
        <f>IF(D184 = A184,G184 * VLOOKUP(A184, 'Table 1'!B$2:E$9,4, 0),0)</f>
        <v>0</v>
      </c>
      <c r="I184" s="56">
        <f t="shared" si="12"/>
        <v>-512261.46575342474</v>
      </c>
      <c r="J184" s="61">
        <f t="shared" si="13"/>
        <v>-442318.5601763248</v>
      </c>
      <c r="K184" s="54">
        <f t="shared" si="14"/>
        <v>69942.90557709994</v>
      </c>
    </row>
    <row r="185" spans="1:11" x14ac:dyDescent="0.3">
      <c r="A185" s="57">
        <v>43578</v>
      </c>
      <c r="B185" s="58">
        <v>660</v>
      </c>
      <c r="C185" s="56">
        <f>VLOOKUP(A185,СберБ_БО3R_1day_13102017_201020!A182:B943,2,0)</f>
        <v>100.5</v>
      </c>
      <c r="D185" s="57">
        <f>INDEX('Table 1'!B$2:B$9,MATCH(A185,'Table 1'!B$2:B$9,1))</f>
        <v>43567</v>
      </c>
      <c r="E185" s="59">
        <f t="shared" si="10"/>
        <v>2.4109589041095892E-3</v>
      </c>
      <c r="F185" s="56">
        <f t="shared" si="11"/>
        <v>-664891.23287671234</v>
      </c>
      <c r="G185" s="60">
        <f>SUM($B$4:B185)</f>
        <v>1200</v>
      </c>
      <c r="H185" s="56">
        <f>IF(D185 = A185,G185 * VLOOKUP(A185, 'Table 1'!B$2:E$9,4, 0),0)</f>
        <v>0</v>
      </c>
      <c r="I185" s="56">
        <f t="shared" si="12"/>
        <v>-664891.23287671234</v>
      </c>
      <c r="J185" s="61">
        <f t="shared" si="13"/>
        <v>-573499.32821746392</v>
      </c>
      <c r="K185" s="54">
        <f t="shared" si="14"/>
        <v>91391.904659248423</v>
      </c>
    </row>
    <row r="186" spans="1:11" x14ac:dyDescent="0.3">
      <c r="A186" s="57">
        <v>43579</v>
      </c>
      <c r="B186" s="58">
        <v>-940</v>
      </c>
      <c r="C186" s="56">
        <f>VLOOKUP(A186,СберБ_БО3R_1day_13102017_201020!A183:B944,2,0)</f>
        <v>100.3</v>
      </c>
      <c r="D186" s="57">
        <f>INDEX('Table 1'!B$2:B$9,MATCH(A186,'Table 1'!B$2:B$9,1))</f>
        <v>43567</v>
      </c>
      <c r="E186" s="59">
        <f t="shared" si="10"/>
        <v>2.6301369863013695E-3</v>
      </c>
      <c r="F186" s="56">
        <f t="shared" si="11"/>
        <v>945292.32876712317</v>
      </c>
      <c r="G186" s="60">
        <f>SUM($B$4:B186)</f>
        <v>260</v>
      </c>
      <c r="H186" s="56">
        <f>IF(D186 = A186,G186 * VLOOKUP(A186, 'Table 1'!B$2:E$9,4, 0),0)</f>
        <v>0</v>
      </c>
      <c r="I186" s="56">
        <f t="shared" si="12"/>
        <v>945292.32876712317</v>
      </c>
      <c r="J186" s="61">
        <f t="shared" si="13"/>
        <v>815141.77072749787</v>
      </c>
      <c r="K186" s="54">
        <f t="shared" si="14"/>
        <v>130150.55803962529</v>
      </c>
    </row>
    <row r="187" spans="1:11" x14ac:dyDescent="0.3">
      <c r="A187" s="57">
        <v>43581</v>
      </c>
      <c r="B187" s="58">
        <v>590</v>
      </c>
      <c r="C187" s="56">
        <f>VLOOKUP(A187,СберБ_БО3R_1day_13102017_201020!A184:B945,2,0)</f>
        <v>100.2</v>
      </c>
      <c r="D187" s="57">
        <f>INDEX('Table 1'!B$2:B$9,MATCH(A187,'Table 1'!B$2:B$9,1))</f>
        <v>43567</v>
      </c>
      <c r="E187" s="59">
        <f t="shared" si="10"/>
        <v>3.0684931506849318E-3</v>
      </c>
      <c r="F187" s="56">
        <f t="shared" si="11"/>
        <v>-592990.41095890419</v>
      </c>
      <c r="G187" s="60">
        <f>SUM($B$4:B187)</f>
        <v>850</v>
      </c>
      <c r="H187" s="56">
        <f>IF(D187 = A187,G187 * VLOOKUP(A187, 'Table 1'!B$2:E$9,4, 0),0)</f>
        <v>0</v>
      </c>
      <c r="I187" s="56">
        <f t="shared" si="12"/>
        <v>-592990.41095890419</v>
      </c>
      <c r="J187" s="61">
        <f t="shared" si="13"/>
        <v>-511074.3693227889</v>
      </c>
      <c r="K187" s="54">
        <f t="shared" si="14"/>
        <v>81916.041636115289</v>
      </c>
    </row>
    <row r="188" spans="1:11" x14ac:dyDescent="0.3">
      <c r="A188" s="57">
        <v>43585</v>
      </c>
      <c r="B188" s="58">
        <v>-160</v>
      </c>
      <c r="C188" s="56">
        <f>VLOOKUP(A188,СберБ_БО3R_1day_13102017_201020!A185:B946,2,0)</f>
        <v>100.36</v>
      </c>
      <c r="D188" s="57">
        <f>INDEX('Table 1'!B$2:B$9,MATCH(A188,'Table 1'!B$2:B$9,1))</f>
        <v>43567</v>
      </c>
      <c r="E188" s="59">
        <f t="shared" si="10"/>
        <v>3.9452054794520547E-3</v>
      </c>
      <c r="F188" s="56">
        <f t="shared" si="11"/>
        <v>161207.23287671234</v>
      </c>
      <c r="G188" s="60">
        <f>SUM($B$4:B188)</f>
        <v>690</v>
      </c>
      <c r="H188" s="56">
        <f>IF(D188 = A188,G188 * VLOOKUP(A188, 'Table 1'!B$2:E$9,4, 0),0)</f>
        <v>0</v>
      </c>
      <c r="I188" s="56">
        <f t="shared" si="12"/>
        <v>161207.23287671234</v>
      </c>
      <c r="J188" s="61">
        <f t="shared" si="13"/>
        <v>138790.51453170498</v>
      </c>
      <c r="K188" s="54">
        <f t="shared" si="14"/>
        <v>22416.718345007364</v>
      </c>
    </row>
    <row r="189" spans="1:11" x14ac:dyDescent="0.3">
      <c r="A189" s="57">
        <v>43587</v>
      </c>
      <c r="B189" s="58">
        <v>220</v>
      </c>
      <c r="C189" s="56">
        <f>VLOOKUP(A189,СберБ_БО3R_1day_13102017_201020!A186:B947,2,0)</f>
        <v>100.16</v>
      </c>
      <c r="D189" s="57">
        <f>INDEX('Table 1'!B$2:B$9,MATCH(A189,'Table 1'!B$2:B$9,1))</f>
        <v>43567</v>
      </c>
      <c r="E189" s="59">
        <f t="shared" si="10"/>
        <v>4.3835616438356161E-3</v>
      </c>
      <c r="F189" s="56">
        <f t="shared" si="11"/>
        <v>-221316.38356164386</v>
      </c>
      <c r="G189" s="60">
        <f>SUM($B$4:B189)</f>
        <v>910</v>
      </c>
      <c r="H189" s="56">
        <f>IF(D189 = A189,G189 * VLOOKUP(A189, 'Table 1'!B$2:E$9,4, 0),0)</f>
        <v>0</v>
      </c>
      <c r="I189" s="56">
        <f t="shared" si="12"/>
        <v>-221316.38356164386</v>
      </c>
      <c r="J189" s="61">
        <f t="shared" si="13"/>
        <v>-190440.03088376013</v>
      </c>
      <c r="K189" s="54">
        <f t="shared" si="14"/>
        <v>30876.352677883726</v>
      </c>
    </row>
    <row r="190" spans="1:11" x14ac:dyDescent="0.3">
      <c r="A190" s="57">
        <v>43588</v>
      </c>
      <c r="B190" s="58">
        <v>-360</v>
      </c>
      <c r="C190" s="56">
        <f>VLOOKUP(A190,СберБ_БО3R_1day_13102017_201020!A187:B948,2,0)</f>
        <v>100.25</v>
      </c>
      <c r="D190" s="57">
        <f>INDEX('Table 1'!B$2:B$9,MATCH(A190,'Table 1'!B$2:B$9,1))</f>
        <v>43567</v>
      </c>
      <c r="E190" s="59">
        <f t="shared" si="10"/>
        <v>4.6027397260273977E-3</v>
      </c>
      <c r="F190" s="56">
        <f t="shared" si="11"/>
        <v>362556.98630136979</v>
      </c>
      <c r="G190" s="60">
        <f>SUM($B$4:B190)</f>
        <v>550</v>
      </c>
      <c r="H190" s="56">
        <f>IF(D190 = A190,G190 * VLOOKUP(A190, 'Table 1'!B$2:E$9,4, 0),0)</f>
        <v>0</v>
      </c>
      <c r="I190" s="56">
        <f t="shared" si="12"/>
        <v>362556.98630136979</v>
      </c>
      <c r="J190" s="61">
        <f t="shared" si="13"/>
        <v>311893.02630199312</v>
      </c>
      <c r="K190" s="54">
        <f t="shared" si="14"/>
        <v>50663.959999376675</v>
      </c>
    </row>
    <row r="191" spans="1:11" x14ac:dyDescent="0.3">
      <c r="A191" s="57">
        <v>43593</v>
      </c>
      <c r="B191" s="58">
        <v>140</v>
      </c>
      <c r="C191" s="56">
        <f>VLOOKUP(A191,СберБ_БО3R_1day_13102017_201020!A188:B949,2,0)</f>
        <v>100.15</v>
      </c>
      <c r="D191" s="57">
        <f>INDEX('Table 1'!B$2:B$9,MATCH(A191,'Table 1'!B$2:B$9,1))</f>
        <v>43567</v>
      </c>
      <c r="E191" s="59">
        <f t="shared" si="10"/>
        <v>5.6986301369863013E-3</v>
      </c>
      <c r="F191" s="56">
        <f t="shared" si="11"/>
        <v>-141007.80821917808</v>
      </c>
      <c r="G191" s="60">
        <f>SUM($B$4:B191)</f>
        <v>690</v>
      </c>
      <c r="H191" s="56">
        <f>IF(D191 = A191,G191 * VLOOKUP(A191, 'Table 1'!B$2:E$9,4, 0),0)</f>
        <v>0</v>
      </c>
      <c r="I191" s="56">
        <f t="shared" si="12"/>
        <v>-141007.80821917808</v>
      </c>
      <c r="J191" s="61">
        <f t="shared" si="13"/>
        <v>-121142.37613478002</v>
      </c>
      <c r="K191" s="54">
        <f t="shared" si="14"/>
        <v>19865.432084398068</v>
      </c>
    </row>
    <row r="192" spans="1:11" x14ac:dyDescent="0.3">
      <c r="A192" s="57">
        <v>43598</v>
      </c>
      <c r="B192" s="58">
        <v>140</v>
      </c>
      <c r="C192" s="56">
        <f>VLOOKUP(A192,СберБ_БО3R_1day_13102017_201020!A189:B950,2,0)</f>
        <v>100.08</v>
      </c>
      <c r="D192" s="57">
        <f>INDEX('Table 1'!B$2:B$9,MATCH(A192,'Table 1'!B$2:B$9,1))</f>
        <v>43567</v>
      </c>
      <c r="E192" s="59">
        <f t="shared" si="10"/>
        <v>6.7945205479452058E-3</v>
      </c>
      <c r="F192" s="56">
        <f t="shared" si="11"/>
        <v>-141063.23287671231</v>
      </c>
      <c r="G192" s="60">
        <f>SUM($B$4:B192)</f>
        <v>830</v>
      </c>
      <c r="H192" s="56">
        <f>IF(D192 = A192,G192 * VLOOKUP(A192, 'Table 1'!B$2:E$9,4, 0),0)</f>
        <v>0</v>
      </c>
      <c r="I192" s="56">
        <f t="shared" si="12"/>
        <v>-141063.23287671231</v>
      </c>
      <c r="J192" s="61">
        <f t="shared" si="13"/>
        <v>-121029.23773860758</v>
      </c>
      <c r="K192" s="54">
        <f t="shared" si="14"/>
        <v>20033.995138104729</v>
      </c>
    </row>
    <row r="193" spans="1:11" x14ac:dyDescent="0.3">
      <c r="A193" s="57">
        <v>43599</v>
      </c>
      <c r="B193" s="58">
        <v>-280</v>
      </c>
      <c r="C193" s="56">
        <f>VLOOKUP(A193,СберБ_БО3R_1day_13102017_201020!A190:B951,2,0)</f>
        <v>100.31</v>
      </c>
      <c r="D193" s="57">
        <f>INDEX('Table 1'!B$2:B$9,MATCH(A193,'Table 1'!B$2:B$9,1))</f>
        <v>43567</v>
      </c>
      <c r="E193" s="59">
        <f t="shared" si="10"/>
        <v>7.0136986301369865E-3</v>
      </c>
      <c r="F193" s="56">
        <f t="shared" si="11"/>
        <v>282831.83561643842</v>
      </c>
      <c r="G193" s="60">
        <f>SUM($B$4:B193)</f>
        <v>550</v>
      </c>
      <c r="H193" s="56">
        <f>IF(D193 = A193,G193 * VLOOKUP(A193, 'Table 1'!B$2:E$9,4, 0),0)</f>
        <v>0</v>
      </c>
      <c r="I193" s="56">
        <f t="shared" si="12"/>
        <v>282831.83561643842</v>
      </c>
      <c r="J193" s="61">
        <f t="shared" si="13"/>
        <v>242599.25640244299</v>
      </c>
      <c r="K193" s="54">
        <f t="shared" si="14"/>
        <v>40232.579213995428</v>
      </c>
    </row>
    <row r="194" spans="1:11" x14ac:dyDescent="0.3">
      <c r="A194" s="57">
        <v>43600</v>
      </c>
      <c r="B194" s="58">
        <v>-230</v>
      </c>
      <c r="C194" s="56">
        <f>VLOOKUP(A194,СберБ_БО3R_1day_13102017_201020!A191:B952,2,0)</f>
        <v>100.3</v>
      </c>
      <c r="D194" s="57">
        <f>INDEX('Table 1'!B$2:B$9,MATCH(A194,'Table 1'!B$2:B$9,1))</f>
        <v>43567</v>
      </c>
      <c r="E194" s="59">
        <f t="shared" si="10"/>
        <v>7.2328767123287672E-3</v>
      </c>
      <c r="F194" s="56">
        <f t="shared" si="11"/>
        <v>232353.56164383562</v>
      </c>
      <c r="G194" s="60">
        <f>SUM($B$4:B194)</f>
        <v>320</v>
      </c>
      <c r="H194" s="56">
        <f>IF(D194 = A194,G194 * VLOOKUP(A194, 'Table 1'!B$2:E$9,4, 0),0)</f>
        <v>0</v>
      </c>
      <c r="I194" s="56">
        <f t="shared" si="12"/>
        <v>232353.56164383562</v>
      </c>
      <c r="J194" s="61">
        <f t="shared" si="13"/>
        <v>199248.57088208519</v>
      </c>
      <c r="K194" s="54">
        <f t="shared" si="14"/>
        <v>33104.990761750436</v>
      </c>
    </row>
    <row r="195" spans="1:11" x14ac:dyDescent="0.3">
      <c r="A195" s="57">
        <v>43601</v>
      </c>
      <c r="B195" s="58">
        <v>550</v>
      </c>
      <c r="C195" s="56">
        <f>VLOOKUP(A195,СберБ_БО3R_1day_13102017_201020!A192:B953,2,0)</f>
        <v>100.31</v>
      </c>
      <c r="D195" s="57">
        <f>INDEX('Table 1'!B$2:B$9,MATCH(A195,'Table 1'!B$2:B$9,1))</f>
        <v>43567</v>
      </c>
      <c r="E195" s="59">
        <f t="shared" si="10"/>
        <v>7.4520547945205488E-3</v>
      </c>
      <c r="F195" s="56">
        <f t="shared" si="11"/>
        <v>-555803.63013698638</v>
      </c>
      <c r="G195" s="60">
        <f>SUM($B$4:B195)</f>
        <v>870</v>
      </c>
      <c r="H195" s="56">
        <f>IF(D195 = A195,G195 * VLOOKUP(A195, 'Table 1'!B$2:E$9,4, 0),0)</f>
        <v>0</v>
      </c>
      <c r="I195" s="56">
        <f t="shared" si="12"/>
        <v>-555803.63013698638</v>
      </c>
      <c r="J195" s="61">
        <f t="shared" si="13"/>
        <v>-476488.00029893802</v>
      </c>
      <c r="K195" s="54">
        <f t="shared" si="14"/>
        <v>79315.629838048364</v>
      </c>
    </row>
    <row r="196" spans="1:11" x14ac:dyDescent="0.3">
      <c r="A196" s="57">
        <v>43605</v>
      </c>
      <c r="B196" s="58">
        <v>-660</v>
      </c>
      <c r="C196" s="56">
        <f>VLOOKUP(A196,СберБ_БО3R_1day_13102017_201020!A193:B954,2,0)</f>
        <v>100.6</v>
      </c>
      <c r="D196" s="57">
        <f>INDEX('Table 1'!B$2:B$9,MATCH(A196,'Table 1'!B$2:B$9,1))</f>
        <v>43567</v>
      </c>
      <c r="E196" s="59">
        <f t="shared" si="10"/>
        <v>8.3287671232876708E-3</v>
      </c>
      <c r="F196" s="56">
        <f t="shared" si="11"/>
        <v>669456.98630136985</v>
      </c>
      <c r="G196" s="60">
        <f>SUM($B$4:B196)</f>
        <v>210</v>
      </c>
      <c r="H196" s="56">
        <f>IF(D196 = A196,G196 * VLOOKUP(A196, 'Table 1'!B$2:E$9,4, 0),0)</f>
        <v>0</v>
      </c>
      <c r="I196" s="56">
        <f t="shared" si="12"/>
        <v>669456.98630136985</v>
      </c>
      <c r="J196" s="61">
        <f t="shared" si="13"/>
        <v>573313.40815278236</v>
      </c>
      <c r="K196" s="54">
        <f t="shared" si="14"/>
        <v>96143.57814858749</v>
      </c>
    </row>
    <row r="197" spans="1:11" x14ac:dyDescent="0.3">
      <c r="A197" s="57">
        <v>43608</v>
      </c>
      <c r="B197" s="58">
        <v>330</v>
      </c>
      <c r="C197" s="56">
        <f>VLOOKUP(A197,СберБ_БО3R_1day_13102017_201020!A194:B955,2,0)</f>
        <v>100.9</v>
      </c>
      <c r="D197" s="57">
        <f>INDEX('Table 1'!B$2:B$9,MATCH(A197,'Table 1'!B$2:B$9,1))</f>
        <v>43567</v>
      </c>
      <c r="E197" s="59">
        <f t="shared" ref="E197:E260" si="15">(A197-D197) /365 * $C$2</f>
        <v>8.9863013698630138E-3</v>
      </c>
      <c r="F197" s="56">
        <f t="shared" ref="F197:F260" si="16" xml:space="preserve"> - (C197 / 100 +E197) * $C$1 * B197</f>
        <v>-335935.47945205483</v>
      </c>
      <c r="G197" s="60">
        <f>SUM($B$4:B197)</f>
        <v>540</v>
      </c>
      <c r="H197" s="56">
        <f>IF(D197 = A197,G197 * VLOOKUP(A197, 'Table 1'!B$2:E$9,4, 0),0)</f>
        <v>0</v>
      </c>
      <c r="I197" s="56">
        <f t="shared" ref="I197:I260" si="17">F197+H197</f>
        <v>-335935.47945205483</v>
      </c>
      <c r="J197" s="61">
        <f t="shared" ref="J197:J260" si="18" xml:space="preserve"> I197 * (1 + $E$1) ^ (($A$4 - A197)  / 365)</f>
        <v>-287461.32179420837</v>
      </c>
      <c r="K197" s="54">
        <f t="shared" ref="K197:K260" si="19">ABS(I197 - J197)</f>
        <v>48474.157657846459</v>
      </c>
    </row>
    <row r="198" spans="1:11" x14ac:dyDescent="0.3">
      <c r="A198" s="57">
        <v>43609</v>
      </c>
      <c r="B198" s="58">
        <v>400</v>
      </c>
      <c r="C198" s="56">
        <f>VLOOKUP(A198,СберБ_БО3R_1day_13102017_201020!A195:B956,2,0)</f>
        <v>100.68</v>
      </c>
      <c r="D198" s="57">
        <f>INDEX('Table 1'!B$2:B$9,MATCH(A198,'Table 1'!B$2:B$9,1))</f>
        <v>43567</v>
      </c>
      <c r="E198" s="59">
        <f t="shared" si="15"/>
        <v>9.2054794520547954E-3</v>
      </c>
      <c r="F198" s="56">
        <f t="shared" si="16"/>
        <v>-406402.191780822</v>
      </c>
      <c r="G198" s="60">
        <f>SUM($B$4:B198)</f>
        <v>940</v>
      </c>
      <c r="H198" s="56">
        <f>IF(D198 = A198,G198 * VLOOKUP(A198, 'Table 1'!B$2:E$9,4, 0),0)</f>
        <v>0</v>
      </c>
      <c r="I198" s="56">
        <f t="shared" si="17"/>
        <v>-406402.191780822</v>
      </c>
      <c r="J198" s="61">
        <f t="shared" si="18"/>
        <v>-347667.65941263078</v>
      </c>
      <c r="K198" s="54">
        <f t="shared" si="19"/>
        <v>58734.532368191227</v>
      </c>
    </row>
    <row r="199" spans="1:11" x14ac:dyDescent="0.3">
      <c r="A199" s="57">
        <v>43615</v>
      </c>
      <c r="B199" s="58">
        <v>30</v>
      </c>
      <c r="C199" s="56">
        <f>VLOOKUP(A199,СберБ_БО3R_1day_13102017_201020!A196:B957,2,0)</f>
        <v>100.39</v>
      </c>
      <c r="D199" s="57">
        <f>INDEX('Table 1'!B$2:B$9,MATCH(A199,'Table 1'!B$2:B$9,1))</f>
        <v>43567</v>
      </c>
      <c r="E199" s="59">
        <f t="shared" si="15"/>
        <v>1.0520547945205478E-2</v>
      </c>
      <c r="F199" s="56">
        <f t="shared" si="16"/>
        <v>-30432.616438356166</v>
      </c>
      <c r="G199" s="60">
        <f>SUM($B$4:B199)</f>
        <v>970</v>
      </c>
      <c r="H199" s="56">
        <f>IF(D199 = A199,G199 * VLOOKUP(A199, 'Table 1'!B$2:E$9,4, 0),0)</f>
        <v>0</v>
      </c>
      <c r="I199" s="56">
        <f t="shared" si="17"/>
        <v>-30432.616438356166</v>
      </c>
      <c r="J199" s="61">
        <f t="shared" si="18"/>
        <v>-25992.963212735016</v>
      </c>
      <c r="K199" s="54">
        <f t="shared" si="19"/>
        <v>4439.6532256211503</v>
      </c>
    </row>
    <row r="200" spans="1:11" x14ac:dyDescent="0.3">
      <c r="A200" s="57">
        <v>43616</v>
      </c>
      <c r="B200" s="58">
        <v>-680</v>
      </c>
      <c r="C200" s="56">
        <f>VLOOKUP(A200,СберБ_БО3R_1day_13102017_201020!A197:B958,2,0)</f>
        <v>100.88</v>
      </c>
      <c r="D200" s="57">
        <f>INDEX('Table 1'!B$2:B$9,MATCH(A200,'Table 1'!B$2:B$9,1))</f>
        <v>43567</v>
      </c>
      <c r="E200" s="59">
        <f t="shared" si="15"/>
        <v>1.0739726027397261E-2</v>
      </c>
      <c r="F200" s="56">
        <f t="shared" si="16"/>
        <v>693287.01369863015</v>
      </c>
      <c r="G200" s="60">
        <f>SUM($B$4:B200)</f>
        <v>290</v>
      </c>
      <c r="H200" s="56">
        <f>IF(D200 = A200,G200 * VLOOKUP(A200, 'Table 1'!B$2:E$9,4, 0),0)</f>
        <v>0</v>
      </c>
      <c r="I200" s="56">
        <f t="shared" si="17"/>
        <v>693287.01369863015</v>
      </c>
      <c r="J200" s="61">
        <f t="shared" si="18"/>
        <v>591989.86695091845</v>
      </c>
      <c r="K200" s="54">
        <f t="shared" si="19"/>
        <v>101297.1467477117</v>
      </c>
    </row>
    <row r="201" spans="1:11" x14ac:dyDescent="0.3">
      <c r="A201" s="57">
        <v>43621</v>
      </c>
      <c r="B201" s="58">
        <v>680</v>
      </c>
      <c r="C201" s="56">
        <f>VLOOKUP(A201,СберБ_БО3R_1day_13102017_201020!A198:B959,2,0)</f>
        <v>100.84</v>
      </c>
      <c r="D201" s="57">
        <f>INDEX('Table 1'!B$2:B$9,MATCH(A201,'Table 1'!B$2:B$9,1))</f>
        <v>43567</v>
      </c>
      <c r="E201" s="59">
        <f t="shared" si="15"/>
        <v>1.1835616438356164E-2</v>
      </c>
      <c r="F201" s="56">
        <f t="shared" si="16"/>
        <v>-693760.21917808219</v>
      </c>
      <c r="G201" s="60">
        <f>SUM($B$4:B201)</f>
        <v>970</v>
      </c>
      <c r="H201" s="56">
        <f>IF(D201 = A201,G201 * VLOOKUP(A201, 'Table 1'!B$2:E$9,4, 0),0)</f>
        <v>0</v>
      </c>
      <c r="I201" s="56">
        <f t="shared" si="17"/>
        <v>-693760.21917808219</v>
      </c>
      <c r="J201" s="61">
        <f t="shared" si="18"/>
        <v>-591608.13971367932</v>
      </c>
      <c r="K201" s="54">
        <f t="shared" si="19"/>
        <v>102152.07946440286</v>
      </c>
    </row>
    <row r="202" spans="1:11" x14ac:dyDescent="0.3">
      <c r="A202" s="57">
        <v>43623</v>
      </c>
      <c r="B202" s="58">
        <v>-330</v>
      </c>
      <c r="C202" s="56">
        <f>VLOOKUP(A202,СберБ_БО3R_1day_13102017_201020!A199:B960,2,0)</f>
        <v>100.71</v>
      </c>
      <c r="D202" s="57">
        <f>INDEX('Table 1'!B$2:B$9,MATCH(A202,'Table 1'!B$2:B$9,1))</f>
        <v>43567</v>
      </c>
      <c r="E202" s="59">
        <f t="shared" si="15"/>
        <v>1.2273972602739727E-2</v>
      </c>
      <c r="F202" s="56">
        <f t="shared" si="16"/>
        <v>336393.41095890402</v>
      </c>
      <c r="G202" s="60">
        <f>SUM($B$4:B202)</f>
        <v>640</v>
      </c>
      <c r="H202" s="56">
        <f>IF(D202 = A202,G202 * VLOOKUP(A202, 'Table 1'!B$2:E$9,4, 0),0)</f>
        <v>0</v>
      </c>
      <c r="I202" s="56">
        <f t="shared" si="17"/>
        <v>336393.41095890402</v>
      </c>
      <c r="J202" s="61">
        <f t="shared" si="18"/>
        <v>286709.20971572772</v>
      </c>
      <c r="K202" s="54">
        <f t="shared" si="19"/>
        <v>49684.2012431763</v>
      </c>
    </row>
    <row r="203" spans="1:11" x14ac:dyDescent="0.3">
      <c r="A203" s="57">
        <v>43626</v>
      </c>
      <c r="B203" s="58">
        <v>380</v>
      </c>
      <c r="C203" s="56">
        <f>VLOOKUP(A203,СберБ_БО3R_1day_13102017_201020!A200:B961,2,0)</f>
        <v>100.85</v>
      </c>
      <c r="D203" s="57">
        <f>INDEX('Table 1'!B$2:B$9,MATCH(A203,'Table 1'!B$2:B$9,1))</f>
        <v>43567</v>
      </c>
      <c r="E203" s="59">
        <f t="shared" si="15"/>
        <v>1.2931506849315069E-2</v>
      </c>
      <c r="F203" s="56">
        <f t="shared" si="16"/>
        <v>-388143.9726027397</v>
      </c>
      <c r="G203" s="60">
        <f>SUM($B$4:B203)</f>
        <v>1020</v>
      </c>
      <c r="H203" s="56">
        <f>IF(D203 = A203,G203 * VLOOKUP(A203, 'Table 1'!B$2:E$9,4, 0),0)</f>
        <v>0</v>
      </c>
      <c r="I203" s="56">
        <f t="shared" si="17"/>
        <v>-388143.9726027397</v>
      </c>
      <c r="J203" s="61">
        <f t="shared" si="18"/>
        <v>-330553.02304799773</v>
      </c>
      <c r="K203" s="54">
        <f t="shared" si="19"/>
        <v>57590.949554741965</v>
      </c>
    </row>
    <row r="204" spans="1:11" x14ac:dyDescent="0.3">
      <c r="A204" s="57">
        <v>43627</v>
      </c>
      <c r="B204" s="58">
        <v>20</v>
      </c>
      <c r="C204" s="56">
        <f>VLOOKUP(A204,СберБ_БО3R_1day_13102017_201020!A201:B962,2,0)</f>
        <v>100.89</v>
      </c>
      <c r="D204" s="57">
        <f>INDEX('Table 1'!B$2:B$9,MATCH(A204,'Table 1'!B$2:B$9,1))</f>
        <v>43567</v>
      </c>
      <c r="E204" s="59">
        <f t="shared" si="15"/>
        <v>1.3150684931506848E-2</v>
      </c>
      <c r="F204" s="56">
        <f t="shared" si="16"/>
        <v>-20441.013698630137</v>
      </c>
      <c r="G204" s="60">
        <f>SUM($B$4:B204)</f>
        <v>1040</v>
      </c>
      <c r="H204" s="56">
        <f>IF(D204 = A204,G204 * VLOOKUP(A204, 'Table 1'!B$2:E$9,4, 0),0)</f>
        <v>0</v>
      </c>
      <c r="I204" s="56">
        <f t="shared" si="17"/>
        <v>-20441.013698630137</v>
      </c>
      <c r="J204" s="61">
        <f t="shared" si="18"/>
        <v>-17403.452971503259</v>
      </c>
      <c r="K204" s="54">
        <f t="shared" si="19"/>
        <v>3037.5607271268782</v>
      </c>
    </row>
    <row r="205" spans="1:11" x14ac:dyDescent="0.3">
      <c r="A205" s="57">
        <v>43630</v>
      </c>
      <c r="B205" s="58">
        <v>-140</v>
      </c>
      <c r="C205" s="56">
        <f>VLOOKUP(A205,СберБ_БО3R_1day_13102017_201020!A202:B963,2,0)</f>
        <v>100.99</v>
      </c>
      <c r="D205" s="57">
        <f>INDEX('Table 1'!B$2:B$9,MATCH(A205,'Table 1'!B$2:B$9,1))</f>
        <v>43567</v>
      </c>
      <c r="E205" s="59">
        <f t="shared" si="15"/>
        <v>1.3808219178082193E-2</v>
      </c>
      <c r="F205" s="56">
        <f t="shared" si="16"/>
        <v>143319.15068493152</v>
      </c>
      <c r="G205" s="60">
        <f>SUM($B$4:B205)</f>
        <v>900</v>
      </c>
      <c r="H205" s="56">
        <f>IF(D205 = A205,G205 * VLOOKUP(A205, 'Table 1'!B$2:E$9,4, 0),0)</f>
        <v>0</v>
      </c>
      <c r="I205" s="56">
        <f t="shared" si="17"/>
        <v>143319.15068493152</v>
      </c>
      <c r="J205" s="61">
        <f t="shared" si="18"/>
        <v>121924.60136535151</v>
      </c>
      <c r="K205" s="54">
        <f t="shared" si="19"/>
        <v>21394.549319580008</v>
      </c>
    </row>
    <row r="206" spans="1:11" x14ac:dyDescent="0.3">
      <c r="A206" s="57">
        <v>43637</v>
      </c>
      <c r="B206" s="58">
        <v>750</v>
      </c>
      <c r="C206" s="56">
        <f>VLOOKUP(A206,СберБ_БО3R_1day_13102017_201020!A203:B964,2,0)</f>
        <v>101.18</v>
      </c>
      <c r="D206" s="57">
        <f>INDEX('Table 1'!B$2:B$9,MATCH(A206,'Table 1'!B$2:B$9,1))</f>
        <v>43567</v>
      </c>
      <c r="E206" s="59">
        <f t="shared" si="15"/>
        <v>1.5342465753424657E-2</v>
      </c>
      <c r="F206" s="56">
        <f t="shared" si="16"/>
        <v>-770356.84931506845</v>
      </c>
      <c r="G206" s="60">
        <f>SUM($B$4:B206)</f>
        <v>1650</v>
      </c>
      <c r="H206" s="56">
        <f>IF(D206 = A206,G206 * VLOOKUP(A206, 'Table 1'!B$2:E$9,4, 0),0)</f>
        <v>0</v>
      </c>
      <c r="I206" s="56">
        <f t="shared" si="17"/>
        <v>-770356.84931506845</v>
      </c>
      <c r="J206" s="61">
        <f t="shared" si="18"/>
        <v>-654141.98146123858</v>
      </c>
      <c r="K206" s="54">
        <f t="shared" si="19"/>
        <v>116214.86785382987</v>
      </c>
    </row>
    <row r="207" spans="1:11" x14ac:dyDescent="0.3">
      <c r="A207" s="57">
        <v>43641</v>
      </c>
      <c r="B207" s="58">
        <v>-1180</v>
      </c>
      <c r="C207" s="56">
        <f>VLOOKUP(A207,СберБ_БО3R_1day_13102017_201020!A204:B965,2,0)</f>
        <v>101</v>
      </c>
      <c r="D207" s="57">
        <f>INDEX('Table 1'!B$2:B$9,MATCH(A207,'Table 1'!B$2:B$9,1))</f>
        <v>43567</v>
      </c>
      <c r="E207" s="59">
        <f t="shared" si="15"/>
        <v>1.6219178082191782E-2</v>
      </c>
      <c r="F207" s="56">
        <f t="shared" si="16"/>
        <v>1210938.6301369863</v>
      </c>
      <c r="G207" s="60">
        <f>SUM($B$4:B207)</f>
        <v>470</v>
      </c>
      <c r="H207" s="56">
        <f>IF(D207 = A207,G207 * VLOOKUP(A207, 'Table 1'!B$2:E$9,4, 0),0)</f>
        <v>0</v>
      </c>
      <c r="I207" s="56">
        <f t="shared" si="17"/>
        <v>1210938.6301369863</v>
      </c>
      <c r="J207" s="61">
        <f t="shared" si="18"/>
        <v>1027166.9552176689</v>
      </c>
      <c r="K207" s="54">
        <f t="shared" si="19"/>
        <v>183771.67491931736</v>
      </c>
    </row>
    <row r="208" spans="1:11" x14ac:dyDescent="0.3">
      <c r="A208" s="57">
        <v>43650</v>
      </c>
      <c r="B208" s="58">
        <v>280</v>
      </c>
      <c r="C208" s="56">
        <f>VLOOKUP(A208,СберБ_БО3R_1day_13102017_201020!A205:B966,2,0)</f>
        <v>100.87</v>
      </c>
      <c r="D208" s="57">
        <f>INDEX('Table 1'!B$2:B$9,MATCH(A208,'Table 1'!B$2:B$9,1))</f>
        <v>43567</v>
      </c>
      <c r="E208" s="59">
        <f t="shared" si="15"/>
        <v>1.8191780821917809E-2</v>
      </c>
      <c r="F208" s="56">
        <f t="shared" si="16"/>
        <v>-287529.69863013702</v>
      </c>
      <c r="G208" s="60">
        <f>SUM($B$4:B208)</f>
        <v>750</v>
      </c>
      <c r="H208" s="56">
        <f>IF(D208 = A208,G208 * VLOOKUP(A208, 'Table 1'!B$2:E$9,4, 0),0)</f>
        <v>0</v>
      </c>
      <c r="I208" s="56">
        <f t="shared" si="17"/>
        <v>-287529.69863013702</v>
      </c>
      <c r="J208" s="61">
        <f t="shared" si="18"/>
        <v>-243312.25618308518</v>
      </c>
      <c r="K208" s="54">
        <f t="shared" si="19"/>
        <v>44217.442447051842</v>
      </c>
    </row>
    <row r="209" spans="1:11" x14ac:dyDescent="0.3">
      <c r="A209" s="57">
        <v>43654</v>
      </c>
      <c r="B209" s="58">
        <v>-80</v>
      </c>
      <c r="C209" s="56">
        <f>VLOOKUP(A209,СберБ_БО3R_1day_13102017_201020!A206:B967,2,0)</f>
        <v>100.9</v>
      </c>
      <c r="D209" s="57">
        <f>INDEX('Table 1'!B$2:B$9,MATCH(A209,'Table 1'!B$2:B$9,1))</f>
        <v>43567</v>
      </c>
      <c r="E209" s="59">
        <f t="shared" si="15"/>
        <v>1.9068493150684932E-2</v>
      </c>
      <c r="F209" s="56">
        <f t="shared" si="16"/>
        <v>82245.479452054802</v>
      </c>
      <c r="G209" s="60">
        <f>SUM($B$4:B209)</f>
        <v>670</v>
      </c>
      <c r="H209" s="56">
        <f>IF(D209 = A209,G209 * VLOOKUP(A209, 'Table 1'!B$2:E$9,4, 0),0)</f>
        <v>0</v>
      </c>
      <c r="I209" s="56">
        <f t="shared" si="17"/>
        <v>82245.479452054802</v>
      </c>
      <c r="J209" s="61">
        <f t="shared" si="18"/>
        <v>69523.582843664044</v>
      </c>
      <c r="K209" s="54">
        <f t="shared" si="19"/>
        <v>12721.896608390758</v>
      </c>
    </row>
    <row r="210" spans="1:11" x14ac:dyDescent="0.3">
      <c r="A210" s="57">
        <v>43655</v>
      </c>
      <c r="B210" s="58">
        <v>440</v>
      </c>
      <c r="C210" s="56">
        <f>VLOOKUP(A210,СберБ_БО3R_1day_13102017_201020!A207:B968,2,0)</f>
        <v>100.8</v>
      </c>
      <c r="D210" s="57">
        <f>INDEX('Table 1'!B$2:B$9,MATCH(A210,'Table 1'!B$2:B$9,1))</f>
        <v>43567</v>
      </c>
      <c r="E210" s="59">
        <f t="shared" si="15"/>
        <v>1.9287671232876714E-2</v>
      </c>
      <c r="F210" s="56">
        <f t="shared" si="16"/>
        <v>-452006.57534246572</v>
      </c>
      <c r="G210" s="60">
        <f>SUM($B$4:B210)</f>
        <v>1110</v>
      </c>
      <c r="H210" s="56">
        <f>IF(D210 = A210,G210 * VLOOKUP(A210, 'Table 1'!B$2:E$9,4, 0),0)</f>
        <v>0</v>
      </c>
      <c r="I210" s="56">
        <f t="shared" si="17"/>
        <v>-452006.57534246572</v>
      </c>
      <c r="J210" s="61">
        <f t="shared" si="18"/>
        <v>-381987.86708376184</v>
      </c>
      <c r="K210" s="54">
        <f t="shared" si="19"/>
        <v>70018.708258703875</v>
      </c>
    </row>
    <row r="211" spans="1:11" x14ac:dyDescent="0.3">
      <c r="A211" s="57">
        <v>43656</v>
      </c>
      <c r="B211" s="58">
        <v>-630</v>
      </c>
      <c r="C211" s="56">
        <f>VLOOKUP(A211,СберБ_БО3R_1day_13102017_201020!A208:B969,2,0)</f>
        <v>100.79</v>
      </c>
      <c r="D211" s="57">
        <f>INDEX('Table 1'!B$2:B$9,MATCH(A211,'Table 1'!B$2:B$9,1))</f>
        <v>43567</v>
      </c>
      <c r="E211" s="59">
        <f t="shared" si="15"/>
        <v>1.9506849315068492E-2</v>
      </c>
      <c r="F211" s="56">
        <f t="shared" si="16"/>
        <v>647266.31506849313</v>
      </c>
      <c r="G211" s="60">
        <f>SUM($B$4:B211)</f>
        <v>480</v>
      </c>
      <c r="H211" s="56">
        <f>IF(D211 = A211,G211 * VLOOKUP(A211, 'Table 1'!B$2:E$9,4, 0),0)</f>
        <v>0</v>
      </c>
      <c r="I211" s="56">
        <f t="shared" si="17"/>
        <v>647266.31506849313</v>
      </c>
      <c r="J211" s="61">
        <f t="shared" si="18"/>
        <v>546855.43190782424</v>
      </c>
      <c r="K211" s="54">
        <f t="shared" si="19"/>
        <v>100410.88316066889</v>
      </c>
    </row>
    <row r="212" spans="1:11" x14ac:dyDescent="0.3">
      <c r="A212" s="57">
        <v>43658</v>
      </c>
      <c r="B212" s="58">
        <v>80</v>
      </c>
      <c r="C212" s="56">
        <f>VLOOKUP(A212,СберБ_БО3R_1day_13102017_201020!A209:B970,2,0)</f>
        <v>100.86</v>
      </c>
      <c r="D212" s="57">
        <f>INDEX('Table 1'!B$2:B$9,MATCH(A212,'Table 1'!B$2:B$9,1))</f>
        <v>43567</v>
      </c>
      <c r="E212" s="59">
        <f t="shared" si="15"/>
        <v>1.9945205479452055E-2</v>
      </c>
      <c r="F212" s="56">
        <f t="shared" si="16"/>
        <v>-82283.616438356141</v>
      </c>
      <c r="G212" s="60">
        <f>SUM($B$4:B212)</f>
        <v>560</v>
      </c>
      <c r="H212" s="56">
        <f>IF(D212 = A212,G212 * VLOOKUP(A212, 'Table 1'!B$2:E$9,4, 0),0)</f>
        <v>0</v>
      </c>
      <c r="I212" s="56">
        <f t="shared" si="17"/>
        <v>-82283.616438356141</v>
      </c>
      <c r="J212" s="61">
        <f t="shared" si="18"/>
        <v>-69482.000034088735</v>
      </c>
      <c r="K212" s="54">
        <f t="shared" si="19"/>
        <v>12801.616404267406</v>
      </c>
    </row>
    <row r="213" spans="1:11" x14ac:dyDescent="0.3">
      <c r="A213" s="57">
        <v>43664</v>
      </c>
      <c r="B213" s="58">
        <v>580</v>
      </c>
      <c r="C213" s="56">
        <f>VLOOKUP(A213,СберБ_БО3R_1day_13102017_201020!A210:B971,2,0)</f>
        <v>100.7</v>
      </c>
      <c r="D213" s="57">
        <f>INDEX('Table 1'!B$2:B$9,MATCH(A213,'Table 1'!B$2:B$9,1))</f>
        <v>43567</v>
      </c>
      <c r="E213" s="59">
        <f t="shared" si="15"/>
        <v>2.1260273972602741E-2</v>
      </c>
      <c r="F213" s="56">
        <f t="shared" si="16"/>
        <v>-596390.95890410966</v>
      </c>
      <c r="G213" s="60">
        <f>SUM($B$4:B213)</f>
        <v>1140</v>
      </c>
      <c r="H213" s="56">
        <f>IF(D213 = A213,G213 * VLOOKUP(A213, 'Table 1'!B$2:E$9,4, 0),0)</f>
        <v>0</v>
      </c>
      <c r="I213" s="56">
        <f t="shared" si="17"/>
        <v>-596390.95890410966</v>
      </c>
      <c r="J213" s="61">
        <f t="shared" si="18"/>
        <v>-502803.43796741223</v>
      </c>
      <c r="K213" s="54">
        <f t="shared" si="19"/>
        <v>93587.52093669743</v>
      </c>
    </row>
    <row r="214" spans="1:11" x14ac:dyDescent="0.3">
      <c r="A214" s="57">
        <v>43665</v>
      </c>
      <c r="B214" s="58">
        <v>10</v>
      </c>
      <c r="C214" s="56">
        <f>VLOOKUP(A214,СберБ_БО3R_1day_13102017_201020!A211:B972,2,0)</f>
        <v>100.7</v>
      </c>
      <c r="D214" s="57">
        <f>INDEX('Table 1'!B$2:B$9,MATCH(A214,'Table 1'!B$2:B$9,1))</f>
        <v>43567</v>
      </c>
      <c r="E214" s="59">
        <f t="shared" si="15"/>
        <v>2.1479452054794523E-2</v>
      </c>
      <c r="F214" s="56">
        <f t="shared" si="16"/>
        <v>-10284.794520547946</v>
      </c>
      <c r="G214" s="60">
        <f>SUM($B$4:B214)</f>
        <v>1150</v>
      </c>
      <c r="H214" s="56">
        <f>IF(D214 = A214,G214 * VLOOKUP(A214, 'Table 1'!B$2:E$9,4, 0),0)</f>
        <v>0</v>
      </c>
      <c r="I214" s="56">
        <f t="shared" si="17"/>
        <v>-10284.794520547946</v>
      </c>
      <c r="J214" s="61">
        <f t="shared" si="18"/>
        <v>-8668.5710826258946</v>
      </c>
      <c r="K214" s="54">
        <f t="shared" si="19"/>
        <v>1616.2234379220517</v>
      </c>
    </row>
    <row r="215" spans="1:11" x14ac:dyDescent="0.3">
      <c r="A215" s="57">
        <v>43669</v>
      </c>
      <c r="B215" s="58">
        <v>480</v>
      </c>
      <c r="C215" s="56">
        <f>VLOOKUP(A215,СберБ_БО3R_1day_13102017_201020!A212:B973,2,0)</f>
        <v>100.79</v>
      </c>
      <c r="D215" s="57">
        <f>INDEX('Table 1'!B$2:B$9,MATCH(A215,'Table 1'!B$2:B$9,1))</f>
        <v>43567</v>
      </c>
      <c r="E215" s="59">
        <f t="shared" si="15"/>
        <v>2.2356164383561646E-2</v>
      </c>
      <c r="F215" s="56">
        <f t="shared" si="16"/>
        <v>-494522.95890410966</v>
      </c>
      <c r="G215" s="60">
        <f>SUM($B$4:B215)</f>
        <v>1630</v>
      </c>
      <c r="H215" s="56">
        <f>IF(D215 = A215,G215 * VLOOKUP(A215, 'Table 1'!B$2:E$9,4, 0),0)</f>
        <v>0</v>
      </c>
      <c r="I215" s="56">
        <f t="shared" si="17"/>
        <v>-494522.95890410966</v>
      </c>
      <c r="J215" s="61">
        <f t="shared" si="18"/>
        <v>-416367.8483167665</v>
      </c>
      <c r="K215" s="54">
        <f t="shared" si="19"/>
        <v>78155.110587343166</v>
      </c>
    </row>
    <row r="216" spans="1:11" x14ac:dyDescent="0.3">
      <c r="A216" s="57">
        <v>43676</v>
      </c>
      <c r="B216" s="58">
        <v>-1330</v>
      </c>
      <c r="C216" s="56">
        <f>VLOOKUP(A216,СберБ_БО3R_1day_13102017_201020!A213:B974,2,0)</f>
        <v>100.65</v>
      </c>
      <c r="D216" s="57">
        <f>INDEX('Table 1'!B$2:B$9,MATCH(A216,'Table 1'!B$2:B$9,1))</f>
        <v>43567</v>
      </c>
      <c r="E216" s="59">
        <f t="shared" si="15"/>
        <v>2.389041095890411E-2</v>
      </c>
      <c r="F216" s="56">
        <f t="shared" si="16"/>
        <v>1370419.2465753425</v>
      </c>
      <c r="G216" s="60">
        <f>SUM($B$4:B216)</f>
        <v>300</v>
      </c>
      <c r="H216" s="56">
        <f>IF(D216 = A216,G216 * VLOOKUP(A216, 'Table 1'!B$2:E$9,4, 0),0)</f>
        <v>0</v>
      </c>
      <c r="I216" s="56">
        <f t="shared" si="17"/>
        <v>1370419.2465753425</v>
      </c>
      <c r="J216" s="61">
        <f t="shared" si="18"/>
        <v>1151694.0729374758</v>
      </c>
      <c r="K216" s="54">
        <f t="shared" si="19"/>
        <v>218725.17363786674</v>
      </c>
    </row>
    <row r="217" spans="1:11" x14ac:dyDescent="0.3">
      <c r="A217" s="57">
        <v>43685</v>
      </c>
      <c r="B217" s="58">
        <v>650</v>
      </c>
      <c r="C217" s="56">
        <f>VLOOKUP(A217,СберБ_БО3R_1day_13102017_201020!A214:B975,2,0)</f>
        <v>101.01</v>
      </c>
      <c r="D217" s="57">
        <f>INDEX('Table 1'!B$2:B$9,MATCH(A217,'Table 1'!B$2:B$9,1))</f>
        <v>43567</v>
      </c>
      <c r="E217" s="59">
        <f t="shared" si="15"/>
        <v>2.5863013698630137E-2</v>
      </c>
      <c r="F217" s="56">
        <f t="shared" si="16"/>
        <v>-673375.95890410966</v>
      </c>
      <c r="G217" s="60">
        <f>SUM($B$4:B217)</f>
        <v>950</v>
      </c>
      <c r="H217" s="56">
        <f>IF(D217 = A217,G217 * VLOOKUP(A217, 'Table 1'!B$2:E$9,4, 0),0)</f>
        <v>0</v>
      </c>
      <c r="I217" s="56">
        <f t="shared" si="17"/>
        <v>-673375.95890410966</v>
      </c>
      <c r="J217" s="61">
        <f t="shared" si="18"/>
        <v>-564551.62348436331</v>
      </c>
      <c r="K217" s="54">
        <f t="shared" si="19"/>
        <v>108824.33541974635</v>
      </c>
    </row>
    <row r="218" spans="1:11" x14ac:dyDescent="0.3">
      <c r="A218" s="57">
        <v>43686</v>
      </c>
      <c r="B218" s="58">
        <v>40</v>
      </c>
      <c r="C218" s="56">
        <f>VLOOKUP(A218,СберБ_БО3R_1day_13102017_201020!A215:B976,2,0)</f>
        <v>101.2</v>
      </c>
      <c r="D218" s="57">
        <f>INDEX('Table 1'!B$2:B$9,MATCH(A218,'Table 1'!B$2:B$9,1))</f>
        <v>43567</v>
      </c>
      <c r="E218" s="59">
        <f t="shared" si="15"/>
        <v>2.6082191780821919E-2</v>
      </c>
      <c r="F218" s="56">
        <f t="shared" si="16"/>
        <v>-41523.287671232873</v>
      </c>
      <c r="G218" s="60">
        <f>SUM($B$4:B218)</f>
        <v>990</v>
      </c>
      <c r="H218" s="56">
        <f>IF(D218 = A218,G218 * VLOOKUP(A218, 'Table 1'!B$2:E$9,4, 0),0)</f>
        <v>0</v>
      </c>
      <c r="I218" s="56">
        <f t="shared" si="17"/>
        <v>-41523.287671232873</v>
      </c>
      <c r="J218" s="61">
        <f t="shared" si="18"/>
        <v>-34803.465773808755</v>
      </c>
      <c r="K218" s="54">
        <f t="shared" si="19"/>
        <v>6719.8218974241172</v>
      </c>
    </row>
    <row r="219" spans="1:11" x14ac:dyDescent="0.3">
      <c r="A219" s="57">
        <v>43696</v>
      </c>
      <c r="B219" s="58">
        <v>580</v>
      </c>
      <c r="C219" s="56">
        <f>VLOOKUP(A219,СберБ_БО3R_1day_13102017_201020!A216:B977,2,0)</f>
        <v>101.11</v>
      </c>
      <c r="D219" s="57">
        <f>INDEX('Table 1'!B$2:B$9,MATCH(A219,'Table 1'!B$2:B$9,1))</f>
        <v>43567</v>
      </c>
      <c r="E219" s="59">
        <f t="shared" si="15"/>
        <v>2.8273972602739728E-2</v>
      </c>
      <c r="F219" s="56">
        <f t="shared" si="16"/>
        <v>-602836.90410958894</v>
      </c>
      <c r="G219" s="60">
        <f>SUM($B$4:B219)</f>
        <v>1570</v>
      </c>
      <c r="H219" s="56">
        <f>IF(D219 = A219,G219 * VLOOKUP(A219, 'Table 1'!B$2:E$9,4, 0),0)</f>
        <v>0</v>
      </c>
      <c r="I219" s="56">
        <f t="shared" si="17"/>
        <v>-602836.90410958894</v>
      </c>
      <c r="J219" s="61">
        <f t="shared" si="18"/>
        <v>-503938.65382753644</v>
      </c>
      <c r="K219" s="54">
        <f t="shared" si="19"/>
        <v>98898.250282052497</v>
      </c>
    </row>
    <row r="220" spans="1:11" x14ac:dyDescent="0.3">
      <c r="A220" s="57">
        <v>43705</v>
      </c>
      <c r="B220" s="58">
        <v>-460</v>
      </c>
      <c r="C220" s="56">
        <f>VLOOKUP(A220,СберБ_БО3R_1day_13102017_201020!A217:B978,2,0)</f>
        <v>101.23</v>
      </c>
      <c r="D220" s="57">
        <f>INDEX('Table 1'!B$2:B$9,MATCH(A220,'Table 1'!B$2:B$9,1))</f>
        <v>43567</v>
      </c>
      <c r="E220" s="59">
        <f t="shared" si="15"/>
        <v>3.0246575342465755E-2</v>
      </c>
      <c r="F220" s="56">
        <f t="shared" si="16"/>
        <v>479571.42465753417</v>
      </c>
      <c r="G220" s="60">
        <f>SUM($B$4:B220)</f>
        <v>1110</v>
      </c>
      <c r="H220" s="56">
        <f>IF(D220 = A220,G220 * VLOOKUP(A220, 'Table 1'!B$2:E$9,4, 0),0)</f>
        <v>0</v>
      </c>
      <c r="I220" s="56">
        <f t="shared" si="17"/>
        <v>479571.42465753417</v>
      </c>
      <c r="J220" s="61">
        <f t="shared" si="18"/>
        <v>399938.77272934426</v>
      </c>
      <c r="K220" s="54">
        <f t="shared" si="19"/>
        <v>79632.651928189909</v>
      </c>
    </row>
    <row r="221" spans="1:11" x14ac:dyDescent="0.3">
      <c r="A221" s="57">
        <v>43706</v>
      </c>
      <c r="B221" s="58">
        <v>-140</v>
      </c>
      <c r="C221" s="56">
        <f>VLOOKUP(A221,СберБ_БО3R_1day_13102017_201020!A218:B979,2,0)</f>
        <v>101.2</v>
      </c>
      <c r="D221" s="57">
        <f>INDEX('Table 1'!B$2:B$9,MATCH(A221,'Table 1'!B$2:B$9,1))</f>
        <v>43567</v>
      </c>
      <c r="E221" s="59">
        <f t="shared" si="15"/>
        <v>3.0465753424657533E-2</v>
      </c>
      <c r="F221" s="56">
        <f t="shared" si="16"/>
        <v>145945.20547945207</v>
      </c>
      <c r="G221" s="60">
        <f>SUM($B$4:B221)</f>
        <v>970</v>
      </c>
      <c r="H221" s="56">
        <f>IF(D221 = A221,G221 * VLOOKUP(A221, 'Table 1'!B$2:E$9,4, 0),0)</f>
        <v>0</v>
      </c>
      <c r="I221" s="56">
        <f t="shared" si="17"/>
        <v>145945.20547945207</v>
      </c>
      <c r="J221" s="61">
        <f t="shared" si="18"/>
        <v>121678.75351480173</v>
      </c>
      <c r="K221" s="54">
        <f t="shared" si="19"/>
        <v>24266.451964650332</v>
      </c>
    </row>
    <row r="222" spans="1:11" x14ac:dyDescent="0.3">
      <c r="A222" s="57">
        <v>43707</v>
      </c>
      <c r="B222" s="58">
        <v>-40</v>
      </c>
      <c r="C222" s="56">
        <f>VLOOKUP(A222,СберБ_БО3R_1day_13102017_201020!A219:B980,2,0)</f>
        <v>101.2</v>
      </c>
      <c r="D222" s="57">
        <f>INDEX('Table 1'!B$2:B$9,MATCH(A222,'Table 1'!B$2:B$9,1))</f>
        <v>43567</v>
      </c>
      <c r="E222" s="59">
        <f t="shared" si="15"/>
        <v>3.0684931506849315E-2</v>
      </c>
      <c r="F222" s="56">
        <f t="shared" si="16"/>
        <v>41707.397260273974</v>
      </c>
      <c r="G222" s="60">
        <f>SUM($B$4:B222)</f>
        <v>930</v>
      </c>
      <c r="H222" s="56">
        <f>IF(D222 = A222,G222 * VLOOKUP(A222, 'Table 1'!B$2:E$9,4, 0),0)</f>
        <v>0</v>
      </c>
      <c r="I222" s="56">
        <f t="shared" si="17"/>
        <v>41707.397260273974</v>
      </c>
      <c r="J222" s="61">
        <f t="shared" si="18"/>
        <v>34763.437682803342</v>
      </c>
      <c r="K222" s="54">
        <f t="shared" si="19"/>
        <v>6943.9595774706322</v>
      </c>
    </row>
    <row r="223" spans="1:11" x14ac:dyDescent="0.3">
      <c r="A223" s="57">
        <v>43710</v>
      </c>
      <c r="B223" s="58">
        <v>-680</v>
      </c>
      <c r="C223" s="56">
        <f>VLOOKUP(A223,СберБ_БО3R_1day_13102017_201020!A220:B981,2,0)</f>
        <v>101.23</v>
      </c>
      <c r="D223" s="57">
        <f>INDEX('Table 1'!B$2:B$9,MATCH(A223,'Table 1'!B$2:B$9,1))</f>
        <v>43567</v>
      </c>
      <c r="E223" s="59">
        <f t="shared" si="15"/>
        <v>3.1342465753424656E-2</v>
      </c>
      <c r="F223" s="56">
        <f t="shared" si="16"/>
        <v>709676.87671232875</v>
      </c>
      <c r="G223" s="60">
        <f>SUM($B$4:B223)</f>
        <v>250</v>
      </c>
      <c r="H223" s="56">
        <f>IF(D223 = A223,G223 * VLOOKUP(A223, 'Table 1'!B$2:E$9,4, 0),0)</f>
        <v>0</v>
      </c>
      <c r="I223" s="56">
        <f t="shared" si="17"/>
        <v>709676.87671232875</v>
      </c>
      <c r="J223" s="61">
        <f t="shared" si="18"/>
        <v>591050.25135186315</v>
      </c>
      <c r="K223" s="54">
        <f t="shared" si="19"/>
        <v>118626.62536046561</v>
      </c>
    </row>
    <row r="224" spans="1:11" x14ac:dyDescent="0.3">
      <c r="A224" s="57">
        <v>43714</v>
      </c>
      <c r="B224" s="58">
        <v>570</v>
      </c>
      <c r="C224" s="56">
        <f>VLOOKUP(A224,СберБ_БО3R_1day_13102017_201020!A221:B982,2,0)</f>
        <v>101.41</v>
      </c>
      <c r="D224" s="57">
        <f>INDEX('Table 1'!B$2:B$9,MATCH(A224,'Table 1'!B$2:B$9,1))</f>
        <v>43567</v>
      </c>
      <c r="E224" s="59">
        <f t="shared" si="15"/>
        <v>3.2219178082191782E-2</v>
      </c>
      <c r="F224" s="56">
        <f t="shared" si="16"/>
        <v>-596401.93150684936</v>
      </c>
      <c r="G224" s="60">
        <f>SUM($B$4:B224)</f>
        <v>820</v>
      </c>
      <c r="H224" s="56">
        <f>IF(D224 = A224,G224 * VLOOKUP(A224, 'Table 1'!B$2:E$9,4, 0),0)</f>
        <v>0</v>
      </c>
      <c r="I224" s="56">
        <f t="shared" si="17"/>
        <v>-596401.93150684936</v>
      </c>
      <c r="J224" s="61">
        <f t="shared" si="18"/>
        <v>-496182.70728621539</v>
      </c>
      <c r="K224" s="54">
        <f t="shared" si="19"/>
        <v>100219.22422063397</v>
      </c>
    </row>
    <row r="225" spans="1:11" x14ac:dyDescent="0.3">
      <c r="A225" s="57">
        <v>43721</v>
      </c>
      <c r="B225" s="58">
        <v>-130</v>
      </c>
      <c r="C225" s="56">
        <f>VLOOKUP(A225,СберБ_БО3R_1day_13102017_201020!A222:B983,2,0)</f>
        <v>101.31</v>
      </c>
      <c r="D225" s="57">
        <f>INDEX('Table 1'!B$2:B$9,MATCH(A225,'Table 1'!B$2:B$9,1))</f>
        <v>43567</v>
      </c>
      <c r="E225" s="59">
        <f t="shared" si="15"/>
        <v>3.3753424657534246E-2</v>
      </c>
      <c r="F225" s="56">
        <f t="shared" si="16"/>
        <v>136090.94520547945</v>
      </c>
      <c r="G225" s="60">
        <f>SUM($B$4:B225)</f>
        <v>690</v>
      </c>
      <c r="H225" s="56">
        <f>IF(D225 = A225,G225 * VLOOKUP(A225, 'Table 1'!B$2:E$9,4, 0),0)</f>
        <v>0</v>
      </c>
      <c r="I225" s="56">
        <f t="shared" si="17"/>
        <v>136090.94520547945</v>
      </c>
      <c r="J225" s="61">
        <f t="shared" si="18"/>
        <v>113012.0541545739</v>
      </c>
      <c r="K225" s="54">
        <f t="shared" si="19"/>
        <v>23078.891050905557</v>
      </c>
    </row>
    <row r="226" spans="1:11" x14ac:dyDescent="0.3">
      <c r="A226" s="57">
        <v>43724</v>
      </c>
      <c r="B226" s="58">
        <v>1480</v>
      </c>
      <c r="C226" s="56">
        <f>VLOOKUP(A226,СберБ_БО3R_1day_13102017_201020!A223:B984,2,0)</f>
        <v>101.21</v>
      </c>
      <c r="D226" s="57">
        <f>INDEX('Table 1'!B$2:B$9,MATCH(A226,'Table 1'!B$2:B$9,1))</f>
        <v>43567</v>
      </c>
      <c r="E226" s="59">
        <f t="shared" si="15"/>
        <v>3.4410958904109591E-2</v>
      </c>
      <c r="F226" s="56">
        <f t="shared" si="16"/>
        <v>-1548836.219178082</v>
      </c>
      <c r="G226" s="60">
        <f>SUM($B$4:B226)</f>
        <v>2170</v>
      </c>
      <c r="H226" s="56">
        <f>IF(D226 = A226,G226 * VLOOKUP(A226, 'Table 1'!B$2:E$9,4, 0),0)</f>
        <v>0</v>
      </c>
      <c r="I226" s="56">
        <f t="shared" si="17"/>
        <v>-1548836.219178082</v>
      </c>
      <c r="J226" s="61">
        <f t="shared" si="18"/>
        <v>-1285153.9582264137</v>
      </c>
      <c r="K226" s="54">
        <f t="shared" si="19"/>
        <v>263682.26095166826</v>
      </c>
    </row>
    <row r="227" spans="1:11" x14ac:dyDescent="0.3">
      <c r="A227" s="57">
        <v>43725</v>
      </c>
      <c r="B227" s="58">
        <v>-790</v>
      </c>
      <c r="C227" s="56">
        <f>VLOOKUP(A227,СберБ_БО3R_1day_13102017_201020!A224:B985,2,0)</f>
        <v>101.2</v>
      </c>
      <c r="D227" s="57">
        <f>INDEX('Table 1'!B$2:B$9,MATCH(A227,'Table 1'!B$2:B$9,1))</f>
        <v>43567</v>
      </c>
      <c r="E227" s="59">
        <f t="shared" si="15"/>
        <v>3.4630136986301373E-2</v>
      </c>
      <c r="F227" s="56">
        <f t="shared" si="16"/>
        <v>826837.808219178</v>
      </c>
      <c r="G227" s="60">
        <f>SUM($B$4:B227)</f>
        <v>1380</v>
      </c>
      <c r="H227" s="56">
        <f>IF(D227 = A227,G227 * VLOOKUP(A227, 'Table 1'!B$2:E$9,4, 0),0)</f>
        <v>0</v>
      </c>
      <c r="I227" s="56">
        <f t="shared" si="17"/>
        <v>826837.808219178</v>
      </c>
      <c r="J227" s="61">
        <f t="shared" si="18"/>
        <v>685890.35715324117</v>
      </c>
      <c r="K227" s="54">
        <f t="shared" si="19"/>
        <v>140947.45106593682</v>
      </c>
    </row>
    <row r="228" spans="1:11" x14ac:dyDescent="0.3">
      <c r="A228" s="57">
        <v>43733</v>
      </c>
      <c r="B228" s="58">
        <v>-1280</v>
      </c>
      <c r="C228" s="56">
        <f>VLOOKUP(A228,СберБ_БО3R_1day_13102017_201020!A225:B986,2,0)</f>
        <v>101.31</v>
      </c>
      <c r="D228" s="57">
        <f>INDEX('Table 1'!B$2:B$9,MATCH(A228,'Table 1'!B$2:B$9,1))</f>
        <v>43567</v>
      </c>
      <c r="E228" s="59">
        <f t="shared" si="15"/>
        <v>3.6383561643835619E-2</v>
      </c>
      <c r="F228" s="56">
        <f t="shared" si="16"/>
        <v>1343338.9589041099</v>
      </c>
      <c r="G228" s="60">
        <f>SUM($B$4:B228)</f>
        <v>100</v>
      </c>
      <c r="H228" s="56">
        <f>IF(D228 = A228,G228 * VLOOKUP(A228, 'Table 1'!B$2:E$9,4, 0),0)</f>
        <v>0</v>
      </c>
      <c r="I228" s="56">
        <f t="shared" si="17"/>
        <v>1343338.9589041099</v>
      </c>
      <c r="J228" s="61">
        <f t="shared" si="18"/>
        <v>1111981.7089441284</v>
      </c>
      <c r="K228" s="54">
        <f t="shared" si="19"/>
        <v>231357.24995998153</v>
      </c>
    </row>
    <row r="229" spans="1:11" x14ac:dyDescent="0.3">
      <c r="A229" s="57">
        <v>43734</v>
      </c>
      <c r="B229" s="58">
        <v>580</v>
      </c>
      <c r="C229" s="56">
        <f>VLOOKUP(A229,СберБ_БО3R_1day_13102017_201020!A226:B987,2,0)</f>
        <v>101.38</v>
      </c>
      <c r="D229" s="57">
        <f>INDEX('Table 1'!B$2:B$9,MATCH(A229,'Table 1'!B$2:B$9,1))</f>
        <v>43567</v>
      </c>
      <c r="E229" s="59">
        <f t="shared" si="15"/>
        <v>3.66027397260274E-2</v>
      </c>
      <c r="F229" s="56">
        <f t="shared" si="16"/>
        <v>-609233.58904109593</v>
      </c>
      <c r="G229" s="60">
        <f>SUM($B$4:B229)</f>
        <v>680</v>
      </c>
      <c r="H229" s="56">
        <f>IF(D229 = A229,G229 * VLOOKUP(A229, 'Table 1'!B$2:E$9,4, 0),0)</f>
        <v>0</v>
      </c>
      <c r="I229" s="56">
        <f t="shared" si="17"/>
        <v>-609233.58904109593</v>
      </c>
      <c r="J229" s="61">
        <f t="shared" si="18"/>
        <v>-504174.1569163918</v>
      </c>
      <c r="K229" s="54">
        <f t="shared" si="19"/>
        <v>105059.43212470412</v>
      </c>
    </row>
    <row r="230" spans="1:11" x14ac:dyDescent="0.3">
      <c r="A230" s="57">
        <v>43746</v>
      </c>
      <c r="B230" s="58">
        <v>-610</v>
      </c>
      <c r="C230" s="56">
        <f>VLOOKUP(A230,СберБ_БО3R_1day_13102017_201020!A227:B988,2,0)</f>
        <v>101.48</v>
      </c>
      <c r="D230" s="57">
        <f>INDEX('Table 1'!B$2:B$9,MATCH(A230,'Table 1'!B$2:B$9,1))</f>
        <v>43567</v>
      </c>
      <c r="E230" s="59">
        <f t="shared" si="15"/>
        <v>3.9232876712328765E-2</v>
      </c>
      <c r="F230" s="56">
        <f t="shared" si="16"/>
        <v>642960.05479452049</v>
      </c>
      <c r="G230" s="60">
        <f>SUM($B$4:B230)</f>
        <v>70</v>
      </c>
      <c r="H230" s="56">
        <f>IF(D230 = A230,G230 * VLOOKUP(A230, 'Table 1'!B$2:E$9,4, 0),0)</f>
        <v>0</v>
      </c>
      <c r="I230" s="56">
        <f t="shared" si="17"/>
        <v>642960.05479452049</v>
      </c>
      <c r="J230" s="61">
        <f t="shared" si="18"/>
        <v>530392.32206347922</v>
      </c>
      <c r="K230" s="54">
        <f t="shared" si="19"/>
        <v>112567.73273104127</v>
      </c>
    </row>
    <row r="231" spans="1:11" x14ac:dyDescent="0.3">
      <c r="A231" s="57">
        <v>43748</v>
      </c>
      <c r="B231" s="58">
        <v>420</v>
      </c>
      <c r="C231" s="56">
        <f>VLOOKUP(A231,СберБ_БО3R_1day_13102017_201020!A228:B989,2,0)</f>
        <v>101.76</v>
      </c>
      <c r="D231" s="57">
        <f>INDEX('Table 1'!B$2:B$9,MATCH(A231,'Table 1'!B$2:B$9,1))</f>
        <v>43567</v>
      </c>
      <c r="E231" s="59">
        <f t="shared" si="15"/>
        <v>3.9671232876712328E-2</v>
      </c>
      <c r="F231" s="56">
        <f t="shared" si="16"/>
        <v>-444053.91780821927</v>
      </c>
      <c r="G231" s="60">
        <f>SUM($B$4:B231)</f>
        <v>490</v>
      </c>
      <c r="H231" s="56">
        <f>IF(D231 = A231,G231 * VLOOKUP(A231, 'Table 1'!B$2:E$9,4, 0),0)</f>
        <v>0</v>
      </c>
      <c r="I231" s="56">
        <f t="shared" si="17"/>
        <v>-444053.91780821927</v>
      </c>
      <c r="J231" s="61">
        <f t="shared" si="18"/>
        <v>-366115.70443243923</v>
      </c>
      <c r="K231" s="54">
        <f t="shared" si="19"/>
        <v>77938.213375780033</v>
      </c>
    </row>
    <row r="232" spans="1:11" x14ac:dyDescent="0.3">
      <c r="A232" s="57">
        <v>43749</v>
      </c>
      <c r="B232" s="58">
        <v>170</v>
      </c>
      <c r="C232" s="56">
        <f>VLOOKUP(A232,СберБ_БО3R_1day_13102017_201020!A229:B990,2,0)</f>
        <v>101.28</v>
      </c>
      <c r="D232" s="57">
        <f>INDEX('Table 1'!B$2:B$9,MATCH(A232,'Table 1'!B$2:B$9,1))</f>
        <v>43749</v>
      </c>
      <c r="E232" s="59">
        <f t="shared" si="15"/>
        <v>0</v>
      </c>
      <c r="F232" s="56">
        <f t="shared" si="16"/>
        <v>-172176</v>
      </c>
      <c r="G232" s="60">
        <f>SUM($B$4:B232)</f>
        <v>660</v>
      </c>
      <c r="H232" s="56">
        <f>IF(D232 = A232,G232 * VLOOKUP(A232, 'Table 1'!B$2:E$9,4, 0),0)</f>
        <v>26327.4</v>
      </c>
      <c r="I232" s="56">
        <f t="shared" si="17"/>
        <v>-145848.6</v>
      </c>
      <c r="J232" s="61">
        <f t="shared" si="18"/>
        <v>-120218.03491406486</v>
      </c>
      <c r="K232" s="54">
        <f t="shared" si="19"/>
        <v>25630.565085935144</v>
      </c>
    </row>
    <row r="233" spans="1:11" x14ac:dyDescent="0.3">
      <c r="A233" s="57">
        <v>43752</v>
      </c>
      <c r="B233" s="58">
        <v>630</v>
      </c>
      <c r="C233" s="56">
        <f>VLOOKUP(A233,СберБ_БО3R_1day_13102017_201020!A230:B991,2,0)</f>
        <v>101.36</v>
      </c>
      <c r="D233" s="57">
        <f>INDEX('Table 1'!B$2:B$9,MATCH(A233,'Table 1'!B$2:B$9,1))</f>
        <v>43749</v>
      </c>
      <c r="E233" s="59">
        <f t="shared" si="15"/>
        <v>6.5753424657534238E-4</v>
      </c>
      <c r="F233" s="56">
        <f t="shared" si="16"/>
        <v>-638982.24657534249</v>
      </c>
      <c r="G233" s="60">
        <f>SUM($B$4:B233)</f>
        <v>1290</v>
      </c>
      <c r="H233" s="56">
        <f>IF(D233 = A233,G233 * VLOOKUP(A233, 'Table 1'!B$2:E$9,4, 0),0)</f>
        <v>0</v>
      </c>
      <c r="I233" s="56">
        <f t="shared" si="17"/>
        <v>-638982.24657534249</v>
      </c>
      <c r="J233" s="61">
        <f t="shared" si="18"/>
        <v>-526272.01386256842</v>
      </c>
      <c r="K233" s="54">
        <f t="shared" si="19"/>
        <v>112710.23271277407</v>
      </c>
    </row>
    <row r="234" spans="1:11" x14ac:dyDescent="0.3">
      <c r="A234" s="57">
        <v>43753</v>
      </c>
      <c r="B234" s="58">
        <v>110</v>
      </c>
      <c r="C234" s="56">
        <f>VLOOKUP(A234,СберБ_БО3R_1day_13102017_201020!A231:B992,2,0)</f>
        <v>101.5</v>
      </c>
      <c r="D234" s="57">
        <f>INDEX('Table 1'!B$2:B$9,MATCH(A234,'Table 1'!B$2:B$9,1))</f>
        <v>43749</v>
      </c>
      <c r="E234" s="59">
        <f t="shared" si="15"/>
        <v>8.7671232876712331E-4</v>
      </c>
      <c r="F234" s="56">
        <f t="shared" si="16"/>
        <v>-111746.43835616438</v>
      </c>
      <c r="G234" s="60">
        <f>SUM($B$4:B234)</f>
        <v>1400</v>
      </c>
      <c r="H234" s="56">
        <f>IF(D234 = A234,G234 * VLOOKUP(A234, 'Table 1'!B$2:E$9,4, 0),0)</f>
        <v>0</v>
      </c>
      <c r="I234" s="56">
        <f t="shared" si="17"/>
        <v>-111746.43835616438</v>
      </c>
      <c r="J234" s="61">
        <f t="shared" si="18"/>
        <v>-92011.027725281514</v>
      </c>
      <c r="K234" s="54">
        <f t="shared" si="19"/>
        <v>19735.410630882863</v>
      </c>
    </row>
    <row r="235" spans="1:11" x14ac:dyDescent="0.3">
      <c r="A235" s="57">
        <v>43754</v>
      </c>
      <c r="B235" s="58">
        <v>310</v>
      </c>
      <c r="C235" s="56">
        <f>VLOOKUP(A235,СберБ_БО3R_1day_13102017_201020!A232:B993,2,0)</f>
        <v>101.59</v>
      </c>
      <c r="D235" s="57">
        <f>INDEX('Table 1'!B$2:B$9,MATCH(A235,'Table 1'!B$2:B$9,1))</f>
        <v>43749</v>
      </c>
      <c r="E235" s="59">
        <f t="shared" si="15"/>
        <v>1.095890410958904E-3</v>
      </c>
      <c r="F235" s="56">
        <f t="shared" si="16"/>
        <v>-315268.72602739726</v>
      </c>
      <c r="G235" s="60">
        <f>SUM($B$4:B235)</f>
        <v>1710</v>
      </c>
      <c r="H235" s="56">
        <f>IF(D235 = A235,G235 * VLOOKUP(A235, 'Table 1'!B$2:E$9,4, 0),0)</f>
        <v>0</v>
      </c>
      <c r="I235" s="56">
        <f t="shared" si="17"/>
        <v>-315268.72602739726</v>
      </c>
      <c r="J235" s="61">
        <f t="shared" si="18"/>
        <v>-259520.57298597723</v>
      </c>
      <c r="K235" s="54">
        <f t="shared" si="19"/>
        <v>55748.153041420039</v>
      </c>
    </row>
    <row r="236" spans="1:11" x14ac:dyDescent="0.3">
      <c r="A236" s="57">
        <v>43756</v>
      </c>
      <c r="B236" s="58">
        <v>60</v>
      </c>
      <c r="C236" s="56">
        <f>VLOOKUP(A236,СберБ_БО3R_1day_13102017_201020!A233:B994,2,0)</f>
        <v>101.74</v>
      </c>
      <c r="D236" s="57">
        <f>INDEX('Table 1'!B$2:B$9,MATCH(A236,'Table 1'!B$2:B$9,1))</f>
        <v>43749</v>
      </c>
      <c r="E236" s="59">
        <f t="shared" si="15"/>
        <v>1.5342465753424659E-3</v>
      </c>
      <c r="F236" s="56">
        <f t="shared" si="16"/>
        <v>-61136.054794520547</v>
      </c>
      <c r="G236" s="60">
        <f>SUM($B$4:B236)</f>
        <v>1770</v>
      </c>
      <c r="H236" s="56">
        <f>IF(D236 = A236,G236 * VLOOKUP(A236, 'Table 1'!B$2:E$9,4, 0),0)</f>
        <v>0</v>
      </c>
      <c r="I236" s="56">
        <f t="shared" si="17"/>
        <v>-61136.054794520547</v>
      </c>
      <c r="J236" s="61">
        <f t="shared" si="18"/>
        <v>-50298.811693362455</v>
      </c>
      <c r="K236" s="54">
        <f t="shared" si="19"/>
        <v>10837.243101158092</v>
      </c>
    </row>
    <row r="237" spans="1:11" x14ac:dyDescent="0.3">
      <c r="A237" s="57">
        <v>43762</v>
      </c>
      <c r="B237" s="58">
        <v>-1520</v>
      </c>
      <c r="C237" s="56">
        <f>VLOOKUP(A237,СберБ_БО3R_1day_13102017_201020!A234:B995,2,0)</f>
        <v>101.69</v>
      </c>
      <c r="D237" s="57">
        <f>INDEX('Table 1'!B$2:B$9,MATCH(A237,'Table 1'!B$2:B$9,1))</f>
        <v>43749</v>
      </c>
      <c r="E237" s="59">
        <f t="shared" si="15"/>
        <v>2.8493150684931507E-3</v>
      </c>
      <c r="F237" s="56">
        <f t="shared" si="16"/>
        <v>1550018.9589041094</v>
      </c>
      <c r="G237" s="60">
        <f>SUM($B$4:B237)</f>
        <v>250</v>
      </c>
      <c r="H237" s="56">
        <f>IF(D237 = A237,G237 * VLOOKUP(A237, 'Table 1'!B$2:E$9,4, 0),0)</f>
        <v>0</v>
      </c>
      <c r="I237" s="56">
        <f t="shared" si="17"/>
        <v>1550018.9589041094</v>
      </c>
      <c r="J237" s="61">
        <f t="shared" si="18"/>
        <v>1273226.2184978728</v>
      </c>
      <c r="K237" s="54">
        <f t="shared" si="19"/>
        <v>276792.74040623661</v>
      </c>
    </row>
    <row r="238" spans="1:11" x14ac:dyDescent="0.3">
      <c r="A238" s="57">
        <v>43770</v>
      </c>
      <c r="B238" s="58">
        <v>50</v>
      </c>
      <c r="C238" s="56">
        <f>VLOOKUP(A238,СберБ_БО3R_1day_13102017_201020!A235:B996,2,0)</f>
        <v>101.76</v>
      </c>
      <c r="D238" s="57">
        <f>INDEX('Table 1'!B$2:B$9,MATCH(A238,'Table 1'!B$2:B$9,1))</f>
        <v>43749</v>
      </c>
      <c r="E238" s="59">
        <f t="shared" si="15"/>
        <v>4.6027397260273977E-3</v>
      </c>
      <c r="F238" s="56">
        <f t="shared" si="16"/>
        <v>-51110.136986301368</v>
      </c>
      <c r="G238" s="60">
        <f>SUM($B$4:B238)</f>
        <v>300</v>
      </c>
      <c r="H238" s="56">
        <f>IF(D238 = A238,G238 * VLOOKUP(A238, 'Table 1'!B$2:E$9,4, 0),0)</f>
        <v>0</v>
      </c>
      <c r="I238" s="56">
        <f t="shared" si="17"/>
        <v>-51110.136986301368</v>
      </c>
      <c r="J238" s="61">
        <f t="shared" si="18"/>
        <v>-41894.139175485674</v>
      </c>
      <c r="K238" s="54">
        <f t="shared" si="19"/>
        <v>9215.9978108156938</v>
      </c>
    </row>
    <row r="239" spans="1:11" x14ac:dyDescent="0.3">
      <c r="A239" s="57">
        <v>43775</v>
      </c>
      <c r="B239" s="58">
        <v>-130</v>
      </c>
      <c r="C239" s="56">
        <f>VLOOKUP(A239,СберБ_БО3R_1day_13102017_201020!A236:B997,2,0)</f>
        <v>101.68</v>
      </c>
      <c r="D239" s="57">
        <f>INDEX('Table 1'!B$2:B$9,MATCH(A239,'Table 1'!B$2:B$9,1))</f>
        <v>43749</v>
      </c>
      <c r="E239" s="59">
        <f t="shared" si="15"/>
        <v>5.6986301369863013E-3</v>
      </c>
      <c r="F239" s="56">
        <f t="shared" si="16"/>
        <v>132924.82191780827</v>
      </c>
      <c r="G239" s="60">
        <f>SUM($B$4:B239)</f>
        <v>170</v>
      </c>
      <c r="H239" s="56">
        <f>IF(D239 = A239,G239 * VLOOKUP(A239, 'Table 1'!B$2:E$9,4, 0),0)</f>
        <v>0</v>
      </c>
      <c r="I239" s="56">
        <f t="shared" si="17"/>
        <v>132924.82191780827</v>
      </c>
      <c r="J239" s="61">
        <f t="shared" si="18"/>
        <v>108811.76449418688</v>
      </c>
      <c r="K239" s="54">
        <f t="shared" si="19"/>
        <v>24113.057423621387</v>
      </c>
    </row>
    <row r="240" spans="1:11" x14ac:dyDescent="0.3">
      <c r="A240" s="57">
        <v>43776</v>
      </c>
      <c r="B240" s="58">
        <v>690</v>
      </c>
      <c r="C240" s="56">
        <f>VLOOKUP(A240,СберБ_БО3R_1day_13102017_201020!A237:B998,2,0)</f>
        <v>101.65</v>
      </c>
      <c r="D240" s="57">
        <f>INDEX('Table 1'!B$2:B$9,MATCH(A240,'Table 1'!B$2:B$9,1))</f>
        <v>43749</v>
      </c>
      <c r="E240" s="59">
        <f t="shared" si="15"/>
        <v>5.917808219178082E-3</v>
      </c>
      <c r="F240" s="56">
        <f t="shared" si="16"/>
        <v>-705468.28767123271</v>
      </c>
      <c r="G240" s="60">
        <f>SUM($B$4:B240)</f>
        <v>860</v>
      </c>
      <c r="H240" s="56">
        <f>IF(D240 = A240,G240 * VLOOKUP(A240, 'Table 1'!B$2:E$9,4, 0),0)</f>
        <v>0</v>
      </c>
      <c r="I240" s="56">
        <f t="shared" si="17"/>
        <v>-705468.28767123271</v>
      </c>
      <c r="J240" s="61">
        <f t="shared" si="18"/>
        <v>-577340.42781436734</v>
      </c>
      <c r="K240" s="54">
        <f t="shared" si="19"/>
        <v>128127.85985686537</v>
      </c>
    </row>
    <row r="241" spans="1:11" x14ac:dyDescent="0.3">
      <c r="A241" s="57">
        <v>43777</v>
      </c>
      <c r="B241" s="58">
        <v>920</v>
      </c>
      <c r="C241" s="56">
        <f>VLOOKUP(A241,СберБ_БО3R_1day_13102017_201020!A238:B999,2,0)</f>
        <v>101.76</v>
      </c>
      <c r="D241" s="57">
        <f>INDEX('Table 1'!B$2:B$9,MATCH(A241,'Table 1'!B$2:B$9,1))</f>
        <v>43749</v>
      </c>
      <c r="E241" s="59">
        <f t="shared" si="15"/>
        <v>6.1369863013698636E-3</v>
      </c>
      <c r="F241" s="56">
        <f t="shared" si="16"/>
        <v>-941838.0273972603</v>
      </c>
      <c r="G241" s="60">
        <f>SUM($B$4:B241)</f>
        <v>1780</v>
      </c>
      <c r="H241" s="56">
        <f>IF(D241 = A241,G241 * VLOOKUP(A241, 'Table 1'!B$2:E$9,4, 0),0)</f>
        <v>0</v>
      </c>
      <c r="I241" s="56">
        <f t="shared" si="17"/>
        <v>-941838.0273972603</v>
      </c>
      <c r="J241" s="61">
        <f t="shared" si="18"/>
        <v>-770575.86589817738</v>
      </c>
      <c r="K241" s="54">
        <f t="shared" si="19"/>
        <v>171262.16149908293</v>
      </c>
    </row>
    <row r="242" spans="1:11" x14ac:dyDescent="0.3">
      <c r="A242" s="57">
        <v>43784</v>
      </c>
      <c r="B242" s="58">
        <v>-1550</v>
      </c>
      <c r="C242" s="56">
        <f>VLOOKUP(A242,СберБ_БО3R_1day_13102017_201020!A239:B1000,2,0)</f>
        <v>101.75</v>
      </c>
      <c r="D242" s="57">
        <f>INDEX('Table 1'!B$2:B$9,MATCH(A242,'Table 1'!B$2:B$9,1))</f>
        <v>43749</v>
      </c>
      <c r="E242" s="59">
        <f t="shared" si="15"/>
        <v>7.6712328767123287E-3</v>
      </c>
      <c r="F242" s="56">
        <f t="shared" si="16"/>
        <v>1589015.4109589041</v>
      </c>
      <c r="G242" s="60">
        <f>SUM($B$4:B242)</f>
        <v>230</v>
      </c>
      <c r="H242" s="56">
        <f>IF(D242 = A242,G242 * VLOOKUP(A242, 'Table 1'!B$2:E$9,4, 0),0)</f>
        <v>0</v>
      </c>
      <c r="I242" s="56">
        <f t="shared" si="17"/>
        <v>1589015.4109589041</v>
      </c>
      <c r="J242" s="61">
        <f t="shared" si="18"/>
        <v>1297657.9930087479</v>
      </c>
      <c r="K242" s="54">
        <f t="shared" si="19"/>
        <v>291357.41795015614</v>
      </c>
    </row>
    <row r="243" spans="1:11" x14ac:dyDescent="0.3">
      <c r="A243" s="57">
        <v>43791</v>
      </c>
      <c r="B243" s="58">
        <v>610</v>
      </c>
      <c r="C243" s="56">
        <f>VLOOKUP(A243,СберБ_БО3R_1day_13102017_201020!A240:B1001,2,0)</f>
        <v>101.61</v>
      </c>
      <c r="D243" s="57">
        <f>INDEX('Table 1'!B$2:B$9,MATCH(A243,'Table 1'!B$2:B$9,1))</f>
        <v>43749</v>
      </c>
      <c r="E243" s="59">
        <f t="shared" si="15"/>
        <v>9.2054794520547954E-3</v>
      </c>
      <c r="F243" s="56">
        <f t="shared" si="16"/>
        <v>-625436.34246575343</v>
      </c>
      <c r="G243" s="60">
        <f>SUM($B$4:B243)</f>
        <v>840</v>
      </c>
      <c r="H243" s="56">
        <f>IF(D243 = A243,G243 * VLOOKUP(A243, 'Table 1'!B$2:E$9,4, 0),0)</f>
        <v>0</v>
      </c>
      <c r="I243" s="56">
        <f t="shared" si="17"/>
        <v>-625436.34246575343</v>
      </c>
      <c r="J243" s="61">
        <f t="shared" si="18"/>
        <v>-509809.83062396542</v>
      </c>
      <c r="K243" s="54">
        <f t="shared" si="19"/>
        <v>115626.51184178801</v>
      </c>
    </row>
    <row r="244" spans="1:11" x14ac:dyDescent="0.3">
      <c r="A244" s="57">
        <v>43796</v>
      </c>
      <c r="B244" s="58">
        <v>370</v>
      </c>
      <c r="C244" s="56">
        <f>VLOOKUP(A244,СберБ_БО3R_1day_13102017_201020!A241:B1002,2,0)</f>
        <v>101.76</v>
      </c>
      <c r="D244" s="57">
        <f>INDEX('Table 1'!B$2:B$9,MATCH(A244,'Table 1'!B$2:B$9,1))</f>
        <v>43749</v>
      </c>
      <c r="E244" s="59">
        <f t="shared" si="15"/>
        <v>1.0301369863013698E-2</v>
      </c>
      <c r="F244" s="56">
        <f t="shared" si="16"/>
        <v>-380323.50684931508</v>
      </c>
      <c r="G244" s="60">
        <f>SUM($B$4:B244)</f>
        <v>1210</v>
      </c>
      <c r="H244" s="56">
        <f>IF(D244 = A244,G244 * VLOOKUP(A244, 'Table 1'!B$2:E$9,4, 0),0)</f>
        <v>0</v>
      </c>
      <c r="I244" s="56">
        <f t="shared" si="17"/>
        <v>-380323.50684931508</v>
      </c>
      <c r="J244" s="61">
        <f t="shared" si="18"/>
        <v>-309600.60507879435</v>
      </c>
      <c r="K244" s="54">
        <f t="shared" si="19"/>
        <v>70722.901770520722</v>
      </c>
    </row>
    <row r="245" spans="1:11" x14ac:dyDescent="0.3">
      <c r="A245" s="57">
        <v>43803</v>
      </c>
      <c r="B245" s="58">
        <v>-160</v>
      </c>
      <c r="C245" s="56">
        <f>VLOOKUP(A245,СберБ_БО3R_1day_13102017_201020!A242:B1003,2,0)</f>
        <v>101.63</v>
      </c>
      <c r="D245" s="57">
        <f>INDEX('Table 1'!B$2:B$9,MATCH(A245,'Table 1'!B$2:B$9,1))</f>
        <v>43749</v>
      </c>
      <c r="E245" s="59">
        <f t="shared" si="15"/>
        <v>1.1835616438356164E-2</v>
      </c>
      <c r="F245" s="56">
        <f t="shared" si="16"/>
        <v>164501.69863013699</v>
      </c>
      <c r="G245" s="60">
        <f>SUM($B$4:B245)</f>
        <v>1050</v>
      </c>
      <c r="H245" s="56">
        <f>IF(D245 = A245,G245 * VLOOKUP(A245, 'Table 1'!B$2:E$9,4, 0),0)</f>
        <v>0</v>
      </c>
      <c r="I245" s="56">
        <f t="shared" si="17"/>
        <v>164501.69863013699</v>
      </c>
      <c r="J245" s="61">
        <f t="shared" si="18"/>
        <v>133663.23687474095</v>
      </c>
      <c r="K245" s="54">
        <f t="shared" si="19"/>
        <v>30838.461755396042</v>
      </c>
    </row>
    <row r="246" spans="1:11" x14ac:dyDescent="0.3">
      <c r="A246" s="57">
        <v>43805</v>
      </c>
      <c r="B246" s="58">
        <v>-110</v>
      </c>
      <c r="C246" s="56">
        <f>VLOOKUP(A246,СберБ_БО3R_1day_13102017_201020!A243:B1004,2,0)</f>
        <v>101.83</v>
      </c>
      <c r="D246" s="57">
        <f>INDEX('Table 1'!B$2:B$9,MATCH(A246,'Table 1'!B$2:B$9,1))</f>
        <v>43749</v>
      </c>
      <c r="E246" s="59">
        <f t="shared" si="15"/>
        <v>1.2273972602739727E-2</v>
      </c>
      <c r="F246" s="56">
        <f t="shared" si="16"/>
        <v>113363.13698630135</v>
      </c>
      <c r="G246" s="60">
        <f>SUM($B$4:B246)</f>
        <v>940</v>
      </c>
      <c r="H246" s="56">
        <f>IF(D246 = A246,G246 * VLOOKUP(A246, 'Table 1'!B$2:E$9,4, 0),0)</f>
        <v>0</v>
      </c>
      <c r="I246" s="56">
        <f t="shared" si="17"/>
        <v>113363.13698630135</v>
      </c>
      <c r="J246" s="61">
        <f t="shared" si="18"/>
        <v>92062.519951546492</v>
      </c>
      <c r="K246" s="54">
        <f t="shared" si="19"/>
        <v>21300.617034754861</v>
      </c>
    </row>
    <row r="247" spans="1:11" x14ac:dyDescent="0.3">
      <c r="A247" s="57">
        <v>43808</v>
      </c>
      <c r="B247" s="58">
        <v>-450</v>
      </c>
      <c r="C247" s="56">
        <f>VLOOKUP(A247,СберБ_БО3R_1day_13102017_201020!A244:B1005,2,0)</f>
        <v>101.65</v>
      </c>
      <c r="D247" s="57">
        <f>INDEX('Table 1'!B$2:B$9,MATCH(A247,'Table 1'!B$2:B$9,1))</f>
        <v>43749</v>
      </c>
      <c r="E247" s="59">
        <f t="shared" si="15"/>
        <v>1.2931506849315069E-2</v>
      </c>
      <c r="F247" s="56">
        <f t="shared" si="16"/>
        <v>463244.17808219173</v>
      </c>
      <c r="G247" s="60">
        <f>SUM($B$4:B247)</f>
        <v>490</v>
      </c>
      <c r="H247" s="56">
        <f>IF(D247 = A247,G247 * VLOOKUP(A247, 'Table 1'!B$2:E$9,4, 0),0)</f>
        <v>0</v>
      </c>
      <c r="I247" s="56">
        <f t="shared" si="17"/>
        <v>463244.17808219173</v>
      </c>
      <c r="J247" s="61">
        <f t="shared" si="18"/>
        <v>375902.39847447822</v>
      </c>
      <c r="K247" s="54">
        <f t="shared" si="19"/>
        <v>87341.779607713514</v>
      </c>
    </row>
    <row r="248" spans="1:11" x14ac:dyDescent="0.3">
      <c r="A248" s="57">
        <v>43811</v>
      </c>
      <c r="B248" s="58">
        <v>510</v>
      </c>
      <c r="C248" s="56">
        <f>VLOOKUP(A248,СберБ_БО3R_1day_13102017_201020!A245:B1006,2,0)</f>
        <v>102.07</v>
      </c>
      <c r="D248" s="57">
        <f>INDEX('Table 1'!B$2:B$9,MATCH(A248,'Table 1'!B$2:B$9,1))</f>
        <v>43749</v>
      </c>
      <c r="E248" s="59">
        <f t="shared" si="15"/>
        <v>1.3589041095890412E-2</v>
      </c>
      <c r="F248" s="56">
        <f t="shared" si="16"/>
        <v>-527487.41095890407</v>
      </c>
      <c r="G248" s="60">
        <f>SUM($B$4:B248)</f>
        <v>1000</v>
      </c>
      <c r="H248" s="56">
        <f>IF(D248 = A248,G248 * VLOOKUP(A248, 'Table 1'!B$2:E$9,4, 0),0)</f>
        <v>0</v>
      </c>
      <c r="I248" s="56">
        <f t="shared" si="17"/>
        <v>-527487.41095890407</v>
      </c>
      <c r="J248" s="61">
        <f t="shared" si="18"/>
        <v>-427692.21954715427</v>
      </c>
      <c r="K248" s="54">
        <f t="shared" si="19"/>
        <v>99795.191411749809</v>
      </c>
    </row>
    <row r="249" spans="1:11" x14ac:dyDescent="0.3">
      <c r="A249" s="57">
        <v>43816</v>
      </c>
      <c r="B249" s="58">
        <v>-70</v>
      </c>
      <c r="C249" s="56">
        <f>VLOOKUP(A249,СберБ_БО3R_1day_13102017_201020!A246:B1007,2,0)</f>
        <v>101.88</v>
      </c>
      <c r="D249" s="57">
        <f>INDEX('Table 1'!B$2:B$9,MATCH(A249,'Table 1'!B$2:B$9,1))</f>
        <v>43749</v>
      </c>
      <c r="E249" s="59">
        <f t="shared" si="15"/>
        <v>1.4684931506849314E-2</v>
      </c>
      <c r="F249" s="56">
        <f t="shared" si="16"/>
        <v>72343.945205479453</v>
      </c>
      <c r="G249" s="60">
        <f>SUM($B$4:B249)</f>
        <v>930</v>
      </c>
      <c r="H249" s="56">
        <f>IF(D249 = A249,G249 * VLOOKUP(A249, 'Table 1'!B$2:E$9,4, 0),0)</f>
        <v>0</v>
      </c>
      <c r="I249" s="56">
        <f t="shared" si="17"/>
        <v>72343.945205479453</v>
      </c>
      <c r="J249" s="61">
        <f t="shared" si="18"/>
        <v>58579.408082032554</v>
      </c>
      <c r="K249" s="54">
        <f t="shared" si="19"/>
        <v>13764.537123446898</v>
      </c>
    </row>
    <row r="250" spans="1:11" x14ac:dyDescent="0.3">
      <c r="A250" s="57">
        <v>43817</v>
      </c>
      <c r="B250" s="58">
        <v>-760</v>
      </c>
      <c r="C250" s="56">
        <f>VLOOKUP(A250,СберБ_БО3R_1day_13102017_201020!A247:B1008,2,0)</f>
        <v>102.01</v>
      </c>
      <c r="D250" s="57">
        <f>INDEX('Table 1'!B$2:B$9,MATCH(A250,'Table 1'!B$2:B$9,1))</f>
        <v>43749</v>
      </c>
      <c r="E250" s="59">
        <f t="shared" si="15"/>
        <v>1.4904109589041098E-2</v>
      </c>
      <c r="F250" s="56">
        <f t="shared" si="16"/>
        <v>786603.12328767136</v>
      </c>
      <c r="G250" s="60">
        <f>SUM($B$4:B250)</f>
        <v>170</v>
      </c>
      <c r="H250" s="56">
        <f>IF(D250 = A250,G250 * VLOOKUP(A250, 'Table 1'!B$2:E$9,4, 0),0)</f>
        <v>0</v>
      </c>
      <c r="I250" s="56">
        <f t="shared" si="17"/>
        <v>786603.12328767136</v>
      </c>
      <c r="J250" s="61">
        <f t="shared" si="18"/>
        <v>636770.83594312763</v>
      </c>
      <c r="K250" s="54">
        <f t="shared" si="19"/>
        <v>149832.28734454373</v>
      </c>
    </row>
    <row r="251" spans="1:11" x14ac:dyDescent="0.3">
      <c r="A251" s="57">
        <v>43818</v>
      </c>
      <c r="B251" s="58">
        <v>330</v>
      </c>
      <c r="C251" s="56">
        <f>VLOOKUP(A251,СберБ_БО3R_1day_13102017_201020!A248:B1009,2,0)</f>
        <v>102.03</v>
      </c>
      <c r="D251" s="57">
        <f>INDEX('Table 1'!B$2:B$9,MATCH(A251,'Table 1'!B$2:B$9,1))</f>
        <v>43749</v>
      </c>
      <c r="E251" s="59">
        <f t="shared" si="15"/>
        <v>1.5123287671232877E-2</v>
      </c>
      <c r="F251" s="56">
        <f t="shared" si="16"/>
        <v>-341689.68493150687</v>
      </c>
      <c r="G251" s="60">
        <f>SUM($B$4:B251)</f>
        <v>500</v>
      </c>
      <c r="H251" s="56">
        <f>IF(D251 = A251,G251 * VLOOKUP(A251, 'Table 1'!B$2:E$9,4, 0),0)</f>
        <v>0</v>
      </c>
      <c r="I251" s="56">
        <f t="shared" si="17"/>
        <v>-341689.68493150687</v>
      </c>
      <c r="J251" s="61">
        <f t="shared" si="18"/>
        <v>-276531.15927065816</v>
      </c>
      <c r="K251" s="54">
        <f t="shared" si="19"/>
        <v>65158.525660848711</v>
      </c>
    </row>
    <row r="252" spans="1:11" x14ac:dyDescent="0.3">
      <c r="A252" s="57">
        <v>43819</v>
      </c>
      <c r="B252" s="58">
        <v>540</v>
      </c>
      <c r="C252" s="56">
        <f>VLOOKUP(A252,СберБ_БО3R_1day_13102017_201020!A249:B1010,2,0)</f>
        <v>102</v>
      </c>
      <c r="D252" s="57">
        <f>INDEX('Table 1'!B$2:B$9,MATCH(A252,'Table 1'!B$2:B$9,1))</f>
        <v>43749</v>
      </c>
      <c r="E252" s="59">
        <f t="shared" si="15"/>
        <v>1.5342465753424657E-2</v>
      </c>
      <c r="F252" s="56">
        <f t="shared" si="16"/>
        <v>-559084.93150684936</v>
      </c>
      <c r="G252" s="60">
        <f>SUM($B$4:B252)</f>
        <v>1040</v>
      </c>
      <c r="H252" s="56">
        <f>IF(D252 = A252,G252 * VLOOKUP(A252, 'Table 1'!B$2:E$9,4, 0),0)</f>
        <v>0</v>
      </c>
      <c r="I252" s="56">
        <f t="shared" si="17"/>
        <v>-559084.93150684936</v>
      </c>
      <c r="J252" s="61">
        <f t="shared" si="18"/>
        <v>-452350.11092522077</v>
      </c>
      <c r="K252" s="54">
        <f t="shared" si="19"/>
        <v>106734.82058162859</v>
      </c>
    </row>
    <row r="253" spans="1:11" x14ac:dyDescent="0.3">
      <c r="A253" s="57">
        <v>43823</v>
      </c>
      <c r="B253" s="58">
        <v>-80</v>
      </c>
      <c r="C253" s="56">
        <f>VLOOKUP(A253,СберБ_БО3R_1day_13102017_201020!A250:B1011,2,0)</f>
        <v>101.9</v>
      </c>
      <c r="D253" s="57">
        <f>INDEX('Table 1'!B$2:B$9,MATCH(A253,'Table 1'!B$2:B$9,1))</f>
        <v>43749</v>
      </c>
      <c r="E253" s="59">
        <f t="shared" si="15"/>
        <v>1.6219178082191782E-2</v>
      </c>
      <c r="F253" s="56">
        <f t="shared" si="16"/>
        <v>82817.534246575364</v>
      </c>
      <c r="G253" s="60">
        <f>SUM($B$4:B253)</f>
        <v>960</v>
      </c>
      <c r="H253" s="56">
        <f>IF(D253 = A253,G253 * VLOOKUP(A253, 'Table 1'!B$2:E$9,4, 0),0)</f>
        <v>0</v>
      </c>
      <c r="I253" s="56">
        <f t="shared" si="17"/>
        <v>82817.534246575364</v>
      </c>
      <c r="J253" s="61">
        <f t="shared" si="18"/>
        <v>66935.735752609835</v>
      </c>
      <c r="K253" s="54">
        <f t="shared" si="19"/>
        <v>15881.798493965529</v>
      </c>
    </row>
    <row r="254" spans="1:11" x14ac:dyDescent="0.3">
      <c r="A254" s="57">
        <v>43829</v>
      </c>
      <c r="B254" s="58">
        <v>-540</v>
      </c>
      <c r="C254" s="56">
        <f>VLOOKUP(A254,СберБ_БО3R_1day_13102017_201020!A251:B1012,2,0)</f>
        <v>102.1</v>
      </c>
      <c r="D254" s="57">
        <f>INDEX('Table 1'!B$2:B$9,MATCH(A254,'Table 1'!B$2:B$9,1))</f>
        <v>43749</v>
      </c>
      <c r="E254" s="59">
        <f t="shared" si="15"/>
        <v>1.7534246575342465E-2</v>
      </c>
      <c r="F254" s="56">
        <f t="shared" si="16"/>
        <v>560808.49315068487</v>
      </c>
      <c r="G254" s="60">
        <f>SUM($B$4:B254)</f>
        <v>420</v>
      </c>
      <c r="H254" s="56">
        <f>IF(D254 = A254,G254 * VLOOKUP(A254, 'Table 1'!B$2:E$9,4, 0),0)</f>
        <v>0</v>
      </c>
      <c r="I254" s="56">
        <f t="shared" si="17"/>
        <v>560808.49315068487</v>
      </c>
      <c r="J254" s="61">
        <f t="shared" si="18"/>
        <v>452541.66997479327</v>
      </c>
      <c r="K254" s="54">
        <f t="shared" si="19"/>
        <v>108266.82317589159</v>
      </c>
    </row>
    <row r="255" spans="1:11" x14ac:dyDescent="0.3">
      <c r="A255" s="57">
        <v>43833</v>
      </c>
      <c r="B255" s="58">
        <v>130</v>
      </c>
      <c r="C255" s="56">
        <f>VLOOKUP(A255,СберБ_БО3R_1day_13102017_201020!A252:B1013,2,0)</f>
        <v>102.09</v>
      </c>
      <c r="D255" s="57">
        <f>INDEX('Table 1'!B$2:B$9,MATCH(A255,'Table 1'!B$2:B$9,1))</f>
        <v>43749</v>
      </c>
      <c r="E255" s="59">
        <f t="shared" si="15"/>
        <v>1.8410958904109591E-2</v>
      </c>
      <c r="F255" s="56">
        <f t="shared" si="16"/>
        <v>-135110.42465753425</v>
      </c>
      <c r="G255" s="60">
        <f>SUM($B$4:B255)</f>
        <v>550</v>
      </c>
      <c r="H255" s="56">
        <f>IF(D255 = A255,G255 * VLOOKUP(A255, 'Table 1'!B$2:E$9,4, 0),0)</f>
        <v>0</v>
      </c>
      <c r="I255" s="56">
        <f t="shared" si="17"/>
        <v>-135110.42465753425</v>
      </c>
      <c r="J255" s="61">
        <f t="shared" si="18"/>
        <v>-108910.9844407787</v>
      </c>
      <c r="K255" s="54">
        <f t="shared" si="19"/>
        <v>26199.440216755553</v>
      </c>
    </row>
    <row r="256" spans="1:11" x14ac:dyDescent="0.3">
      <c r="A256" s="57">
        <v>43836</v>
      </c>
      <c r="B256" s="58">
        <v>120</v>
      </c>
      <c r="C256" s="56">
        <f>VLOOKUP(A256,СберБ_БО3R_1day_13102017_201020!A253:B1014,2,0)</f>
        <v>102.22</v>
      </c>
      <c r="D256" s="57">
        <f>INDEX('Table 1'!B$2:B$9,MATCH(A256,'Table 1'!B$2:B$9,1))</f>
        <v>43749</v>
      </c>
      <c r="E256" s="59">
        <f t="shared" si="15"/>
        <v>1.9068493150684932E-2</v>
      </c>
      <c r="F256" s="56">
        <f t="shared" si="16"/>
        <v>-124952.21917808222</v>
      </c>
      <c r="G256" s="60">
        <f>SUM($B$4:B256)</f>
        <v>670</v>
      </c>
      <c r="H256" s="56">
        <f>IF(D256 = A256,G256 * VLOOKUP(A256, 'Table 1'!B$2:E$9,4, 0),0)</f>
        <v>0</v>
      </c>
      <c r="I256" s="56">
        <f t="shared" si="17"/>
        <v>-124952.21917808222</v>
      </c>
      <c r="J256" s="61">
        <f t="shared" si="18"/>
        <v>-100642.38547111019</v>
      </c>
      <c r="K256" s="54">
        <f t="shared" si="19"/>
        <v>24309.833706972029</v>
      </c>
    </row>
    <row r="257" spans="1:11" x14ac:dyDescent="0.3">
      <c r="A257" s="57">
        <v>43840</v>
      </c>
      <c r="B257" s="58">
        <v>-130</v>
      </c>
      <c r="C257" s="56">
        <f>VLOOKUP(A257,СберБ_БО3R_1day_13102017_201020!A254:B1015,2,0)</f>
        <v>101.93</v>
      </c>
      <c r="D257" s="57">
        <f>INDEX('Table 1'!B$2:B$9,MATCH(A257,'Table 1'!B$2:B$9,1))</f>
        <v>43749</v>
      </c>
      <c r="E257" s="59">
        <f t="shared" si="15"/>
        <v>1.9945205479452055E-2</v>
      </c>
      <c r="F257" s="56">
        <f t="shared" si="16"/>
        <v>135101.87671232878</v>
      </c>
      <c r="G257" s="60">
        <f>SUM($B$4:B257)</f>
        <v>540</v>
      </c>
      <c r="H257" s="56">
        <f>IF(D257 = A257,G257 * VLOOKUP(A257, 'Table 1'!B$2:E$9,4, 0),0)</f>
        <v>0</v>
      </c>
      <c r="I257" s="56">
        <f t="shared" si="17"/>
        <v>135101.87671232878</v>
      </c>
      <c r="J257" s="61">
        <f t="shared" si="18"/>
        <v>108701.90668915743</v>
      </c>
      <c r="K257" s="54">
        <f t="shared" si="19"/>
        <v>26399.97002317135</v>
      </c>
    </row>
    <row r="258" spans="1:11" x14ac:dyDescent="0.3">
      <c r="A258" s="57">
        <v>43846</v>
      </c>
      <c r="B258" s="58">
        <v>160</v>
      </c>
      <c r="C258" s="56">
        <f>VLOOKUP(A258,СберБ_БО3R_1day_13102017_201020!A255:B1016,2,0)</f>
        <v>101.72</v>
      </c>
      <c r="D258" s="57">
        <f>INDEX('Table 1'!B$2:B$9,MATCH(A258,'Table 1'!B$2:B$9,1))</f>
        <v>43749</v>
      </c>
      <c r="E258" s="59">
        <f t="shared" si="15"/>
        <v>2.1260273972602741E-2</v>
      </c>
      <c r="F258" s="56">
        <f t="shared" si="16"/>
        <v>-166153.64383561641</v>
      </c>
      <c r="G258" s="60">
        <f>SUM($B$4:B258)</f>
        <v>700</v>
      </c>
      <c r="H258" s="56">
        <f>IF(D258 = A258,G258 * VLOOKUP(A258, 'Table 1'!B$2:E$9,4, 0),0)</f>
        <v>0</v>
      </c>
      <c r="I258" s="56">
        <f t="shared" si="17"/>
        <v>-166153.64383561641</v>
      </c>
      <c r="J258" s="61">
        <f t="shared" si="18"/>
        <v>-133473.14614863848</v>
      </c>
      <c r="K258" s="54">
        <f t="shared" si="19"/>
        <v>32680.497686977935</v>
      </c>
    </row>
    <row r="259" spans="1:11" x14ac:dyDescent="0.3">
      <c r="A259" s="57">
        <v>43852</v>
      </c>
      <c r="B259" s="58">
        <v>-150</v>
      </c>
      <c r="C259" s="56">
        <f>VLOOKUP(A259,СберБ_БО3R_1day_13102017_201020!A256:B1017,2,0)</f>
        <v>101.75</v>
      </c>
      <c r="D259" s="57">
        <f>INDEX('Table 1'!B$2:B$9,MATCH(A259,'Table 1'!B$2:B$9,1))</f>
        <v>43749</v>
      </c>
      <c r="E259" s="59">
        <f t="shared" si="15"/>
        <v>2.2575342465753427E-2</v>
      </c>
      <c r="F259" s="56">
        <f t="shared" si="16"/>
        <v>156011.30136986301</v>
      </c>
      <c r="G259" s="60">
        <f>SUM($B$4:B259)</f>
        <v>550</v>
      </c>
      <c r="H259" s="56">
        <f>IF(D259 = A259,G259 * VLOOKUP(A259, 'Table 1'!B$2:E$9,4, 0),0)</f>
        <v>0</v>
      </c>
      <c r="I259" s="56">
        <f t="shared" si="17"/>
        <v>156011.30136986301</v>
      </c>
      <c r="J259" s="61">
        <f t="shared" si="18"/>
        <v>125126.22275415031</v>
      </c>
      <c r="K259" s="54">
        <f t="shared" si="19"/>
        <v>30885.0786157127</v>
      </c>
    </row>
    <row r="260" spans="1:11" x14ac:dyDescent="0.3">
      <c r="A260" s="57">
        <v>43853</v>
      </c>
      <c r="B260" s="58">
        <v>290</v>
      </c>
      <c r="C260" s="56">
        <f>VLOOKUP(A260,СберБ_БО3R_1day_13102017_201020!A257:B1018,2,0)</f>
        <v>101.78</v>
      </c>
      <c r="D260" s="57">
        <f>INDEX('Table 1'!B$2:B$9,MATCH(A260,'Table 1'!B$2:B$9,1))</f>
        <v>43749</v>
      </c>
      <c r="E260" s="59">
        <f t="shared" si="15"/>
        <v>2.2794520547945205E-2</v>
      </c>
      <c r="F260" s="56">
        <f t="shared" si="16"/>
        <v>-301772.41095890413</v>
      </c>
      <c r="G260" s="60">
        <f>SUM($B$4:B260)</f>
        <v>840</v>
      </c>
      <c r="H260" s="56">
        <f>IF(D260 = A260,G260 * VLOOKUP(A260, 'Table 1'!B$2:E$9,4, 0),0)</f>
        <v>0</v>
      </c>
      <c r="I260" s="56">
        <f t="shared" si="17"/>
        <v>-301772.41095890413</v>
      </c>
      <c r="J260" s="61">
        <f t="shared" si="18"/>
        <v>-241967.20921788897</v>
      </c>
      <c r="K260" s="54">
        <f t="shared" si="19"/>
        <v>59805.20174101516</v>
      </c>
    </row>
    <row r="261" spans="1:11" x14ac:dyDescent="0.3">
      <c r="A261" s="57">
        <v>43854</v>
      </c>
      <c r="B261" s="58">
        <v>220</v>
      </c>
      <c r="C261" s="56">
        <f>VLOOKUP(A261,СберБ_БО3R_1day_13102017_201020!A258:B1019,2,0)</f>
        <v>101.8</v>
      </c>
      <c r="D261" s="57">
        <f>INDEX('Table 1'!B$2:B$9,MATCH(A261,'Table 1'!B$2:B$9,1))</f>
        <v>43749</v>
      </c>
      <c r="E261" s="59">
        <f t="shared" ref="E261:E324" si="20">(A261-D261) /365 * $C$2</f>
        <v>2.3013698630136987E-2</v>
      </c>
      <c r="F261" s="56">
        <f t="shared" ref="F261:F324" si="21" xml:space="preserve"> - (C261 / 100 +E261) * $C$1 * B261</f>
        <v>-229023.01369863015</v>
      </c>
      <c r="G261" s="60">
        <f>SUM($B$4:B261)</f>
        <v>1060</v>
      </c>
      <c r="H261" s="56">
        <f>IF(D261 = A261,G261 * VLOOKUP(A261, 'Table 1'!B$2:E$9,4, 0),0)</f>
        <v>0</v>
      </c>
      <c r="I261" s="56">
        <f t="shared" ref="I261:I324" si="22">F261+H261</f>
        <v>-229023.01369863015</v>
      </c>
      <c r="J261" s="61">
        <f t="shared" ref="J261:J324" si="23" xml:space="preserve"> I261 * (1 + $E$1) ^ (($A$4 - A261)  / 365)</f>
        <v>-183586.53117166387</v>
      </c>
      <c r="K261" s="54">
        <f t="shared" ref="K261:K324" si="24">ABS(I261 - J261)</f>
        <v>45436.482526966283</v>
      </c>
    </row>
    <row r="262" spans="1:11" x14ac:dyDescent="0.3">
      <c r="A262" s="57">
        <v>43858</v>
      </c>
      <c r="B262" s="58">
        <v>-560</v>
      </c>
      <c r="C262" s="56">
        <f>VLOOKUP(A262,СберБ_БО3R_1day_13102017_201020!A259:B1020,2,0)</f>
        <v>101.69</v>
      </c>
      <c r="D262" s="57">
        <f>INDEX('Table 1'!B$2:B$9,MATCH(A262,'Table 1'!B$2:B$9,1))</f>
        <v>43749</v>
      </c>
      <c r="E262" s="59">
        <f t="shared" si="20"/>
        <v>2.389041095890411E-2</v>
      </c>
      <c r="F262" s="56">
        <f t="shared" si="21"/>
        <v>582842.63013698638</v>
      </c>
      <c r="G262" s="60">
        <f>SUM($B$4:B262)</f>
        <v>500</v>
      </c>
      <c r="H262" s="56">
        <f>IF(D262 = A262,G262 * VLOOKUP(A262, 'Table 1'!B$2:E$9,4, 0),0)</f>
        <v>0</v>
      </c>
      <c r="I262" s="56">
        <f t="shared" si="22"/>
        <v>582842.63013698638</v>
      </c>
      <c r="J262" s="61">
        <f t="shared" si="23"/>
        <v>466715.07805549627</v>
      </c>
      <c r="K262" s="54">
        <f t="shared" si="24"/>
        <v>116127.55208149011</v>
      </c>
    </row>
    <row r="263" spans="1:11" x14ac:dyDescent="0.3">
      <c r="A263" s="57">
        <v>43860</v>
      </c>
      <c r="B263" s="58">
        <v>-200</v>
      </c>
      <c r="C263" s="56">
        <f>VLOOKUP(A263,СберБ_БО3R_1day_13102017_201020!A260:B1021,2,0)</f>
        <v>102.01</v>
      </c>
      <c r="D263" s="57">
        <f>INDEX('Table 1'!B$2:B$9,MATCH(A263,'Table 1'!B$2:B$9,1))</f>
        <v>43749</v>
      </c>
      <c r="E263" s="59">
        <f t="shared" si="20"/>
        <v>2.4328767123287673E-2</v>
      </c>
      <c r="F263" s="56">
        <f t="shared" si="21"/>
        <v>208885.75342465757</v>
      </c>
      <c r="G263" s="60">
        <f>SUM($B$4:B263)</f>
        <v>300</v>
      </c>
      <c r="H263" s="56">
        <f>IF(D263 = A263,G263 * VLOOKUP(A263, 'Table 1'!B$2:E$9,4, 0),0)</f>
        <v>0</v>
      </c>
      <c r="I263" s="56">
        <f t="shared" si="22"/>
        <v>208885.75342465757</v>
      </c>
      <c r="J263" s="61">
        <f t="shared" si="23"/>
        <v>167177.85905717197</v>
      </c>
      <c r="K263" s="54">
        <f t="shared" si="24"/>
        <v>41707.894367485598</v>
      </c>
    </row>
    <row r="264" spans="1:11" x14ac:dyDescent="0.3">
      <c r="A264" s="57">
        <v>43861</v>
      </c>
      <c r="B264" s="58">
        <v>160</v>
      </c>
      <c r="C264" s="56">
        <f>VLOOKUP(A264,СберБ_БО3R_1day_13102017_201020!A261:B1022,2,0)</f>
        <v>101.85</v>
      </c>
      <c r="D264" s="57">
        <f>INDEX('Table 1'!B$2:B$9,MATCH(A264,'Table 1'!B$2:B$9,1))</f>
        <v>43749</v>
      </c>
      <c r="E264" s="59">
        <f t="shared" si="20"/>
        <v>2.4547945205479454E-2</v>
      </c>
      <c r="F264" s="56">
        <f t="shared" si="21"/>
        <v>-166887.67123287672</v>
      </c>
      <c r="G264" s="60">
        <f>SUM($B$4:B264)</f>
        <v>460</v>
      </c>
      <c r="H264" s="56">
        <f>IF(D264 = A264,G264 * VLOOKUP(A264, 'Table 1'!B$2:E$9,4, 0),0)</f>
        <v>0</v>
      </c>
      <c r="I264" s="56">
        <f t="shared" si="22"/>
        <v>-166887.67123287672</v>
      </c>
      <c r="J264" s="61">
        <f t="shared" si="23"/>
        <v>-133530.01589218527</v>
      </c>
      <c r="K264" s="54">
        <f t="shared" si="24"/>
        <v>33357.655340691446</v>
      </c>
    </row>
    <row r="265" spans="1:11" x14ac:dyDescent="0.3">
      <c r="A265" s="57">
        <v>43864</v>
      </c>
      <c r="B265" s="58">
        <v>720</v>
      </c>
      <c r="C265" s="56">
        <f>VLOOKUP(A265,СберБ_БО3R_1day_13102017_201020!A262:B1023,2,0)</f>
        <v>101.92</v>
      </c>
      <c r="D265" s="57">
        <f>INDEX('Table 1'!B$2:B$9,MATCH(A265,'Table 1'!B$2:B$9,1))</f>
        <v>43749</v>
      </c>
      <c r="E265" s="59">
        <f t="shared" si="20"/>
        <v>2.5205479452054792E-2</v>
      </c>
      <c r="F265" s="56">
        <f t="shared" si="21"/>
        <v>-751971.94520547963</v>
      </c>
      <c r="G265" s="60">
        <f>SUM($B$4:B265)</f>
        <v>1180</v>
      </c>
      <c r="H265" s="56">
        <f>IF(D265 = A265,G265 * VLOOKUP(A265, 'Table 1'!B$2:E$9,4, 0),0)</f>
        <v>0</v>
      </c>
      <c r="I265" s="56">
        <f t="shared" si="22"/>
        <v>-751971.94520547963</v>
      </c>
      <c r="J265" s="61">
        <f t="shared" si="23"/>
        <v>-601188.14499218133</v>
      </c>
      <c r="K265" s="54">
        <f t="shared" si="24"/>
        <v>150783.80021329829</v>
      </c>
    </row>
    <row r="266" spans="1:11" x14ac:dyDescent="0.3">
      <c r="A266" s="57">
        <v>43865</v>
      </c>
      <c r="B266" s="58">
        <v>-610</v>
      </c>
      <c r="C266" s="56">
        <f>VLOOKUP(A266,СберБ_БО3R_1day_13102017_201020!A263:B1024,2,0)</f>
        <v>101.84</v>
      </c>
      <c r="D266" s="57">
        <f>INDEX('Table 1'!B$2:B$9,MATCH(A266,'Table 1'!B$2:B$9,1))</f>
        <v>43749</v>
      </c>
      <c r="E266" s="59">
        <f t="shared" si="20"/>
        <v>2.5424657534246577E-2</v>
      </c>
      <c r="F266" s="56">
        <f t="shared" si="21"/>
        <v>636733.04109589034</v>
      </c>
      <c r="G266" s="60">
        <f>SUM($B$4:B266)</f>
        <v>570</v>
      </c>
      <c r="H266" s="56">
        <f>IF(D266 = A266,G266 * VLOOKUP(A266, 'Table 1'!B$2:E$9,4, 0),0)</f>
        <v>0</v>
      </c>
      <c r="I266" s="56">
        <f t="shared" si="22"/>
        <v>636733.04109589034</v>
      </c>
      <c r="J266" s="61">
        <f t="shared" si="23"/>
        <v>508921.57728849165</v>
      </c>
      <c r="K266" s="54">
        <f t="shared" si="24"/>
        <v>127811.46380739869</v>
      </c>
    </row>
    <row r="267" spans="1:11" x14ac:dyDescent="0.3">
      <c r="A267" s="57">
        <v>43866</v>
      </c>
      <c r="B267" s="58">
        <v>320</v>
      </c>
      <c r="C267" s="56">
        <f>VLOOKUP(A267,СберБ_БО3R_1day_13102017_201020!A264:B1025,2,0)</f>
        <v>101.79</v>
      </c>
      <c r="D267" s="57">
        <f>INDEX('Table 1'!B$2:B$9,MATCH(A267,'Table 1'!B$2:B$9,1))</f>
        <v>43749</v>
      </c>
      <c r="E267" s="59">
        <f t="shared" si="20"/>
        <v>2.5643835616438359E-2</v>
      </c>
      <c r="F267" s="56">
        <f t="shared" si="21"/>
        <v>-333934.0273972603</v>
      </c>
      <c r="G267" s="60">
        <f>SUM($B$4:B267)</f>
        <v>890</v>
      </c>
      <c r="H267" s="56">
        <f>IF(D267 = A267,G267 * VLOOKUP(A267, 'Table 1'!B$2:E$9,4, 0),0)</f>
        <v>0</v>
      </c>
      <c r="I267" s="56">
        <f t="shared" si="22"/>
        <v>-333934.0273972603</v>
      </c>
      <c r="J267" s="61">
        <f t="shared" si="23"/>
        <v>-266832.58344703546</v>
      </c>
      <c r="K267" s="54">
        <f t="shared" si="24"/>
        <v>67101.443950224842</v>
      </c>
    </row>
    <row r="268" spans="1:11" x14ac:dyDescent="0.3">
      <c r="A268" s="57">
        <v>43868</v>
      </c>
      <c r="B268" s="58">
        <v>-520</v>
      </c>
      <c r="C268" s="56">
        <f>VLOOKUP(A268,СберБ_БО3R_1day_13102017_201020!A265:B1026,2,0)</f>
        <v>101.78</v>
      </c>
      <c r="D268" s="57">
        <f>INDEX('Table 1'!B$2:B$9,MATCH(A268,'Table 1'!B$2:B$9,1))</f>
        <v>43749</v>
      </c>
      <c r="E268" s="59">
        <f t="shared" si="20"/>
        <v>2.6082191780821919E-2</v>
      </c>
      <c r="F268" s="56">
        <f t="shared" si="21"/>
        <v>542818.73972602736</v>
      </c>
      <c r="G268" s="60">
        <f>SUM($B$4:B268)</f>
        <v>370</v>
      </c>
      <c r="H268" s="56">
        <f>IF(D268 = A268,G268 * VLOOKUP(A268, 'Table 1'!B$2:E$9,4, 0),0)</f>
        <v>0</v>
      </c>
      <c r="I268" s="56">
        <f t="shared" si="22"/>
        <v>542818.73972602736</v>
      </c>
      <c r="J268" s="61">
        <f t="shared" si="23"/>
        <v>433513.30795379553</v>
      </c>
      <c r="K268" s="54">
        <f t="shared" si="24"/>
        <v>109305.43177223182</v>
      </c>
    </row>
    <row r="269" spans="1:11" x14ac:dyDescent="0.3">
      <c r="A269" s="57">
        <v>43871</v>
      </c>
      <c r="B269" s="58">
        <v>-290</v>
      </c>
      <c r="C269" s="56">
        <f>VLOOKUP(A269,СберБ_БО3R_1day_13102017_201020!A266:B1027,2,0)</f>
        <v>101.93</v>
      </c>
      <c r="D269" s="57">
        <f>INDEX('Table 1'!B$2:B$9,MATCH(A269,'Table 1'!B$2:B$9,1))</f>
        <v>43749</v>
      </c>
      <c r="E269" s="59">
        <f t="shared" si="20"/>
        <v>2.6739726027397263E-2</v>
      </c>
      <c r="F269" s="56">
        <f t="shared" si="21"/>
        <v>303351.52054794523</v>
      </c>
      <c r="G269" s="60">
        <f>SUM($B$4:B269)</f>
        <v>80</v>
      </c>
      <c r="H269" s="56">
        <f>IF(D269 = A269,G269 * VLOOKUP(A269, 'Table 1'!B$2:E$9,4, 0),0)</f>
        <v>0</v>
      </c>
      <c r="I269" s="56">
        <f t="shared" si="22"/>
        <v>303351.52054794523</v>
      </c>
      <c r="J269" s="61">
        <f t="shared" si="23"/>
        <v>242073.86344295664</v>
      </c>
      <c r="K269" s="54">
        <f t="shared" si="24"/>
        <v>61277.657104988582</v>
      </c>
    </row>
    <row r="270" spans="1:11" x14ac:dyDescent="0.3">
      <c r="A270" s="57">
        <v>43874</v>
      </c>
      <c r="B270" s="58">
        <v>400</v>
      </c>
      <c r="C270" s="56">
        <f>VLOOKUP(A270,СберБ_БО3R_1day_13102017_201020!A267:B1028,2,0)</f>
        <v>101.83</v>
      </c>
      <c r="D270" s="57">
        <f>INDEX('Table 1'!B$2:B$9,MATCH(A270,'Table 1'!B$2:B$9,1))</f>
        <v>43749</v>
      </c>
      <c r="E270" s="59">
        <f t="shared" si="20"/>
        <v>2.7397260273972601E-2</v>
      </c>
      <c r="F270" s="56">
        <f t="shared" si="21"/>
        <v>-418278.90410958906</v>
      </c>
      <c r="G270" s="60">
        <f>SUM($B$4:B270)</f>
        <v>480</v>
      </c>
      <c r="H270" s="56">
        <f>IF(D270 = A270,G270 * VLOOKUP(A270, 'Table 1'!B$2:E$9,4, 0),0)</f>
        <v>0</v>
      </c>
      <c r="I270" s="56">
        <f t="shared" si="22"/>
        <v>-418278.90410958906</v>
      </c>
      <c r="J270" s="61">
        <f t="shared" si="23"/>
        <v>-333519.94502340461</v>
      </c>
      <c r="K270" s="54">
        <f t="shared" si="24"/>
        <v>84758.959086184448</v>
      </c>
    </row>
    <row r="271" spans="1:11" x14ac:dyDescent="0.3">
      <c r="A271" s="57">
        <v>43875</v>
      </c>
      <c r="B271" s="58">
        <v>650</v>
      </c>
      <c r="C271" s="56">
        <f>VLOOKUP(A271,СберБ_БО3R_1day_13102017_201020!A268:B1029,2,0)</f>
        <v>101.9</v>
      </c>
      <c r="D271" s="57">
        <f>INDEX('Table 1'!B$2:B$9,MATCH(A271,'Table 1'!B$2:B$9,1))</f>
        <v>43749</v>
      </c>
      <c r="E271" s="59">
        <f t="shared" si="20"/>
        <v>2.7616438356164386E-2</v>
      </c>
      <c r="F271" s="56">
        <f t="shared" si="21"/>
        <v>-680300.68493150698</v>
      </c>
      <c r="G271" s="60">
        <f>SUM($B$4:B271)</f>
        <v>1130</v>
      </c>
      <c r="H271" s="56">
        <f>IF(D271 = A271,G271 * VLOOKUP(A271, 'Table 1'!B$2:E$9,4, 0),0)</f>
        <v>0</v>
      </c>
      <c r="I271" s="56">
        <f t="shared" si="22"/>
        <v>-680300.68493150698</v>
      </c>
      <c r="J271" s="61">
        <f t="shared" si="23"/>
        <v>-542302.32347256667</v>
      </c>
      <c r="K271" s="54">
        <f t="shared" si="24"/>
        <v>137998.36145894032</v>
      </c>
    </row>
    <row r="272" spans="1:11" x14ac:dyDescent="0.3">
      <c r="A272" s="57">
        <v>43878</v>
      </c>
      <c r="B272" s="58">
        <v>750</v>
      </c>
      <c r="C272" s="56">
        <f>VLOOKUP(A272,СберБ_БО3R_1day_13102017_201020!A269:B1030,2,0)</f>
        <v>101.87</v>
      </c>
      <c r="D272" s="57">
        <f>INDEX('Table 1'!B$2:B$9,MATCH(A272,'Table 1'!B$2:B$9,1))</f>
        <v>43749</v>
      </c>
      <c r="E272" s="59">
        <f t="shared" si="20"/>
        <v>2.8273972602739728E-2</v>
      </c>
      <c r="F272" s="56">
        <f t="shared" si="21"/>
        <v>-785230.47945205471</v>
      </c>
      <c r="G272" s="60">
        <f>SUM($B$4:B272)</f>
        <v>1880</v>
      </c>
      <c r="H272" s="56">
        <f>IF(D272 = A272,G272 * VLOOKUP(A272, 'Table 1'!B$2:E$9,4, 0),0)</f>
        <v>0</v>
      </c>
      <c r="I272" s="56">
        <f t="shared" si="22"/>
        <v>-785230.47945205471</v>
      </c>
      <c r="J272" s="61">
        <f t="shared" si="23"/>
        <v>-625448.89486503031</v>
      </c>
      <c r="K272" s="54">
        <f t="shared" si="24"/>
        <v>159781.58458702441</v>
      </c>
    </row>
    <row r="273" spans="1:11" x14ac:dyDescent="0.3">
      <c r="A273" s="57">
        <v>43879</v>
      </c>
      <c r="B273" s="58">
        <v>380</v>
      </c>
      <c r="C273" s="56">
        <f>VLOOKUP(A273,СберБ_БО3R_1day_13102017_201020!A270:B1031,2,0)</f>
        <v>101.95</v>
      </c>
      <c r="D273" s="57">
        <f>INDEX('Table 1'!B$2:B$9,MATCH(A273,'Table 1'!B$2:B$9,1))</f>
        <v>43749</v>
      </c>
      <c r="E273" s="59">
        <f t="shared" si="20"/>
        <v>2.8493150684931506E-2</v>
      </c>
      <c r="F273" s="56">
        <f t="shared" si="21"/>
        <v>-398237.39726027404</v>
      </c>
      <c r="G273" s="60">
        <f>SUM($B$4:B273)</f>
        <v>2260</v>
      </c>
      <c r="H273" s="56">
        <f>IF(D273 = A273,G273 * VLOOKUP(A273, 'Table 1'!B$2:E$9,4, 0),0)</f>
        <v>0</v>
      </c>
      <c r="I273" s="56">
        <f t="shared" si="22"/>
        <v>-398237.39726027404</v>
      </c>
      <c r="J273" s="61">
        <f t="shared" si="23"/>
        <v>-317118.39113897091</v>
      </c>
      <c r="K273" s="54">
        <f t="shared" si="24"/>
        <v>81119.006121303129</v>
      </c>
    </row>
    <row r="274" spans="1:11" x14ac:dyDescent="0.3">
      <c r="A274" s="57">
        <v>43881</v>
      </c>
      <c r="B274" s="58">
        <v>-2250</v>
      </c>
      <c r="C274" s="56">
        <f>VLOOKUP(A274,СберБ_БО3R_1day_13102017_201020!A271:B1032,2,0)</f>
        <v>101.94</v>
      </c>
      <c r="D274" s="57">
        <f>INDEX('Table 1'!B$2:B$9,MATCH(A274,'Table 1'!B$2:B$9,1))</f>
        <v>43749</v>
      </c>
      <c r="E274" s="59">
        <f t="shared" si="20"/>
        <v>2.8931506849315069E-2</v>
      </c>
      <c r="F274" s="56">
        <f t="shared" si="21"/>
        <v>2358745.8904109588</v>
      </c>
      <c r="G274" s="60">
        <f>SUM($B$4:B274)</f>
        <v>10</v>
      </c>
      <c r="H274" s="56">
        <f>IF(D274 = A274,G274 * VLOOKUP(A274, 'Table 1'!B$2:E$9,4, 0),0)</f>
        <v>0</v>
      </c>
      <c r="I274" s="56">
        <f t="shared" si="22"/>
        <v>2358745.8904109588</v>
      </c>
      <c r="J274" s="61">
        <f t="shared" si="23"/>
        <v>1877283.9232038185</v>
      </c>
      <c r="K274" s="54">
        <f t="shared" si="24"/>
        <v>481461.96720714029</v>
      </c>
    </row>
    <row r="275" spans="1:11" x14ac:dyDescent="0.3">
      <c r="A275" s="57">
        <v>43882</v>
      </c>
      <c r="B275" s="58">
        <v>140</v>
      </c>
      <c r="C275" s="56">
        <f>VLOOKUP(A275,СберБ_БО3R_1day_13102017_201020!A272:B1033,2,0)</f>
        <v>101.96</v>
      </c>
      <c r="D275" s="57">
        <f>INDEX('Table 1'!B$2:B$9,MATCH(A275,'Table 1'!B$2:B$9,1))</f>
        <v>43749</v>
      </c>
      <c r="E275" s="59">
        <f t="shared" si="20"/>
        <v>2.915068493150685E-2</v>
      </c>
      <c r="F275" s="56">
        <f t="shared" si="21"/>
        <v>-146825.09589041091</v>
      </c>
      <c r="G275" s="60">
        <f>SUM($B$4:B275)</f>
        <v>150</v>
      </c>
      <c r="H275" s="56">
        <f>IF(D275 = A275,G275 * VLOOKUP(A275, 'Table 1'!B$2:E$9,4, 0),0)</f>
        <v>0</v>
      </c>
      <c r="I275" s="56">
        <f t="shared" si="22"/>
        <v>-146825.09589041091</v>
      </c>
      <c r="J275" s="61">
        <f t="shared" si="23"/>
        <v>-116824.46624792424</v>
      </c>
      <c r="K275" s="54">
        <f t="shared" si="24"/>
        <v>30000.629642486674</v>
      </c>
    </row>
    <row r="276" spans="1:11" x14ac:dyDescent="0.3">
      <c r="A276" s="57">
        <v>43886</v>
      </c>
      <c r="B276" s="58">
        <v>-10</v>
      </c>
      <c r="C276" s="56">
        <f>VLOOKUP(A276,СберБ_БО3R_1day_13102017_201020!A273:B1034,2,0)</f>
        <v>101.62</v>
      </c>
      <c r="D276" s="57">
        <f>INDEX('Table 1'!B$2:B$9,MATCH(A276,'Table 1'!B$2:B$9,1))</f>
        <v>43749</v>
      </c>
      <c r="E276" s="59">
        <f t="shared" si="20"/>
        <v>3.0027397260273973E-2</v>
      </c>
      <c r="F276" s="56">
        <f t="shared" si="21"/>
        <v>10462.273972602741</v>
      </c>
      <c r="G276" s="60">
        <f>SUM($B$4:B276)</f>
        <v>140</v>
      </c>
      <c r="H276" s="56">
        <f>IF(D276 = A276,G276 * VLOOKUP(A276, 'Table 1'!B$2:E$9,4, 0),0)</f>
        <v>0</v>
      </c>
      <c r="I276" s="56">
        <f t="shared" si="22"/>
        <v>10462.273972602741</v>
      </c>
      <c r="J276" s="61">
        <f t="shared" si="23"/>
        <v>8315.6927119943248</v>
      </c>
      <c r="K276" s="54">
        <f t="shared" si="24"/>
        <v>2146.5812606084164</v>
      </c>
    </row>
    <row r="277" spans="1:11" x14ac:dyDescent="0.3">
      <c r="A277" s="57">
        <v>43887</v>
      </c>
      <c r="B277" s="58">
        <v>690</v>
      </c>
      <c r="C277" s="56">
        <f>VLOOKUP(A277,СберБ_БО3R_1day_13102017_201020!A274:B1035,2,0)</f>
        <v>101.58</v>
      </c>
      <c r="D277" s="57">
        <f>INDEX('Table 1'!B$2:B$9,MATCH(A277,'Table 1'!B$2:B$9,1))</f>
        <v>43749</v>
      </c>
      <c r="E277" s="59">
        <f t="shared" si="20"/>
        <v>3.0246575342465755E-2</v>
      </c>
      <c r="F277" s="56">
        <f t="shared" si="21"/>
        <v>-721772.1369863014</v>
      </c>
      <c r="G277" s="60">
        <f>SUM($B$4:B277)</f>
        <v>830</v>
      </c>
      <c r="H277" s="56">
        <f>IF(D277 = A277,G277 * VLOOKUP(A277, 'Table 1'!B$2:E$9,4, 0),0)</f>
        <v>0</v>
      </c>
      <c r="I277" s="56">
        <f t="shared" si="22"/>
        <v>-721772.1369863014</v>
      </c>
      <c r="J277" s="61">
        <f t="shared" si="23"/>
        <v>-573531.35342072346</v>
      </c>
      <c r="K277" s="54">
        <f t="shared" si="24"/>
        <v>148240.78356557793</v>
      </c>
    </row>
    <row r="278" spans="1:11" x14ac:dyDescent="0.3">
      <c r="A278" s="57">
        <v>43889</v>
      </c>
      <c r="B278" s="58">
        <v>-560</v>
      </c>
      <c r="C278" s="56">
        <f>VLOOKUP(A278,СберБ_БО3R_1day_13102017_201020!A275:B1036,2,0)</f>
        <v>101.1</v>
      </c>
      <c r="D278" s="57">
        <f>INDEX('Table 1'!B$2:B$9,MATCH(A278,'Table 1'!B$2:B$9,1))</f>
        <v>43749</v>
      </c>
      <c r="E278" s="59">
        <f t="shared" si="20"/>
        <v>3.0684931506849315E-2</v>
      </c>
      <c r="F278" s="56">
        <f t="shared" si="21"/>
        <v>583343.56164383562</v>
      </c>
      <c r="G278" s="60">
        <f>SUM($B$4:B278)</f>
        <v>270</v>
      </c>
      <c r="H278" s="56">
        <f>IF(D278 = A278,G278 * VLOOKUP(A278, 'Table 1'!B$2:E$9,4, 0),0)</f>
        <v>0</v>
      </c>
      <c r="I278" s="56">
        <f t="shared" si="22"/>
        <v>583343.56164383562</v>
      </c>
      <c r="J278" s="61">
        <f t="shared" si="23"/>
        <v>463287.81364520779</v>
      </c>
      <c r="K278" s="54">
        <f t="shared" si="24"/>
        <v>120055.74799862783</v>
      </c>
    </row>
    <row r="279" spans="1:11" x14ac:dyDescent="0.3">
      <c r="A279" s="57">
        <v>43896</v>
      </c>
      <c r="B279" s="58">
        <v>710</v>
      </c>
      <c r="C279" s="56">
        <f>VLOOKUP(A279,СберБ_БО3R_1day_13102017_201020!A276:B1037,2,0)</f>
        <v>101.5</v>
      </c>
      <c r="D279" s="57">
        <f>INDEX('Table 1'!B$2:B$9,MATCH(A279,'Table 1'!B$2:B$9,1))</f>
        <v>43749</v>
      </c>
      <c r="E279" s="59">
        <f t="shared" si="20"/>
        <v>3.2219178082191782E-2</v>
      </c>
      <c r="F279" s="56">
        <f t="shared" si="21"/>
        <v>-743525.61643835611</v>
      </c>
      <c r="G279" s="60">
        <f>SUM($B$4:B279)</f>
        <v>980</v>
      </c>
      <c r="H279" s="56">
        <f>IF(D279 = A279,G279 * VLOOKUP(A279, 'Table 1'!B$2:E$9,4, 0),0)</f>
        <v>0</v>
      </c>
      <c r="I279" s="56">
        <f t="shared" si="22"/>
        <v>-743525.61643835611</v>
      </c>
      <c r="J279" s="61">
        <f t="shared" si="23"/>
        <v>-589407.09424428002</v>
      </c>
      <c r="K279" s="54">
        <f t="shared" si="24"/>
        <v>154118.5221940761</v>
      </c>
    </row>
    <row r="280" spans="1:11" x14ac:dyDescent="0.3">
      <c r="A280" s="57">
        <v>43901</v>
      </c>
      <c r="B280" s="58">
        <v>500</v>
      </c>
      <c r="C280" s="56">
        <f>VLOOKUP(A280,СберБ_БО3R_1day_13102017_201020!A277:B1038,2,0)</f>
        <v>100.8</v>
      </c>
      <c r="D280" s="57">
        <f>INDEX('Table 1'!B$2:B$9,MATCH(A280,'Table 1'!B$2:B$9,1))</f>
        <v>43749</v>
      </c>
      <c r="E280" s="59">
        <f t="shared" si="20"/>
        <v>3.3315068493150683E-2</v>
      </c>
      <c r="F280" s="56">
        <f t="shared" si="21"/>
        <v>-520657.53424657532</v>
      </c>
      <c r="G280" s="60">
        <f>SUM($B$4:B280)</f>
        <v>1480</v>
      </c>
      <c r="H280" s="56">
        <f>IF(D280 = A280,G280 * VLOOKUP(A280, 'Table 1'!B$2:E$9,4, 0),0)</f>
        <v>0</v>
      </c>
      <c r="I280" s="56">
        <f t="shared" si="22"/>
        <v>-520657.53424657532</v>
      </c>
      <c r="J280" s="61">
        <f t="shared" si="23"/>
        <v>-412187.78731486876</v>
      </c>
      <c r="K280" s="54">
        <f t="shared" si="24"/>
        <v>108469.74693170656</v>
      </c>
    </row>
    <row r="281" spans="1:11" x14ac:dyDescent="0.3">
      <c r="A281" s="57">
        <v>43903</v>
      </c>
      <c r="B281" s="58">
        <v>-1140</v>
      </c>
      <c r="C281" s="56">
        <f>VLOOKUP(A281,СберБ_БО3R_1day_13102017_201020!A278:B1039,2,0)</f>
        <v>100.71</v>
      </c>
      <c r="D281" s="57">
        <f>INDEX('Table 1'!B$2:B$9,MATCH(A281,'Table 1'!B$2:B$9,1))</f>
        <v>43749</v>
      </c>
      <c r="E281" s="59">
        <f t="shared" si="20"/>
        <v>3.3753424657534246E-2</v>
      </c>
      <c r="F281" s="56">
        <f t="shared" si="21"/>
        <v>1186572.9041095888</v>
      </c>
      <c r="G281" s="60">
        <f>SUM($B$4:B281)</f>
        <v>340</v>
      </c>
      <c r="H281" s="56">
        <f>IF(D281 = A281,G281 * VLOOKUP(A281, 'Table 1'!B$2:E$9,4, 0),0)</f>
        <v>0</v>
      </c>
      <c r="I281" s="56">
        <f t="shared" si="22"/>
        <v>1186572.9041095888</v>
      </c>
      <c r="J281" s="61">
        <f t="shared" si="23"/>
        <v>938872.90369674086</v>
      </c>
      <c r="K281" s="54">
        <f t="shared" si="24"/>
        <v>247700.00041284796</v>
      </c>
    </row>
    <row r="282" spans="1:11" x14ac:dyDescent="0.3">
      <c r="A282" s="57">
        <v>43908</v>
      </c>
      <c r="B282" s="58">
        <v>120</v>
      </c>
      <c r="C282" s="56">
        <f>VLOOKUP(A282,СберБ_БО3R_1day_13102017_201020!A279:B1040,2,0)</f>
        <v>100.72</v>
      </c>
      <c r="D282" s="57">
        <f>INDEX('Table 1'!B$2:B$9,MATCH(A282,'Table 1'!B$2:B$9,1))</f>
        <v>43749</v>
      </c>
      <c r="E282" s="59">
        <f t="shared" si="20"/>
        <v>3.4849315068493147E-2</v>
      </c>
      <c r="F282" s="56">
        <f t="shared" si="21"/>
        <v>-125045.91780821921</v>
      </c>
      <c r="G282" s="60">
        <f>SUM($B$4:B282)</f>
        <v>460</v>
      </c>
      <c r="H282" s="56">
        <f>IF(D282 = A282,G282 * VLOOKUP(A282, 'Table 1'!B$2:E$9,4, 0),0)</f>
        <v>0</v>
      </c>
      <c r="I282" s="56">
        <f t="shared" si="22"/>
        <v>-125045.91780821921</v>
      </c>
      <c r="J282" s="61">
        <f t="shared" si="23"/>
        <v>-98811.032317837758</v>
      </c>
      <c r="K282" s="54">
        <f t="shared" si="24"/>
        <v>26234.88549038145</v>
      </c>
    </row>
    <row r="283" spans="1:11" x14ac:dyDescent="0.3">
      <c r="A283" s="57">
        <v>43910</v>
      </c>
      <c r="B283" s="58">
        <v>-360</v>
      </c>
      <c r="C283" s="56">
        <f>VLOOKUP(A283,СберБ_БО3R_1day_13102017_201020!A280:B1041,2,0)</f>
        <v>100.77</v>
      </c>
      <c r="D283" s="57">
        <f>INDEX('Table 1'!B$2:B$9,MATCH(A283,'Table 1'!B$2:B$9,1))</f>
        <v>43749</v>
      </c>
      <c r="E283" s="59">
        <f t="shared" si="20"/>
        <v>3.5287671232876718E-2</v>
      </c>
      <c r="F283" s="56">
        <f t="shared" si="21"/>
        <v>375475.56164383562</v>
      </c>
      <c r="G283" s="60">
        <f>SUM($B$4:B283)</f>
        <v>100</v>
      </c>
      <c r="H283" s="56">
        <f>IF(D283 = A283,G283 * VLOOKUP(A283, 'Table 1'!B$2:E$9,4, 0),0)</f>
        <v>0</v>
      </c>
      <c r="I283" s="56">
        <f t="shared" si="22"/>
        <v>375475.56164383562</v>
      </c>
      <c r="J283" s="61">
        <f t="shared" si="23"/>
        <v>296542.54431778606</v>
      </c>
      <c r="K283" s="54">
        <f t="shared" si="24"/>
        <v>78933.017326049565</v>
      </c>
    </row>
    <row r="284" spans="1:11" x14ac:dyDescent="0.3">
      <c r="A284" s="57">
        <v>43914</v>
      </c>
      <c r="B284" s="58">
        <v>280</v>
      </c>
      <c r="C284" s="56">
        <f>VLOOKUP(A284,СберБ_БО3R_1day_13102017_201020!A281:B1042,2,0)</f>
        <v>100.76</v>
      </c>
      <c r="D284" s="57">
        <f>INDEX('Table 1'!B$2:B$9,MATCH(A284,'Table 1'!B$2:B$9,1))</f>
        <v>43749</v>
      </c>
      <c r="E284" s="59">
        <f t="shared" si="20"/>
        <v>3.6164383561643837E-2</v>
      </c>
      <c r="F284" s="56">
        <f t="shared" si="21"/>
        <v>-292254.0273972603</v>
      </c>
      <c r="G284" s="60">
        <f>SUM($B$4:B284)</f>
        <v>380</v>
      </c>
      <c r="H284" s="56">
        <f>IF(D284 = A284,G284 * VLOOKUP(A284, 'Table 1'!B$2:E$9,4, 0),0)</f>
        <v>0</v>
      </c>
      <c r="I284" s="56">
        <f t="shared" si="22"/>
        <v>-292254.0273972603</v>
      </c>
      <c r="J284" s="61">
        <f t="shared" si="23"/>
        <v>-230570.99312033586</v>
      </c>
      <c r="K284" s="54">
        <f t="shared" si="24"/>
        <v>61683.034276924445</v>
      </c>
    </row>
    <row r="285" spans="1:11" x14ac:dyDescent="0.3">
      <c r="A285" s="57">
        <v>43915</v>
      </c>
      <c r="B285" s="58">
        <v>690</v>
      </c>
      <c r="C285" s="56">
        <f>VLOOKUP(A285,СберБ_БО3R_1day_13102017_201020!A282:B1043,2,0)</f>
        <v>101.01</v>
      </c>
      <c r="D285" s="57">
        <f>INDEX('Table 1'!B$2:B$9,MATCH(A285,'Table 1'!B$2:B$9,1))</f>
        <v>43749</v>
      </c>
      <c r="E285" s="59">
        <f t="shared" si="20"/>
        <v>3.6383561643835619E-2</v>
      </c>
      <c r="F285" s="56">
        <f t="shared" si="21"/>
        <v>-722073.65753424657</v>
      </c>
      <c r="G285" s="60">
        <f>SUM($B$4:B285)</f>
        <v>1070</v>
      </c>
      <c r="H285" s="56">
        <f>IF(D285 = A285,G285 * VLOOKUP(A285, 'Table 1'!B$2:E$9,4, 0),0)</f>
        <v>0</v>
      </c>
      <c r="I285" s="56">
        <f t="shared" si="22"/>
        <v>-722073.65753424657</v>
      </c>
      <c r="J285" s="61">
        <f t="shared" si="23"/>
        <v>-569521.82934698707</v>
      </c>
      <c r="K285" s="54">
        <f t="shared" si="24"/>
        <v>152551.8281872595</v>
      </c>
    </row>
    <row r="286" spans="1:11" x14ac:dyDescent="0.3">
      <c r="A286" s="57">
        <v>43916</v>
      </c>
      <c r="B286" s="58">
        <v>-220</v>
      </c>
      <c r="C286" s="56">
        <f>VLOOKUP(A286,СберБ_БО3R_1day_13102017_201020!A283:B1044,2,0)</f>
        <v>101</v>
      </c>
      <c r="D286" s="57">
        <f>INDEX('Table 1'!B$2:B$9,MATCH(A286,'Table 1'!B$2:B$9,1))</f>
        <v>43749</v>
      </c>
      <c r="E286" s="59">
        <f t="shared" si="20"/>
        <v>3.66027397260274E-2</v>
      </c>
      <c r="F286" s="56">
        <f t="shared" si="21"/>
        <v>230252.60273972599</v>
      </c>
      <c r="G286" s="60">
        <f>SUM($B$4:B286)</f>
        <v>850</v>
      </c>
      <c r="H286" s="56">
        <f>IF(D286 = A286,G286 * VLOOKUP(A286, 'Table 1'!B$2:E$9,4, 0),0)</f>
        <v>0</v>
      </c>
      <c r="I286" s="56">
        <f t="shared" si="22"/>
        <v>230252.60273972599</v>
      </c>
      <c r="J286" s="61">
        <f t="shared" si="23"/>
        <v>181559.14522740839</v>
      </c>
      <c r="K286" s="54">
        <f t="shared" si="24"/>
        <v>48693.457512317604</v>
      </c>
    </row>
    <row r="287" spans="1:11" x14ac:dyDescent="0.3">
      <c r="A287" s="57">
        <v>43924</v>
      </c>
      <c r="B287" s="58">
        <v>-640</v>
      </c>
      <c r="C287" s="56">
        <f>VLOOKUP(A287,СберБ_БО3R_1day_13102017_201020!A284:B1045,2,0)</f>
        <v>101.45</v>
      </c>
      <c r="D287" s="57">
        <f>INDEX('Table 1'!B$2:B$9,MATCH(A287,'Table 1'!B$2:B$9,1))</f>
        <v>43749</v>
      </c>
      <c r="E287" s="59">
        <f t="shared" si="20"/>
        <v>3.8356164383561646E-2</v>
      </c>
      <c r="F287" s="56">
        <f t="shared" si="21"/>
        <v>673827.94520547951</v>
      </c>
      <c r="G287" s="60">
        <f>SUM($B$4:B287)</f>
        <v>210</v>
      </c>
      <c r="H287" s="56">
        <f>IF(D287 = A287,G287 * VLOOKUP(A287, 'Table 1'!B$2:E$9,4, 0),0)</f>
        <v>0</v>
      </c>
      <c r="I287" s="56">
        <f t="shared" si="22"/>
        <v>673827.94520547951</v>
      </c>
      <c r="J287" s="61">
        <f t="shared" si="23"/>
        <v>530200.65858763165</v>
      </c>
      <c r="K287" s="54">
        <f t="shared" si="24"/>
        <v>143627.28661784786</v>
      </c>
    </row>
    <row r="288" spans="1:11" x14ac:dyDescent="0.3">
      <c r="A288" s="57">
        <v>43927</v>
      </c>
      <c r="B288" s="58">
        <v>520</v>
      </c>
      <c r="C288" s="56">
        <f>VLOOKUP(A288,СберБ_БО3R_1day_13102017_201020!A285:B1046,2,0)</f>
        <v>101.35</v>
      </c>
      <c r="D288" s="57">
        <f>INDEX('Table 1'!B$2:B$9,MATCH(A288,'Table 1'!B$2:B$9,1))</f>
        <v>43749</v>
      </c>
      <c r="E288" s="59">
        <f t="shared" si="20"/>
        <v>3.9013698630136984E-2</v>
      </c>
      <c r="F288" s="56">
        <f t="shared" si="21"/>
        <v>-547307.12328767113</v>
      </c>
      <c r="G288" s="60">
        <f>SUM($B$4:B288)</f>
        <v>730</v>
      </c>
      <c r="H288" s="56">
        <f>IF(D288 = A288,G288 * VLOOKUP(A288, 'Table 1'!B$2:E$9,4, 0),0)</f>
        <v>0</v>
      </c>
      <c r="I288" s="56">
        <f t="shared" si="22"/>
        <v>-547307.12328767113</v>
      </c>
      <c r="J288" s="61">
        <f t="shared" si="23"/>
        <v>-430305.07579390524</v>
      </c>
      <c r="K288" s="54">
        <f t="shared" si="24"/>
        <v>117002.04749376589</v>
      </c>
    </row>
    <row r="289" spans="1:11" x14ac:dyDescent="0.3">
      <c r="A289" s="57">
        <v>43928</v>
      </c>
      <c r="B289" s="58">
        <v>300</v>
      </c>
      <c r="C289" s="56">
        <f>VLOOKUP(A289,СберБ_БО3R_1day_13102017_201020!A286:B1047,2,0)</f>
        <v>101.29</v>
      </c>
      <c r="D289" s="57">
        <f>INDEX('Table 1'!B$2:B$9,MATCH(A289,'Table 1'!B$2:B$9,1))</f>
        <v>43749</v>
      </c>
      <c r="E289" s="59">
        <f t="shared" si="20"/>
        <v>3.9232876712328765E-2</v>
      </c>
      <c r="F289" s="56">
        <f t="shared" si="21"/>
        <v>-315639.86301369866</v>
      </c>
      <c r="G289" s="60">
        <f>SUM($B$4:B289)</f>
        <v>1030</v>
      </c>
      <c r="H289" s="56">
        <f>IF(D289 = A289,G289 * VLOOKUP(A289, 'Table 1'!B$2:E$9,4, 0),0)</f>
        <v>0</v>
      </c>
      <c r="I289" s="56">
        <f t="shared" si="22"/>
        <v>-315639.86301369866</v>
      </c>
      <c r="J289" s="61">
        <f t="shared" si="23"/>
        <v>-248097.23405845318</v>
      </c>
      <c r="K289" s="54">
        <f t="shared" si="24"/>
        <v>67542.628955245484</v>
      </c>
    </row>
    <row r="290" spans="1:11" x14ac:dyDescent="0.3">
      <c r="A290" s="57">
        <v>43929</v>
      </c>
      <c r="B290" s="58">
        <v>170</v>
      </c>
      <c r="C290" s="56">
        <f>VLOOKUP(A290,СберБ_БО3R_1day_13102017_201020!A287:B1048,2,0)</f>
        <v>101.25</v>
      </c>
      <c r="D290" s="57">
        <f>INDEX('Table 1'!B$2:B$9,MATCH(A290,'Table 1'!B$2:B$9,1))</f>
        <v>43749</v>
      </c>
      <c r="E290" s="59">
        <f t="shared" si="20"/>
        <v>3.9452054794520547E-2</v>
      </c>
      <c r="F290" s="56">
        <f t="shared" si="21"/>
        <v>-178831.84931506851</v>
      </c>
      <c r="G290" s="60">
        <f>SUM($B$4:B290)</f>
        <v>1200</v>
      </c>
      <c r="H290" s="56">
        <f>IF(D290 = A290,G290 * VLOOKUP(A290, 'Table 1'!B$2:E$9,4, 0),0)</f>
        <v>0</v>
      </c>
      <c r="I290" s="56">
        <f t="shared" si="22"/>
        <v>-178831.84931506851</v>
      </c>
      <c r="J290" s="61">
        <f t="shared" si="23"/>
        <v>-140526.96016728331</v>
      </c>
      <c r="K290" s="54">
        <f t="shared" si="24"/>
        <v>38304.889147785201</v>
      </c>
    </row>
    <row r="291" spans="1:11" x14ac:dyDescent="0.3">
      <c r="A291" s="57">
        <v>43931</v>
      </c>
      <c r="B291" s="58">
        <v>0</v>
      </c>
      <c r="C291" s="56">
        <f>VLOOKUP(A291,СберБ_БО3R_1day_13102017_201020!A288:B1049,2,0)</f>
        <v>101.23</v>
      </c>
      <c r="D291" s="57">
        <f>INDEX('Table 1'!B$2:B$9,MATCH(A291,'Table 1'!B$2:B$9,1))</f>
        <v>43931</v>
      </c>
      <c r="E291" s="59">
        <f t="shared" si="20"/>
        <v>0</v>
      </c>
      <c r="F291" s="56">
        <f t="shared" si="21"/>
        <v>0</v>
      </c>
      <c r="G291" s="60">
        <f>SUM($B$4:B291)</f>
        <v>1200</v>
      </c>
      <c r="H291" s="56">
        <f>IF(D291 = A291,G291 * VLOOKUP(A291, 'Table 1'!B$2:E$9,4, 0),0)</f>
        <v>47868</v>
      </c>
      <c r="I291" s="56">
        <f t="shared" si="22"/>
        <v>47868</v>
      </c>
      <c r="J291" s="61">
        <f t="shared" si="23"/>
        <v>37594.947473658394</v>
      </c>
      <c r="K291" s="54">
        <f t="shared" si="24"/>
        <v>10273.052526341606</v>
      </c>
    </row>
    <row r="292" spans="1:11" x14ac:dyDescent="0.3">
      <c r="A292" s="57">
        <v>43934</v>
      </c>
      <c r="B292" s="58">
        <v>150</v>
      </c>
      <c r="C292" s="56">
        <f>VLOOKUP(A292,СберБ_БО3R_1day_13102017_201020!A289:B1050,2,0)</f>
        <v>101.18</v>
      </c>
      <c r="D292" s="57">
        <f>INDEX('Table 1'!B$2:B$9,MATCH(A292,'Table 1'!B$2:B$9,1))</f>
        <v>43931</v>
      </c>
      <c r="E292" s="59">
        <f t="shared" si="20"/>
        <v>6.5753424657534238E-4</v>
      </c>
      <c r="F292" s="56">
        <f t="shared" si="21"/>
        <v>-151868.63013698632</v>
      </c>
      <c r="G292" s="60">
        <f>SUM($B$4:B292)</f>
        <v>1350</v>
      </c>
      <c r="H292" s="56">
        <f>IF(D292 = A292,G292 * VLOOKUP(A292, 'Table 1'!B$2:E$9,4, 0),0)</f>
        <v>0</v>
      </c>
      <c r="I292" s="56">
        <f t="shared" si="22"/>
        <v>-151868.63013698632</v>
      </c>
      <c r="J292" s="61">
        <f t="shared" si="23"/>
        <v>-119180.82828452438</v>
      </c>
      <c r="K292" s="54">
        <f t="shared" si="24"/>
        <v>32687.80185246194</v>
      </c>
    </row>
    <row r="293" spans="1:11" x14ac:dyDescent="0.3">
      <c r="A293" s="57">
        <v>43936</v>
      </c>
      <c r="B293" s="58">
        <v>-970</v>
      </c>
      <c r="C293" s="56">
        <f>VLOOKUP(A293,СберБ_БО3R_1day_13102017_201020!A290:B1051,2,0)</f>
        <v>101.1</v>
      </c>
      <c r="D293" s="57">
        <f>INDEX('Table 1'!B$2:B$9,MATCH(A293,'Table 1'!B$2:B$9,1))</f>
        <v>43931</v>
      </c>
      <c r="E293" s="59">
        <f t="shared" si="20"/>
        <v>1.095890410958904E-3</v>
      </c>
      <c r="F293" s="56">
        <f t="shared" si="21"/>
        <v>981733.01369863003</v>
      </c>
      <c r="G293" s="60">
        <f>SUM($B$4:B293)</f>
        <v>380</v>
      </c>
      <c r="H293" s="56">
        <f>IF(D293 = A293,G293 * VLOOKUP(A293, 'Table 1'!B$2:E$9,4, 0),0)</f>
        <v>0</v>
      </c>
      <c r="I293" s="56">
        <f t="shared" si="22"/>
        <v>981733.01369863003</v>
      </c>
      <c r="J293" s="61">
        <f t="shared" si="23"/>
        <v>770018.45722663496</v>
      </c>
      <c r="K293" s="54">
        <f t="shared" si="24"/>
        <v>211714.55647199508</v>
      </c>
    </row>
    <row r="294" spans="1:11" x14ac:dyDescent="0.3">
      <c r="A294" s="57">
        <v>43938</v>
      </c>
      <c r="B294" s="58">
        <v>-130</v>
      </c>
      <c r="C294" s="56">
        <f>VLOOKUP(A294,СберБ_БО3R_1day_13102017_201020!A291:B1052,2,0)</f>
        <v>101.38</v>
      </c>
      <c r="D294" s="57">
        <f>INDEX('Table 1'!B$2:B$9,MATCH(A294,'Table 1'!B$2:B$9,1))</f>
        <v>43931</v>
      </c>
      <c r="E294" s="59">
        <f t="shared" si="20"/>
        <v>1.5342465753424659E-3</v>
      </c>
      <c r="F294" s="56">
        <f t="shared" si="21"/>
        <v>131993.45205479453</v>
      </c>
      <c r="G294" s="60">
        <f>SUM($B$4:B294)</f>
        <v>250</v>
      </c>
      <c r="H294" s="56">
        <f>IF(D294 = A294,G294 * VLOOKUP(A294, 'Table 1'!B$2:E$9,4, 0),0)</f>
        <v>0</v>
      </c>
      <c r="I294" s="56">
        <f t="shared" si="22"/>
        <v>131993.45205479453</v>
      </c>
      <c r="J294" s="61">
        <f t="shared" si="23"/>
        <v>103473.59607418743</v>
      </c>
      <c r="K294" s="54">
        <f t="shared" si="24"/>
        <v>28519.855980607099</v>
      </c>
    </row>
    <row r="295" spans="1:11" x14ac:dyDescent="0.3">
      <c r="A295" s="57">
        <v>43942</v>
      </c>
      <c r="B295" s="58">
        <v>390</v>
      </c>
      <c r="C295" s="56">
        <f>VLOOKUP(A295,СберБ_БО3R_1day_13102017_201020!A292:B1053,2,0)</f>
        <v>101.18</v>
      </c>
      <c r="D295" s="57">
        <f>INDEX('Table 1'!B$2:B$9,MATCH(A295,'Table 1'!B$2:B$9,1))</f>
        <v>43931</v>
      </c>
      <c r="E295" s="59">
        <f t="shared" si="20"/>
        <v>2.4109589041095892E-3</v>
      </c>
      <c r="F295" s="56">
        <f t="shared" si="21"/>
        <v>-395542.27397260279</v>
      </c>
      <c r="G295" s="60">
        <f>SUM($B$4:B295)</f>
        <v>640</v>
      </c>
      <c r="H295" s="56">
        <f>IF(D295 = A295,G295 * VLOOKUP(A295, 'Table 1'!B$2:E$9,4, 0),0)</f>
        <v>0</v>
      </c>
      <c r="I295" s="56">
        <f t="shared" si="22"/>
        <v>-395542.27397260279</v>
      </c>
      <c r="J295" s="61">
        <f t="shared" si="23"/>
        <v>-309748.27255512768</v>
      </c>
      <c r="K295" s="54">
        <f t="shared" si="24"/>
        <v>85794.001417475112</v>
      </c>
    </row>
    <row r="296" spans="1:11" x14ac:dyDescent="0.3">
      <c r="A296" s="57">
        <v>43943</v>
      </c>
      <c r="B296" s="58">
        <v>40</v>
      </c>
      <c r="C296" s="56">
        <f>VLOOKUP(A296,СберБ_БО3R_1day_13102017_201020!A293:B1054,2,0)</f>
        <v>101.43</v>
      </c>
      <c r="D296" s="57">
        <f>INDEX('Table 1'!B$2:B$9,MATCH(A296,'Table 1'!B$2:B$9,1))</f>
        <v>43931</v>
      </c>
      <c r="E296" s="59">
        <f t="shared" si="20"/>
        <v>2.6301369863013695E-3</v>
      </c>
      <c r="F296" s="56">
        <f t="shared" si="21"/>
        <v>-40677.205479452052</v>
      </c>
      <c r="G296" s="60">
        <f>SUM($B$4:B296)</f>
        <v>680</v>
      </c>
      <c r="H296" s="56">
        <f>IF(D296 = A296,G296 * VLOOKUP(A296, 'Table 1'!B$2:E$9,4, 0),0)</f>
        <v>0</v>
      </c>
      <c r="I296" s="56">
        <f t="shared" si="22"/>
        <v>-40677.205479452052</v>
      </c>
      <c r="J296" s="61">
        <f t="shared" si="23"/>
        <v>-31845.773672270228</v>
      </c>
      <c r="K296" s="54">
        <f t="shared" si="24"/>
        <v>8831.4318071818234</v>
      </c>
    </row>
    <row r="297" spans="1:11" x14ac:dyDescent="0.3">
      <c r="A297" s="57">
        <v>43944</v>
      </c>
      <c r="B297" s="58">
        <v>390</v>
      </c>
      <c r="C297" s="56">
        <f>VLOOKUP(A297,СберБ_БО3R_1day_13102017_201020!A294:B1055,2,0)</f>
        <v>101.43</v>
      </c>
      <c r="D297" s="57">
        <f>INDEX('Table 1'!B$2:B$9,MATCH(A297,'Table 1'!B$2:B$9,1))</f>
        <v>43931</v>
      </c>
      <c r="E297" s="59">
        <f t="shared" si="20"/>
        <v>2.8493150684931507E-3</v>
      </c>
      <c r="F297" s="56">
        <f t="shared" si="21"/>
        <v>-396688.23287671234</v>
      </c>
      <c r="G297" s="60">
        <f>SUM($B$4:B297)</f>
        <v>1070</v>
      </c>
      <c r="H297" s="56">
        <f>IF(D297 = A297,G297 * VLOOKUP(A297, 'Table 1'!B$2:E$9,4, 0),0)</f>
        <v>0</v>
      </c>
      <c r="I297" s="56">
        <f t="shared" si="22"/>
        <v>-396688.23287671234</v>
      </c>
      <c r="J297" s="61">
        <f t="shared" si="23"/>
        <v>-310480.7800796954</v>
      </c>
      <c r="K297" s="54">
        <f t="shared" si="24"/>
        <v>86207.452797016944</v>
      </c>
    </row>
    <row r="298" spans="1:11" x14ac:dyDescent="0.3">
      <c r="A298" s="57">
        <v>43945</v>
      </c>
      <c r="B298" s="58">
        <v>110</v>
      </c>
      <c r="C298" s="56">
        <f>VLOOKUP(A298,СберБ_БО3R_1day_13102017_201020!A295:B1056,2,0)</f>
        <v>101.55</v>
      </c>
      <c r="D298" s="57">
        <f>INDEX('Table 1'!B$2:B$9,MATCH(A298,'Table 1'!B$2:B$9,1))</f>
        <v>43931</v>
      </c>
      <c r="E298" s="59">
        <f t="shared" si="20"/>
        <v>3.0684931506849318E-3</v>
      </c>
      <c r="F298" s="56">
        <f t="shared" si="21"/>
        <v>-112042.53424657536</v>
      </c>
      <c r="G298" s="60">
        <f>SUM($B$4:B298)</f>
        <v>1180</v>
      </c>
      <c r="H298" s="56">
        <f>IF(D298 = A298,G298 * VLOOKUP(A298, 'Table 1'!B$2:E$9,4, 0),0)</f>
        <v>0</v>
      </c>
      <c r="I298" s="56">
        <f t="shared" si="22"/>
        <v>-112042.53424657536</v>
      </c>
      <c r="J298" s="61">
        <f t="shared" si="23"/>
        <v>-87670.409315791039</v>
      </c>
      <c r="K298" s="54">
        <f t="shared" si="24"/>
        <v>24372.124930784325</v>
      </c>
    </row>
    <row r="299" spans="1:11" x14ac:dyDescent="0.3">
      <c r="A299" s="57">
        <v>43948</v>
      </c>
      <c r="B299" s="58">
        <v>-220</v>
      </c>
      <c r="C299" s="56">
        <f>VLOOKUP(A299,СберБ_БО3R_1day_13102017_201020!A296:B1057,2,0)</f>
        <v>101.5</v>
      </c>
      <c r="D299" s="57">
        <f>INDEX('Table 1'!B$2:B$9,MATCH(A299,'Table 1'!B$2:B$9,1))</f>
        <v>43931</v>
      </c>
      <c r="E299" s="59">
        <f t="shared" si="20"/>
        <v>3.7260273972602744E-3</v>
      </c>
      <c r="F299" s="56">
        <f t="shared" si="21"/>
        <v>224119.72602739726</v>
      </c>
      <c r="G299" s="60">
        <f>SUM($B$4:B299)</f>
        <v>960</v>
      </c>
      <c r="H299" s="56">
        <f>IF(D299 = A299,G299 * VLOOKUP(A299, 'Table 1'!B$2:E$9,4, 0),0)</f>
        <v>0</v>
      </c>
      <c r="I299" s="56">
        <f t="shared" si="22"/>
        <v>224119.72602739726</v>
      </c>
      <c r="J299" s="61">
        <f t="shared" si="23"/>
        <v>175228.32816733114</v>
      </c>
      <c r="K299" s="54">
        <f t="shared" si="24"/>
        <v>48891.397860066121</v>
      </c>
    </row>
    <row r="300" spans="1:11" x14ac:dyDescent="0.3">
      <c r="A300" s="57">
        <v>43949</v>
      </c>
      <c r="B300" s="58">
        <v>-400</v>
      </c>
      <c r="C300" s="56">
        <f>VLOOKUP(A300,СберБ_БО3R_1day_13102017_201020!A297:B1058,2,0)</f>
        <v>101.5</v>
      </c>
      <c r="D300" s="57">
        <f>INDEX('Table 1'!B$2:B$9,MATCH(A300,'Table 1'!B$2:B$9,1))</f>
        <v>43931</v>
      </c>
      <c r="E300" s="59">
        <f t="shared" si="20"/>
        <v>3.9452054794520547E-3</v>
      </c>
      <c r="F300" s="56">
        <f t="shared" si="21"/>
        <v>407578.08219178079</v>
      </c>
      <c r="G300" s="60">
        <f>SUM($B$4:B300)</f>
        <v>560</v>
      </c>
      <c r="H300" s="56">
        <f>IF(D300 = A300,G300 * VLOOKUP(A300, 'Table 1'!B$2:E$9,4, 0),0)</f>
        <v>0</v>
      </c>
      <c r="I300" s="56">
        <f t="shared" si="22"/>
        <v>407578.08219178079</v>
      </c>
      <c r="J300" s="61">
        <f t="shared" si="23"/>
        <v>318580.92132898106</v>
      </c>
      <c r="K300" s="54">
        <f t="shared" si="24"/>
        <v>88997.160862799734</v>
      </c>
    </row>
    <row r="301" spans="1:11" x14ac:dyDescent="0.3">
      <c r="A301" s="57">
        <v>43950</v>
      </c>
      <c r="B301" s="58">
        <v>300</v>
      </c>
      <c r="C301" s="56">
        <f>VLOOKUP(A301,СберБ_БО3R_1day_13102017_201020!A298:B1059,2,0)</f>
        <v>101.6</v>
      </c>
      <c r="D301" s="57">
        <f>INDEX('Table 1'!B$2:B$9,MATCH(A301,'Table 1'!B$2:B$9,1))</f>
        <v>43931</v>
      </c>
      <c r="E301" s="59">
        <f t="shared" si="20"/>
        <v>4.1643835616438354E-3</v>
      </c>
      <c r="F301" s="56">
        <f t="shared" si="21"/>
        <v>-306049.31506849313</v>
      </c>
      <c r="G301" s="60">
        <f>SUM($B$4:B301)</f>
        <v>860</v>
      </c>
      <c r="H301" s="56">
        <f>IF(D301 = A301,G301 * VLOOKUP(A301, 'Table 1'!B$2:E$9,4, 0),0)</f>
        <v>0</v>
      </c>
      <c r="I301" s="56">
        <f t="shared" si="22"/>
        <v>-306049.31506849313</v>
      </c>
      <c r="J301" s="61">
        <f t="shared" si="23"/>
        <v>-239158.08224316305</v>
      </c>
      <c r="K301" s="54">
        <f t="shared" si="24"/>
        <v>66891.23282533008</v>
      </c>
    </row>
    <row r="302" spans="1:11" x14ac:dyDescent="0.3">
      <c r="A302" s="57">
        <v>43951</v>
      </c>
      <c r="B302" s="58">
        <v>-650</v>
      </c>
      <c r="C302" s="56">
        <f>VLOOKUP(A302,СберБ_БО3R_1day_13102017_201020!A299:B1060,2,0)</f>
        <v>101.61</v>
      </c>
      <c r="D302" s="57">
        <f>INDEX('Table 1'!B$2:B$9,MATCH(A302,'Table 1'!B$2:B$9,1))</f>
        <v>43931</v>
      </c>
      <c r="E302" s="59">
        <f t="shared" si="20"/>
        <v>4.3835616438356161E-3</v>
      </c>
      <c r="F302" s="56">
        <f t="shared" si="21"/>
        <v>663314.31506849325</v>
      </c>
      <c r="G302" s="60">
        <f>SUM($B$4:B302)</f>
        <v>210</v>
      </c>
      <c r="H302" s="56">
        <f>IF(D302 = A302,G302 * VLOOKUP(A302, 'Table 1'!B$2:E$9,4, 0),0)</f>
        <v>0</v>
      </c>
      <c r="I302" s="56">
        <f t="shared" si="22"/>
        <v>663314.31506849325</v>
      </c>
      <c r="J302" s="61">
        <f t="shared" si="23"/>
        <v>518200.38132125535</v>
      </c>
      <c r="K302" s="54">
        <f t="shared" si="24"/>
        <v>145113.9337472379</v>
      </c>
    </row>
    <row r="303" spans="1:11" x14ac:dyDescent="0.3">
      <c r="A303" s="57">
        <v>43955</v>
      </c>
      <c r="B303" s="58">
        <v>510</v>
      </c>
      <c r="C303" s="56">
        <f>VLOOKUP(A303,СберБ_БО3R_1day_13102017_201020!A300:B1061,2,0)</f>
        <v>101.5</v>
      </c>
      <c r="D303" s="57">
        <f>INDEX('Table 1'!B$2:B$9,MATCH(A303,'Table 1'!B$2:B$9,1))</f>
        <v>43931</v>
      </c>
      <c r="E303" s="59">
        <f t="shared" si="20"/>
        <v>5.260273972602739E-3</v>
      </c>
      <c r="F303" s="56">
        <f t="shared" si="21"/>
        <v>-520332.7397260273</v>
      </c>
      <c r="G303" s="60">
        <f>SUM($B$4:B303)</f>
        <v>720</v>
      </c>
      <c r="H303" s="56">
        <f>IF(D303 = A303,G303 * VLOOKUP(A303, 'Table 1'!B$2:E$9,4, 0),0)</f>
        <v>0</v>
      </c>
      <c r="I303" s="56">
        <f t="shared" si="22"/>
        <v>-520332.7397260273</v>
      </c>
      <c r="J303" s="61">
        <f t="shared" si="23"/>
        <v>-406067.60387619241</v>
      </c>
      <c r="K303" s="54">
        <f t="shared" si="24"/>
        <v>114265.13584983489</v>
      </c>
    </row>
    <row r="304" spans="1:11" x14ac:dyDescent="0.3">
      <c r="A304" s="57">
        <v>43959</v>
      </c>
      <c r="B304" s="58">
        <v>-660</v>
      </c>
      <c r="C304" s="56">
        <f>VLOOKUP(A304,СберБ_БО3R_1day_13102017_201020!A301:B1062,2,0)</f>
        <v>101.63</v>
      </c>
      <c r="D304" s="57">
        <f>INDEX('Table 1'!B$2:B$9,MATCH(A304,'Table 1'!B$2:B$9,1))</f>
        <v>43931</v>
      </c>
      <c r="E304" s="59">
        <f t="shared" si="20"/>
        <v>6.1369863013698636E-3</v>
      </c>
      <c r="F304" s="56">
        <f t="shared" si="21"/>
        <v>674808.41095890407</v>
      </c>
      <c r="G304" s="60">
        <f>SUM($B$4:B304)</f>
        <v>60</v>
      </c>
      <c r="H304" s="56">
        <f>IF(D304 = A304,G304 * VLOOKUP(A304, 'Table 1'!B$2:E$9,4, 0),0)</f>
        <v>0</v>
      </c>
      <c r="I304" s="56">
        <f t="shared" si="22"/>
        <v>674808.41095890407</v>
      </c>
      <c r="J304" s="61">
        <f t="shared" si="23"/>
        <v>526061.48751411773</v>
      </c>
      <c r="K304" s="54">
        <f t="shared" si="24"/>
        <v>148746.92344478634</v>
      </c>
    </row>
    <row r="305" spans="1:11" x14ac:dyDescent="0.3">
      <c r="A305" s="57">
        <v>43966</v>
      </c>
      <c r="B305" s="58">
        <v>510</v>
      </c>
      <c r="C305" s="56">
        <f>VLOOKUP(A305,СберБ_БО3R_1day_13102017_201020!A302:B1063,2,0)</f>
        <v>101.5</v>
      </c>
      <c r="D305" s="57">
        <f>INDEX('Table 1'!B$2:B$9,MATCH(A305,'Table 1'!B$2:B$9,1))</f>
        <v>43931</v>
      </c>
      <c r="E305" s="59">
        <f t="shared" si="20"/>
        <v>7.6712328767123287E-3</v>
      </c>
      <c r="F305" s="56">
        <f t="shared" si="21"/>
        <v>-521562.32876712322</v>
      </c>
      <c r="G305" s="60">
        <f>SUM($B$4:B305)</f>
        <v>570</v>
      </c>
      <c r="H305" s="56">
        <f>IF(D305 = A305,G305 * VLOOKUP(A305, 'Table 1'!B$2:E$9,4, 0),0)</f>
        <v>0</v>
      </c>
      <c r="I305" s="56">
        <f t="shared" si="22"/>
        <v>-521562.32876712322</v>
      </c>
      <c r="J305" s="61">
        <f t="shared" si="23"/>
        <v>-405840.32091535314</v>
      </c>
      <c r="K305" s="54">
        <f t="shared" si="24"/>
        <v>115722.00785177009</v>
      </c>
    </row>
    <row r="306" spans="1:11" x14ac:dyDescent="0.3">
      <c r="A306" s="57">
        <v>43969</v>
      </c>
      <c r="B306" s="58">
        <v>-390</v>
      </c>
      <c r="C306" s="56">
        <f>VLOOKUP(A306,СберБ_БО3R_1day_13102017_201020!A303:B1064,2,0)</f>
        <v>101.4</v>
      </c>
      <c r="D306" s="57">
        <f>INDEX('Table 1'!B$2:B$9,MATCH(A306,'Table 1'!B$2:B$9,1))</f>
        <v>43931</v>
      </c>
      <c r="E306" s="59">
        <f t="shared" si="20"/>
        <v>8.3287671232876708E-3</v>
      </c>
      <c r="F306" s="56">
        <f t="shared" si="21"/>
        <v>398708.21917808219</v>
      </c>
      <c r="G306" s="60">
        <f>SUM($B$4:B306)</f>
        <v>180</v>
      </c>
      <c r="H306" s="56">
        <f>IF(D306 = A306,G306 * VLOOKUP(A306, 'Table 1'!B$2:E$9,4, 0),0)</f>
        <v>0</v>
      </c>
      <c r="I306" s="56">
        <f t="shared" si="22"/>
        <v>398708.21917808219</v>
      </c>
      <c r="J306" s="61">
        <f t="shared" si="23"/>
        <v>309997.56978428102</v>
      </c>
      <c r="K306" s="54">
        <f t="shared" si="24"/>
        <v>88710.64939380117</v>
      </c>
    </row>
    <row r="307" spans="1:11" x14ac:dyDescent="0.3">
      <c r="A307" s="57">
        <v>43972</v>
      </c>
      <c r="B307" s="58">
        <v>1120</v>
      </c>
      <c r="C307" s="56">
        <f>VLOOKUP(A307,СберБ_БО3R_1day_13102017_201020!A304:B1065,2,0)</f>
        <v>101.46</v>
      </c>
      <c r="D307" s="57">
        <f>INDEX('Table 1'!B$2:B$9,MATCH(A307,'Table 1'!B$2:B$9,1))</f>
        <v>43931</v>
      </c>
      <c r="E307" s="59">
        <f t="shared" si="20"/>
        <v>8.9863013698630138E-3</v>
      </c>
      <c r="F307" s="56">
        <f t="shared" si="21"/>
        <v>-1146416.6575342463</v>
      </c>
      <c r="G307" s="60">
        <f>SUM($B$4:B307)</f>
        <v>1300</v>
      </c>
      <c r="H307" s="56">
        <f>IF(D307 = A307,G307 * VLOOKUP(A307, 'Table 1'!B$2:E$9,4, 0),0)</f>
        <v>0</v>
      </c>
      <c r="I307" s="56">
        <f t="shared" si="22"/>
        <v>-1146416.6575342463</v>
      </c>
      <c r="J307" s="61">
        <f t="shared" si="23"/>
        <v>-890634.90616126102</v>
      </c>
      <c r="K307" s="54">
        <f t="shared" si="24"/>
        <v>255781.75137298531</v>
      </c>
    </row>
    <row r="308" spans="1:11" x14ac:dyDescent="0.3">
      <c r="A308" s="57">
        <v>43973</v>
      </c>
      <c r="B308" s="58">
        <v>-790</v>
      </c>
      <c r="C308" s="56">
        <f>VLOOKUP(A308,СберБ_БО3R_1day_13102017_201020!A305:B1066,2,0)</f>
        <v>101.42</v>
      </c>
      <c r="D308" s="57">
        <f>INDEX('Table 1'!B$2:B$9,MATCH(A308,'Table 1'!B$2:B$9,1))</f>
        <v>43931</v>
      </c>
      <c r="E308" s="59">
        <f t="shared" si="20"/>
        <v>9.2054794520547954E-3</v>
      </c>
      <c r="F308" s="56">
        <f t="shared" si="21"/>
        <v>808490.32876712328</v>
      </c>
      <c r="G308" s="60">
        <f>SUM($B$4:B308)</f>
        <v>510</v>
      </c>
      <c r="H308" s="56">
        <f>IF(D308 = A308,G308 * VLOOKUP(A308, 'Table 1'!B$2:E$9,4, 0),0)</f>
        <v>0</v>
      </c>
      <c r="I308" s="56">
        <f t="shared" si="22"/>
        <v>808490.32876712328</v>
      </c>
      <c r="J308" s="61">
        <f t="shared" si="23"/>
        <v>627937.99439444765</v>
      </c>
      <c r="K308" s="54">
        <f t="shared" si="24"/>
        <v>180552.33437267563</v>
      </c>
    </row>
    <row r="309" spans="1:11" x14ac:dyDescent="0.3">
      <c r="A309" s="57">
        <v>43977</v>
      </c>
      <c r="B309" s="58">
        <v>110</v>
      </c>
      <c r="C309" s="56">
        <f>VLOOKUP(A309,СберБ_БО3R_1day_13102017_201020!A306:B1067,2,0)</f>
        <v>101.45</v>
      </c>
      <c r="D309" s="57">
        <f>INDEX('Table 1'!B$2:B$9,MATCH(A309,'Table 1'!B$2:B$9,1))</f>
        <v>43931</v>
      </c>
      <c r="E309" s="59">
        <f t="shared" si="20"/>
        <v>1.0082191780821918E-2</v>
      </c>
      <c r="F309" s="56">
        <f t="shared" si="21"/>
        <v>-112704.04109589041</v>
      </c>
      <c r="G309" s="60">
        <f>SUM($B$4:B309)</f>
        <v>620</v>
      </c>
      <c r="H309" s="56">
        <f>IF(D309 = A309,G309 * VLOOKUP(A309, 'Table 1'!B$2:E$9,4, 0),0)</f>
        <v>0</v>
      </c>
      <c r="I309" s="56">
        <f t="shared" si="22"/>
        <v>-112704.04109589041</v>
      </c>
      <c r="J309" s="61">
        <f t="shared" si="23"/>
        <v>-87442.034212262253</v>
      </c>
      <c r="K309" s="54">
        <f t="shared" si="24"/>
        <v>25262.006883628157</v>
      </c>
    </row>
    <row r="310" spans="1:11" x14ac:dyDescent="0.3">
      <c r="A310" s="57">
        <v>43983</v>
      </c>
      <c r="B310" s="58">
        <v>-280</v>
      </c>
      <c r="C310" s="56">
        <f>VLOOKUP(A310,СберБ_БО3R_1day_13102017_201020!A307:B1068,2,0)</f>
        <v>101.5</v>
      </c>
      <c r="D310" s="57">
        <f>INDEX('Table 1'!B$2:B$9,MATCH(A310,'Table 1'!B$2:B$9,1))</f>
        <v>43931</v>
      </c>
      <c r="E310" s="59">
        <f t="shared" si="20"/>
        <v>1.1397260273972603E-2</v>
      </c>
      <c r="F310" s="56">
        <f t="shared" si="21"/>
        <v>287391.23287671228</v>
      </c>
      <c r="G310" s="60">
        <f>SUM($B$4:B310)</f>
        <v>340</v>
      </c>
      <c r="H310" s="56">
        <f>IF(D310 = A310,G310 * VLOOKUP(A310, 'Table 1'!B$2:E$9,4, 0),0)</f>
        <v>0</v>
      </c>
      <c r="I310" s="56">
        <f t="shared" si="22"/>
        <v>287391.23287671228</v>
      </c>
      <c r="J310" s="61">
        <f t="shared" si="23"/>
        <v>222619.15344139587</v>
      </c>
      <c r="K310" s="54">
        <f t="shared" si="24"/>
        <v>64772.079435316409</v>
      </c>
    </row>
    <row r="311" spans="1:11" x14ac:dyDescent="0.3">
      <c r="A311" s="57">
        <v>43985</v>
      </c>
      <c r="B311" s="58">
        <v>-70</v>
      </c>
      <c r="C311" s="56">
        <f>VLOOKUP(A311,СберБ_БО3R_1day_13102017_201020!A308:B1069,2,0)</f>
        <v>101.5</v>
      </c>
      <c r="D311" s="57">
        <f>INDEX('Table 1'!B$2:B$9,MATCH(A311,'Table 1'!B$2:B$9,1))</f>
        <v>43931</v>
      </c>
      <c r="E311" s="59">
        <f t="shared" si="20"/>
        <v>1.1835616438356164E-2</v>
      </c>
      <c r="F311" s="56">
        <f t="shared" si="21"/>
        <v>71878.493150684924</v>
      </c>
      <c r="G311" s="60">
        <f>SUM($B$4:B311)</f>
        <v>270</v>
      </c>
      <c r="H311" s="56">
        <f>IF(D311 = A311,G311 * VLOOKUP(A311, 'Table 1'!B$2:E$9,4, 0),0)</f>
        <v>0</v>
      </c>
      <c r="I311" s="56">
        <f t="shared" si="22"/>
        <v>71878.493150684924</v>
      </c>
      <c r="J311" s="61">
        <f t="shared" si="23"/>
        <v>55649.003429289223</v>
      </c>
      <c r="K311" s="54">
        <f t="shared" si="24"/>
        <v>16229.489721395701</v>
      </c>
    </row>
    <row r="312" spans="1:11" x14ac:dyDescent="0.3">
      <c r="A312" s="57">
        <v>43987</v>
      </c>
      <c r="B312" s="58">
        <v>-170</v>
      </c>
      <c r="C312" s="56">
        <f>VLOOKUP(A312,СберБ_БО3R_1day_13102017_201020!A309:B1070,2,0)</f>
        <v>101.46</v>
      </c>
      <c r="D312" s="57">
        <f>INDEX('Table 1'!B$2:B$9,MATCH(A312,'Table 1'!B$2:B$9,1))</f>
        <v>43931</v>
      </c>
      <c r="E312" s="59">
        <f t="shared" si="20"/>
        <v>1.2273972602739727E-2</v>
      </c>
      <c r="F312" s="56">
        <f t="shared" si="21"/>
        <v>174568.57534246572</v>
      </c>
      <c r="G312" s="60">
        <f>SUM($B$4:B312)</f>
        <v>100</v>
      </c>
      <c r="H312" s="56">
        <f>IF(D312 = A312,G312 * VLOOKUP(A312, 'Table 1'!B$2:E$9,4, 0),0)</f>
        <v>0</v>
      </c>
      <c r="I312" s="56">
        <f t="shared" si="22"/>
        <v>174568.57534246572</v>
      </c>
      <c r="J312" s="61">
        <f t="shared" si="23"/>
        <v>135080.88917853482</v>
      </c>
      <c r="K312" s="54">
        <f t="shared" si="24"/>
        <v>39487.686163930892</v>
      </c>
    </row>
    <row r="313" spans="1:11" x14ac:dyDescent="0.3">
      <c r="A313" s="57">
        <v>43993</v>
      </c>
      <c r="B313" s="58">
        <v>190</v>
      </c>
      <c r="C313" s="56">
        <f>VLOOKUP(A313,СберБ_БО3R_1day_13102017_201020!A310:B1071,2,0)</f>
        <v>101.42</v>
      </c>
      <c r="D313" s="57">
        <f>INDEX('Table 1'!B$2:B$9,MATCH(A313,'Table 1'!B$2:B$9,1))</f>
        <v>43931</v>
      </c>
      <c r="E313" s="59">
        <f t="shared" si="20"/>
        <v>1.3589041095890412E-2</v>
      </c>
      <c r="F313" s="56">
        <f t="shared" si="21"/>
        <v>-195279.91780821915</v>
      </c>
      <c r="G313" s="60">
        <f>SUM($B$4:B313)</f>
        <v>290</v>
      </c>
      <c r="H313" s="56">
        <f>IF(D313 = A313,G313 * VLOOKUP(A313, 'Table 1'!B$2:E$9,4, 0),0)</f>
        <v>0</v>
      </c>
      <c r="I313" s="56">
        <f t="shared" si="22"/>
        <v>-195279.91780821915</v>
      </c>
      <c r="J313" s="61">
        <f t="shared" si="23"/>
        <v>-150866.79842701642</v>
      </c>
      <c r="K313" s="54">
        <f t="shared" si="24"/>
        <v>44413.119381202734</v>
      </c>
    </row>
    <row r="314" spans="1:11" x14ac:dyDescent="0.3">
      <c r="A314" s="57">
        <v>43997</v>
      </c>
      <c r="B314" s="58">
        <v>-240</v>
      </c>
      <c r="C314" s="56">
        <f>VLOOKUP(A314,СберБ_БО3R_1day_13102017_201020!A311:B1072,2,0)</f>
        <v>101.4</v>
      </c>
      <c r="D314" s="57">
        <f>INDEX('Table 1'!B$2:B$9,MATCH(A314,'Table 1'!B$2:B$9,1))</f>
        <v>43931</v>
      </c>
      <c r="E314" s="59">
        <f t="shared" si="20"/>
        <v>1.4465753424657534E-2</v>
      </c>
      <c r="F314" s="56">
        <f t="shared" si="21"/>
        <v>246831.78082191781</v>
      </c>
      <c r="G314" s="60">
        <f>SUM($B$4:B314)</f>
        <v>50</v>
      </c>
      <c r="H314" s="56">
        <f>IF(D314 = A314,G314 * VLOOKUP(A314, 'Table 1'!B$2:E$9,4, 0),0)</f>
        <v>0</v>
      </c>
      <c r="I314" s="56">
        <f t="shared" si="22"/>
        <v>246831.78082191781</v>
      </c>
      <c r="J314" s="61">
        <f t="shared" si="23"/>
        <v>190491.67420051715</v>
      </c>
      <c r="K314" s="54">
        <f t="shared" si="24"/>
        <v>56340.106621400657</v>
      </c>
    </row>
    <row r="315" spans="1:11" x14ac:dyDescent="0.3">
      <c r="A315" s="57">
        <v>44000</v>
      </c>
      <c r="B315" s="58">
        <v>410</v>
      </c>
      <c r="C315" s="56">
        <f>VLOOKUP(A315,СберБ_БО3R_1day_13102017_201020!A312:B1073,2,0)</f>
        <v>101.46</v>
      </c>
      <c r="D315" s="57">
        <f>INDEX('Table 1'!B$2:B$9,MATCH(A315,'Table 1'!B$2:B$9,1))</f>
        <v>43931</v>
      </c>
      <c r="E315" s="59">
        <f t="shared" si="20"/>
        <v>1.5123287671232877E-2</v>
      </c>
      <c r="F315" s="56">
        <f t="shared" si="21"/>
        <v>-422186.54794520547</v>
      </c>
      <c r="G315" s="60">
        <f>SUM($B$4:B315)</f>
        <v>460</v>
      </c>
      <c r="H315" s="56">
        <f>IF(D315 = A315,G315 * VLOOKUP(A315, 'Table 1'!B$2:E$9,4, 0),0)</f>
        <v>0</v>
      </c>
      <c r="I315" s="56">
        <f t="shared" si="22"/>
        <v>-422186.54794520547</v>
      </c>
      <c r="J315" s="61">
        <f t="shared" si="23"/>
        <v>-325561.79723786958</v>
      </c>
      <c r="K315" s="54">
        <f t="shared" si="24"/>
        <v>96624.750707335887</v>
      </c>
    </row>
    <row r="316" spans="1:11" x14ac:dyDescent="0.3">
      <c r="A316" s="57">
        <v>44001</v>
      </c>
      <c r="B316" s="58">
        <v>630</v>
      </c>
      <c r="C316" s="56">
        <f>VLOOKUP(A316,СберБ_БО3R_1day_13102017_201020!A313:B1074,2,0)</f>
        <v>101.52</v>
      </c>
      <c r="D316" s="57">
        <f>INDEX('Table 1'!B$2:B$9,MATCH(A316,'Table 1'!B$2:B$9,1))</f>
        <v>43931</v>
      </c>
      <c r="E316" s="59">
        <f t="shared" si="20"/>
        <v>1.5342465753424657E-2</v>
      </c>
      <c r="F316" s="56">
        <f t="shared" si="21"/>
        <v>-649241.75342465739</v>
      </c>
      <c r="G316" s="60">
        <f>SUM($B$4:B316)</f>
        <v>1090</v>
      </c>
      <c r="H316" s="56">
        <f>IF(D316 = A316,G316 * VLOOKUP(A316, 'Table 1'!B$2:E$9,4, 0),0)</f>
        <v>0</v>
      </c>
      <c r="I316" s="56">
        <f t="shared" si="22"/>
        <v>-649241.75342465739</v>
      </c>
      <c r="J316" s="61">
        <f t="shared" si="23"/>
        <v>-500518.57087822002</v>
      </c>
      <c r="K316" s="54">
        <f t="shared" si="24"/>
        <v>148723.18254643737</v>
      </c>
    </row>
    <row r="317" spans="1:11" x14ac:dyDescent="0.3">
      <c r="A317" s="57">
        <v>44004</v>
      </c>
      <c r="B317" s="58">
        <v>-550</v>
      </c>
      <c r="C317" s="56">
        <f>VLOOKUP(A317,СберБ_БО3R_1day_13102017_201020!A314:B1075,2,0)</f>
        <v>101.58</v>
      </c>
      <c r="D317" s="57">
        <f>INDEX('Table 1'!B$2:B$9,MATCH(A317,'Table 1'!B$2:B$9,1))</f>
        <v>43931</v>
      </c>
      <c r="E317" s="59">
        <f t="shared" si="20"/>
        <v>1.6E-2</v>
      </c>
      <c r="F317" s="56">
        <f t="shared" si="21"/>
        <v>567490</v>
      </c>
      <c r="G317" s="60">
        <f>SUM($B$4:B317)</f>
        <v>540</v>
      </c>
      <c r="H317" s="56">
        <f>IF(D317 = A317,G317 * VLOOKUP(A317, 'Table 1'!B$2:E$9,4, 0),0)</f>
        <v>0</v>
      </c>
      <c r="I317" s="56">
        <f t="shared" si="22"/>
        <v>567490</v>
      </c>
      <c r="J317" s="61">
        <f t="shared" si="23"/>
        <v>437145.5790590996</v>
      </c>
      <c r="K317" s="54">
        <f t="shared" si="24"/>
        <v>130344.4209409004</v>
      </c>
    </row>
    <row r="318" spans="1:11" x14ac:dyDescent="0.3">
      <c r="A318" s="57">
        <v>44005</v>
      </c>
      <c r="B318" s="58">
        <v>-300</v>
      </c>
      <c r="C318" s="56">
        <f>VLOOKUP(A318,СберБ_БО3R_1day_13102017_201020!A315:B1076,2,0)</f>
        <v>101.5</v>
      </c>
      <c r="D318" s="57">
        <f>INDEX('Table 1'!B$2:B$9,MATCH(A318,'Table 1'!B$2:B$9,1))</f>
        <v>43931</v>
      </c>
      <c r="E318" s="59">
        <f t="shared" si="20"/>
        <v>1.6219178082191782E-2</v>
      </c>
      <c r="F318" s="56">
        <f t="shared" si="21"/>
        <v>309365.75342465751</v>
      </c>
      <c r="G318" s="60">
        <f>SUM($B$4:B318)</f>
        <v>240</v>
      </c>
      <c r="H318" s="56">
        <f>IF(D318 = A318,G318 * VLOOKUP(A318, 'Table 1'!B$2:E$9,4, 0),0)</f>
        <v>0</v>
      </c>
      <c r="I318" s="56">
        <f t="shared" si="22"/>
        <v>309365.75342465751</v>
      </c>
      <c r="J318" s="61">
        <f t="shared" si="23"/>
        <v>238245.56311188985</v>
      </c>
      <c r="K318" s="54">
        <f t="shared" si="24"/>
        <v>71120.190312767663</v>
      </c>
    </row>
    <row r="319" spans="1:11" x14ac:dyDescent="0.3">
      <c r="A319" s="57">
        <v>44007</v>
      </c>
      <c r="B319" s="58">
        <v>290</v>
      </c>
      <c r="C319" s="56">
        <f>VLOOKUP(A319,СберБ_БО3R_1day_13102017_201020!A316:B1077,2,0)</f>
        <v>101.53</v>
      </c>
      <c r="D319" s="57">
        <f>INDEX('Table 1'!B$2:B$9,MATCH(A319,'Table 1'!B$2:B$9,1))</f>
        <v>43931</v>
      </c>
      <c r="E319" s="59">
        <f t="shared" si="20"/>
        <v>1.6657534246575342E-2</v>
      </c>
      <c r="F319" s="56">
        <f t="shared" si="21"/>
        <v>-299267.68493150687</v>
      </c>
      <c r="G319" s="60">
        <f>SUM($B$4:B319)</f>
        <v>530</v>
      </c>
      <c r="H319" s="56">
        <f>IF(D319 = A319,G319 * VLOOKUP(A319, 'Table 1'!B$2:E$9,4, 0),0)</f>
        <v>0</v>
      </c>
      <c r="I319" s="56">
        <f t="shared" si="22"/>
        <v>-299267.68493150687</v>
      </c>
      <c r="J319" s="61">
        <f t="shared" si="23"/>
        <v>-230346.61012968558</v>
      </c>
      <c r="K319" s="54">
        <f t="shared" si="24"/>
        <v>68921.074801821291</v>
      </c>
    </row>
    <row r="320" spans="1:11" x14ac:dyDescent="0.3">
      <c r="A320" s="57">
        <v>44008</v>
      </c>
      <c r="B320" s="58">
        <v>450</v>
      </c>
      <c r="C320" s="56">
        <f>VLOOKUP(A320,СберБ_БО3R_1day_13102017_201020!A317:B1078,2,0)</f>
        <v>101.53</v>
      </c>
      <c r="D320" s="57">
        <f>INDEX('Table 1'!B$2:B$9,MATCH(A320,'Table 1'!B$2:B$9,1))</f>
        <v>43931</v>
      </c>
      <c r="E320" s="59">
        <f t="shared" si="20"/>
        <v>1.6876712328767123E-2</v>
      </c>
      <c r="F320" s="56">
        <f t="shared" si="21"/>
        <v>-464479.52054794529</v>
      </c>
      <c r="G320" s="60">
        <f>SUM($B$4:B320)</f>
        <v>980</v>
      </c>
      <c r="H320" s="56">
        <f>IF(D320 = A320,G320 * VLOOKUP(A320, 'Table 1'!B$2:E$9,4, 0),0)</f>
        <v>0</v>
      </c>
      <c r="I320" s="56">
        <f t="shared" si="22"/>
        <v>-464479.52054794529</v>
      </c>
      <c r="J320" s="61">
        <f t="shared" si="23"/>
        <v>-357415.41512573656</v>
      </c>
      <c r="K320" s="54">
        <f t="shared" si="24"/>
        <v>107064.10542220873</v>
      </c>
    </row>
    <row r="321" spans="1:11" x14ac:dyDescent="0.3">
      <c r="A321" s="57">
        <v>44011</v>
      </c>
      <c r="B321" s="58">
        <v>-410</v>
      </c>
      <c r="C321" s="56">
        <f>VLOOKUP(A321,СберБ_БО3R_1day_13102017_201020!A318:B1079,2,0)</f>
        <v>101.47</v>
      </c>
      <c r="D321" s="57">
        <f>INDEX('Table 1'!B$2:B$9,MATCH(A321,'Table 1'!B$2:B$9,1))</f>
        <v>43931</v>
      </c>
      <c r="E321" s="59">
        <f t="shared" si="20"/>
        <v>1.7534246575342465E-2</v>
      </c>
      <c r="F321" s="56">
        <f t="shared" si="21"/>
        <v>423216.0410958904</v>
      </c>
      <c r="G321" s="60">
        <f>SUM($B$4:B321)</f>
        <v>570</v>
      </c>
      <c r="H321" s="56">
        <f>IF(D321 = A321,G321 * VLOOKUP(A321, 'Table 1'!B$2:E$9,4, 0),0)</f>
        <v>0</v>
      </c>
      <c r="I321" s="56">
        <f t="shared" si="22"/>
        <v>423216.0410958904</v>
      </c>
      <c r="J321" s="61">
        <f t="shared" si="23"/>
        <v>325404.04958065506</v>
      </c>
      <c r="K321" s="54">
        <f t="shared" si="24"/>
        <v>97811.991515235335</v>
      </c>
    </row>
    <row r="322" spans="1:11" x14ac:dyDescent="0.3">
      <c r="A322" s="57">
        <v>44012</v>
      </c>
      <c r="B322" s="58">
        <v>350</v>
      </c>
      <c r="C322" s="56">
        <f>VLOOKUP(A322,СберБ_БО3R_1day_13102017_201020!A319:B1080,2,0)</f>
        <v>101.43</v>
      </c>
      <c r="D322" s="57">
        <f>INDEX('Table 1'!B$2:B$9,MATCH(A322,'Table 1'!B$2:B$9,1))</f>
        <v>43931</v>
      </c>
      <c r="E322" s="59">
        <f t="shared" si="20"/>
        <v>1.7753424657534246E-2</v>
      </c>
      <c r="F322" s="56">
        <f t="shared" si="21"/>
        <v>-361218.69863013696</v>
      </c>
      <c r="G322" s="60">
        <f>SUM($B$4:B322)</f>
        <v>920</v>
      </c>
      <c r="H322" s="56">
        <f>IF(D322 = A322,G322 * VLOOKUP(A322, 'Table 1'!B$2:E$9,4, 0),0)</f>
        <v>0</v>
      </c>
      <c r="I322" s="56">
        <f t="shared" si="22"/>
        <v>-361218.69863013696</v>
      </c>
      <c r="J322" s="61">
        <f t="shared" si="23"/>
        <v>-277661.56332865561</v>
      </c>
      <c r="K322" s="54">
        <f t="shared" si="24"/>
        <v>83557.13530148135</v>
      </c>
    </row>
    <row r="323" spans="1:11" x14ac:dyDescent="0.3">
      <c r="A323" s="57">
        <v>44015</v>
      </c>
      <c r="B323" s="58">
        <v>570</v>
      </c>
      <c r="C323" s="56">
        <f>VLOOKUP(A323,СберБ_БО3R_1day_13102017_201020!A320:B1081,2,0)</f>
        <v>101.38</v>
      </c>
      <c r="D323" s="57">
        <f>INDEX('Table 1'!B$2:B$9,MATCH(A323,'Table 1'!B$2:B$9,1))</f>
        <v>43931</v>
      </c>
      <c r="E323" s="59">
        <f t="shared" si="20"/>
        <v>1.8410958904109591E-2</v>
      </c>
      <c r="F323" s="56">
        <f t="shared" si="21"/>
        <v>-588360.24657534237</v>
      </c>
      <c r="G323" s="60">
        <f>SUM($B$4:B323)</f>
        <v>1490</v>
      </c>
      <c r="H323" s="56">
        <f>IF(D323 = A323,G323 * VLOOKUP(A323, 'Table 1'!B$2:E$9,4, 0),0)</f>
        <v>0</v>
      </c>
      <c r="I323" s="56">
        <f t="shared" si="22"/>
        <v>-588360.24657534237</v>
      </c>
      <c r="J323" s="61">
        <f t="shared" si="23"/>
        <v>-451900.67074376583</v>
      </c>
      <c r="K323" s="54">
        <f t="shared" si="24"/>
        <v>136459.57583157654</v>
      </c>
    </row>
    <row r="324" spans="1:11" x14ac:dyDescent="0.3">
      <c r="A324" s="57">
        <v>44018</v>
      </c>
      <c r="B324" s="58">
        <v>340</v>
      </c>
      <c r="C324" s="56">
        <f>VLOOKUP(A324,СберБ_БО3R_1day_13102017_201020!A321:B1082,2,0)</f>
        <v>101.37</v>
      </c>
      <c r="D324" s="57">
        <f>INDEX('Table 1'!B$2:B$9,MATCH(A324,'Table 1'!B$2:B$9,1))</f>
        <v>43931</v>
      </c>
      <c r="E324" s="59">
        <f t="shared" si="20"/>
        <v>1.9068493150684932E-2</v>
      </c>
      <c r="F324" s="56">
        <f t="shared" si="21"/>
        <v>-351141.28767123295</v>
      </c>
      <c r="G324" s="60">
        <f>SUM($B$4:B324)</f>
        <v>1830</v>
      </c>
      <c r="H324" s="56">
        <f>IF(D324 = A324,G324 * VLOOKUP(A324, 'Table 1'!B$2:E$9,4, 0),0)</f>
        <v>0</v>
      </c>
      <c r="I324" s="56">
        <f t="shared" si="22"/>
        <v>-351141.28767123295</v>
      </c>
      <c r="J324" s="61">
        <f t="shared" si="23"/>
        <v>-269485.675842172</v>
      </c>
      <c r="K324" s="54">
        <f t="shared" si="24"/>
        <v>81655.611829060945</v>
      </c>
    </row>
    <row r="325" spans="1:11" x14ac:dyDescent="0.3">
      <c r="A325" s="57">
        <v>44019</v>
      </c>
      <c r="B325" s="58">
        <v>-570</v>
      </c>
      <c r="C325" s="56">
        <f>VLOOKUP(A325,СберБ_БО3R_1day_13102017_201020!A322:B1083,2,0)</f>
        <v>101.38</v>
      </c>
      <c r="D325" s="57">
        <f>INDEX('Table 1'!B$2:B$9,MATCH(A325,'Table 1'!B$2:B$9,1))</f>
        <v>43931</v>
      </c>
      <c r="E325" s="59">
        <f t="shared" ref="E325:E353" si="25">(A325-D325) /365 * $C$2</f>
        <v>1.9287671232876714E-2</v>
      </c>
      <c r="F325" s="56">
        <f t="shared" ref="F325:F352" si="26" xml:space="preserve"> - (C325 / 100 +E325) * $C$1 * B325</f>
        <v>588859.97260273981</v>
      </c>
      <c r="G325" s="60">
        <f>SUM($B$4:B325)</f>
        <v>1260</v>
      </c>
      <c r="H325" s="56">
        <f>IF(D325 = A325,G325 * VLOOKUP(A325, 'Table 1'!B$2:E$9,4, 0),0)</f>
        <v>0</v>
      </c>
      <c r="I325" s="56">
        <f t="shared" ref="I325:I353" si="27">F325+H325</f>
        <v>588859.97260273981</v>
      </c>
      <c r="J325" s="61">
        <f t="shared" ref="J325:J353" si="28" xml:space="preserve"> I325 * (1 + $E$1) ^ (($A$4 - A325)  / 365)</f>
        <v>451804.47763851919</v>
      </c>
      <c r="K325" s="54">
        <f t="shared" ref="K325:K353" si="29">ABS(I325 - J325)</f>
        <v>137055.49496422062</v>
      </c>
    </row>
    <row r="326" spans="1:11" x14ac:dyDescent="0.3">
      <c r="A326" s="57">
        <v>44022</v>
      </c>
      <c r="B326" s="58">
        <v>-500</v>
      </c>
      <c r="C326" s="56">
        <f>VLOOKUP(A326,СберБ_БО3R_1day_13102017_201020!A323:B1084,2,0)</f>
        <v>101.35</v>
      </c>
      <c r="D326" s="57">
        <f>INDEX('Table 1'!B$2:B$9,MATCH(A326,'Table 1'!B$2:B$9,1))</f>
        <v>43931</v>
      </c>
      <c r="E326" s="59">
        <f t="shared" si="25"/>
        <v>1.9945205479452055E-2</v>
      </c>
      <c r="F326" s="56">
        <f t="shared" si="26"/>
        <v>516722.60273972596</v>
      </c>
      <c r="G326" s="60">
        <f>SUM($B$4:B326)</f>
        <v>760</v>
      </c>
      <c r="H326" s="56">
        <f>IF(D326 = A326,G326 * VLOOKUP(A326, 'Table 1'!B$2:E$9,4, 0),0)</f>
        <v>0</v>
      </c>
      <c r="I326" s="56">
        <f t="shared" si="27"/>
        <v>516722.60273972596</v>
      </c>
      <c r="J326" s="61">
        <f t="shared" si="28"/>
        <v>396141.26046936563</v>
      </c>
      <c r="K326" s="54">
        <f t="shared" si="29"/>
        <v>120581.34227036033</v>
      </c>
    </row>
    <row r="327" spans="1:11" x14ac:dyDescent="0.3">
      <c r="A327" s="57">
        <v>44025</v>
      </c>
      <c r="B327" s="58">
        <v>-540</v>
      </c>
      <c r="C327" s="56">
        <f>VLOOKUP(A327,СберБ_БО3R_1day_13102017_201020!A324:B1085,2,0)</f>
        <v>101.24</v>
      </c>
      <c r="D327" s="57">
        <f>INDEX('Table 1'!B$2:B$9,MATCH(A327,'Table 1'!B$2:B$9,1))</f>
        <v>43931</v>
      </c>
      <c r="E327" s="59">
        <f t="shared" si="25"/>
        <v>2.0602739726027396E-2</v>
      </c>
      <c r="F327" s="56">
        <f t="shared" si="26"/>
        <v>557821.47945205471</v>
      </c>
      <c r="G327" s="60">
        <f>SUM($B$4:B327)</f>
        <v>220</v>
      </c>
      <c r="H327" s="56">
        <f>IF(D327 = A327,G327 * VLOOKUP(A327, 'Table 1'!B$2:E$9,4, 0),0)</f>
        <v>0</v>
      </c>
      <c r="I327" s="56">
        <f t="shared" si="27"/>
        <v>557821.47945205471</v>
      </c>
      <c r="J327" s="61">
        <f t="shared" si="28"/>
        <v>427308.93791355338</v>
      </c>
      <c r="K327" s="54">
        <f t="shared" si="29"/>
        <v>130512.54153850133</v>
      </c>
    </row>
    <row r="328" spans="1:11" x14ac:dyDescent="0.3">
      <c r="A328" s="57">
        <v>44027</v>
      </c>
      <c r="B328" s="58">
        <v>410</v>
      </c>
      <c r="C328" s="56">
        <f>VLOOKUP(A328,СберБ_БО3R_1day_13102017_201020!A325:B1086,2,0)</f>
        <v>101.25</v>
      </c>
      <c r="D328" s="57">
        <f>INDEX('Table 1'!B$2:B$9,MATCH(A328,'Table 1'!B$2:B$9,1))</f>
        <v>43931</v>
      </c>
      <c r="E328" s="59">
        <f t="shared" si="25"/>
        <v>2.1041095890410956E-2</v>
      </c>
      <c r="F328" s="56">
        <f t="shared" si="26"/>
        <v>-423751.84931506851</v>
      </c>
      <c r="G328" s="60">
        <f>SUM($B$4:B328)</f>
        <v>630</v>
      </c>
      <c r="H328" s="56">
        <f>IF(D328 = A328,G328 * VLOOKUP(A328, 'Table 1'!B$2:E$9,4, 0),0)</f>
        <v>0</v>
      </c>
      <c r="I328" s="56">
        <f t="shared" si="27"/>
        <v>-423751.84931506851</v>
      </c>
      <c r="J328" s="61">
        <f t="shared" si="28"/>
        <v>-324435.0496297474</v>
      </c>
      <c r="K328" s="54">
        <f t="shared" si="29"/>
        <v>99316.799685321108</v>
      </c>
    </row>
    <row r="329" spans="1:11" x14ac:dyDescent="0.3">
      <c r="A329" s="57">
        <v>44032</v>
      </c>
      <c r="B329" s="58">
        <v>200</v>
      </c>
      <c r="C329" s="56">
        <f>VLOOKUP(A329,СберБ_БО3R_1day_13102017_201020!A326:B1087,2,0)</f>
        <v>101.3</v>
      </c>
      <c r="D329" s="57">
        <f>INDEX('Table 1'!B$2:B$9,MATCH(A329,'Table 1'!B$2:B$9,1))</f>
        <v>43931</v>
      </c>
      <c r="E329" s="59">
        <f t="shared" si="25"/>
        <v>2.213698630136986E-2</v>
      </c>
      <c r="F329" s="56">
        <f t="shared" si="26"/>
        <v>-207027.39726027392</v>
      </c>
      <c r="G329" s="60">
        <f>SUM($B$4:B329)</f>
        <v>830</v>
      </c>
      <c r="H329" s="56">
        <f>IF(D329 = A329,G329 * VLOOKUP(A329, 'Table 1'!B$2:E$9,4, 0),0)</f>
        <v>0</v>
      </c>
      <c r="I329" s="56">
        <f t="shared" si="27"/>
        <v>-207027.39726027392</v>
      </c>
      <c r="J329" s="61">
        <f t="shared" si="28"/>
        <v>-158295.11815962498</v>
      </c>
      <c r="K329" s="54">
        <f t="shared" si="29"/>
        <v>48732.279100648942</v>
      </c>
    </row>
    <row r="330" spans="1:11" x14ac:dyDescent="0.3">
      <c r="A330" s="57">
        <v>44043</v>
      </c>
      <c r="B330" s="58">
        <v>-180</v>
      </c>
      <c r="C330" s="56">
        <f>VLOOKUP(A330,СберБ_БО3R_1day_13102017_201020!A327:B1088,2,0)</f>
        <v>101.15</v>
      </c>
      <c r="D330" s="57">
        <f>INDEX('Table 1'!B$2:B$9,MATCH(A330,'Table 1'!B$2:B$9,1))</f>
        <v>43931</v>
      </c>
      <c r="E330" s="59">
        <f t="shared" si="25"/>
        <v>2.4547945205479454E-2</v>
      </c>
      <c r="F330" s="56">
        <f t="shared" si="26"/>
        <v>186488.63013698635</v>
      </c>
      <c r="G330" s="60">
        <f>SUM($B$4:B330)</f>
        <v>650</v>
      </c>
      <c r="H330" s="56">
        <f>IF(D330 = A330,G330 * VLOOKUP(A330, 'Table 1'!B$2:E$9,4, 0),0)</f>
        <v>0</v>
      </c>
      <c r="I330" s="56">
        <f t="shared" si="27"/>
        <v>186488.63013698635</v>
      </c>
      <c r="J330" s="61">
        <f t="shared" si="28"/>
        <v>142175.19906914921</v>
      </c>
      <c r="K330" s="54">
        <f t="shared" si="29"/>
        <v>44313.43106783714</v>
      </c>
    </row>
    <row r="331" spans="1:11" x14ac:dyDescent="0.3">
      <c r="A331" s="57">
        <v>44053</v>
      </c>
      <c r="B331" s="58">
        <v>100</v>
      </c>
      <c r="C331" s="56">
        <f>VLOOKUP(A331,СберБ_БО3R_1day_13102017_201020!A328:B1089,2,0)</f>
        <v>101.13</v>
      </c>
      <c r="D331" s="57">
        <f>INDEX('Table 1'!B$2:B$9,MATCH(A331,'Table 1'!B$2:B$9,1))</f>
        <v>43931</v>
      </c>
      <c r="E331" s="59">
        <f t="shared" si="25"/>
        <v>2.6739726027397263E-2</v>
      </c>
      <c r="F331" s="56">
        <f t="shared" si="26"/>
        <v>-103803.97260273971</v>
      </c>
      <c r="G331" s="60">
        <f>SUM($B$4:B331)</f>
        <v>750</v>
      </c>
      <c r="H331" s="56">
        <f>IF(D331 = A331,G331 * VLOOKUP(A331, 'Table 1'!B$2:E$9,4, 0),0)</f>
        <v>0</v>
      </c>
      <c r="I331" s="56">
        <f t="shared" si="27"/>
        <v>-103803.97260273971</v>
      </c>
      <c r="J331" s="61">
        <f t="shared" si="28"/>
        <v>-78928.261988584476</v>
      </c>
      <c r="K331" s="54">
        <f t="shared" si="29"/>
        <v>24875.710614155236</v>
      </c>
    </row>
    <row r="332" spans="1:11" x14ac:dyDescent="0.3">
      <c r="A332" s="57">
        <v>44054</v>
      </c>
      <c r="B332" s="58">
        <v>-390</v>
      </c>
      <c r="C332" s="56">
        <f>VLOOKUP(A332,СберБ_БО3R_1day_13102017_201020!A329:B1090,2,0)</f>
        <v>101.12</v>
      </c>
      <c r="D332" s="57">
        <f>INDEX('Table 1'!B$2:B$9,MATCH(A332,'Table 1'!B$2:B$9,1))</f>
        <v>43931</v>
      </c>
      <c r="E332" s="59">
        <f t="shared" si="25"/>
        <v>2.6958904109589042E-2</v>
      </c>
      <c r="F332" s="56">
        <f t="shared" si="26"/>
        <v>404881.9726027397</v>
      </c>
      <c r="G332" s="60">
        <f>SUM($B$4:B332)</f>
        <v>360</v>
      </c>
      <c r="H332" s="56">
        <f>IF(D332 = A332,G332 * VLOOKUP(A332, 'Table 1'!B$2:E$9,4, 0),0)</f>
        <v>0</v>
      </c>
      <c r="I332" s="56">
        <f t="shared" si="27"/>
        <v>404881.9726027397</v>
      </c>
      <c r="J332" s="61">
        <f t="shared" si="28"/>
        <v>307773.8472940331</v>
      </c>
      <c r="K332" s="54">
        <f t="shared" si="29"/>
        <v>97108.1253087066</v>
      </c>
    </row>
    <row r="333" spans="1:11" x14ac:dyDescent="0.3">
      <c r="A333" s="57">
        <v>44056</v>
      </c>
      <c r="B333" s="58">
        <v>-350</v>
      </c>
      <c r="C333" s="56">
        <f>VLOOKUP(A333,СберБ_БО3R_1day_13102017_201020!A330:B1091,2,0)</f>
        <v>101.13</v>
      </c>
      <c r="D333" s="57">
        <f>INDEX('Table 1'!B$2:B$9,MATCH(A333,'Table 1'!B$2:B$9,1))</f>
        <v>43931</v>
      </c>
      <c r="E333" s="59">
        <f t="shared" si="25"/>
        <v>2.7397260273972601E-2</v>
      </c>
      <c r="F333" s="56">
        <f t="shared" si="26"/>
        <v>363544.04109589045</v>
      </c>
      <c r="G333" s="60">
        <f>SUM($B$4:B333)</f>
        <v>10</v>
      </c>
      <c r="H333" s="56">
        <f>IF(D333 = A333,G333 * VLOOKUP(A333, 'Table 1'!B$2:E$9,4, 0),0)</f>
        <v>0</v>
      </c>
      <c r="I333" s="56">
        <f t="shared" si="27"/>
        <v>363544.04109589045</v>
      </c>
      <c r="J333" s="61">
        <f t="shared" si="28"/>
        <v>276203.84464757604</v>
      </c>
      <c r="K333" s="54">
        <f t="shared" si="29"/>
        <v>87340.196448314411</v>
      </c>
    </row>
    <row r="334" spans="1:11" x14ac:dyDescent="0.3">
      <c r="A334" s="57">
        <v>44057</v>
      </c>
      <c r="B334" s="58">
        <v>170</v>
      </c>
      <c r="C334" s="56">
        <f>VLOOKUP(A334,СберБ_БО3R_1day_13102017_201020!A331:B1092,2,0)</f>
        <v>101.12</v>
      </c>
      <c r="D334" s="57">
        <f>INDEX('Table 1'!B$2:B$9,MATCH(A334,'Table 1'!B$2:B$9,1))</f>
        <v>43931</v>
      </c>
      <c r="E334" s="59">
        <f t="shared" si="25"/>
        <v>2.7616438356164386E-2</v>
      </c>
      <c r="F334" s="56">
        <f t="shared" si="26"/>
        <v>-176598.79452054793</v>
      </c>
      <c r="G334" s="60">
        <f>SUM($B$4:B334)</f>
        <v>180</v>
      </c>
      <c r="H334" s="56">
        <f>IF(D334 = A334,G334 * VLOOKUP(A334, 'Table 1'!B$2:E$9,4, 0),0)</f>
        <v>0</v>
      </c>
      <c r="I334" s="56">
        <f t="shared" si="27"/>
        <v>-176598.79452054793</v>
      </c>
      <c r="J334" s="61">
        <f t="shared" si="28"/>
        <v>-134135.93215605553</v>
      </c>
      <c r="K334" s="54">
        <f t="shared" si="29"/>
        <v>42462.862364492408</v>
      </c>
    </row>
    <row r="335" spans="1:11" x14ac:dyDescent="0.3">
      <c r="A335" s="57">
        <v>44060</v>
      </c>
      <c r="B335" s="58">
        <v>260</v>
      </c>
      <c r="C335" s="56">
        <f>VLOOKUP(A335,СберБ_БО3R_1day_13102017_201020!A332:B1093,2,0)</f>
        <v>101.01</v>
      </c>
      <c r="D335" s="57">
        <f>INDEX('Table 1'!B$2:B$9,MATCH(A335,'Table 1'!B$2:B$9,1))</f>
        <v>43931</v>
      </c>
      <c r="E335" s="59">
        <f t="shared" si="25"/>
        <v>2.8273972602739728E-2</v>
      </c>
      <c r="F335" s="56">
        <f t="shared" si="26"/>
        <v>-269977.23287671234</v>
      </c>
      <c r="G335" s="60">
        <f>SUM($B$4:B335)</f>
        <v>440</v>
      </c>
      <c r="H335" s="56">
        <f>IF(D335 = A335,G335 * VLOOKUP(A335, 'Table 1'!B$2:E$9,4, 0),0)</f>
        <v>0</v>
      </c>
      <c r="I335" s="56">
        <f t="shared" si="27"/>
        <v>-269977.23287671234</v>
      </c>
      <c r="J335" s="61">
        <f t="shared" si="28"/>
        <v>-204898.44496634646</v>
      </c>
      <c r="K335" s="54">
        <f t="shared" si="29"/>
        <v>65078.787910365878</v>
      </c>
    </row>
    <row r="336" spans="1:11" x14ac:dyDescent="0.3">
      <c r="A336" s="57">
        <v>44064</v>
      </c>
      <c r="B336" s="58">
        <v>170</v>
      </c>
      <c r="C336" s="56">
        <f>VLOOKUP(A336,СберБ_БО3R_1day_13102017_201020!A333:B1094,2,0)</f>
        <v>101.03</v>
      </c>
      <c r="D336" s="57">
        <f>INDEX('Table 1'!B$2:B$9,MATCH(A336,'Table 1'!B$2:B$9,1))</f>
        <v>43931</v>
      </c>
      <c r="E336" s="59">
        <f t="shared" si="25"/>
        <v>2.915068493150685E-2</v>
      </c>
      <c r="F336" s="56">
        <f t="shared" si="26"/>
        <v>-176706.61643835617</v>
      </c>
      <c r="G336" s="60">
        <f>SUM($B$4:B336)</f>
        <v>610</v>
      </c>
      <c r="H336" s="56">
        <f>IF(D336 = A336,G336 * VLOOKUP(A336, 'Table 1'!B$2:E$9,4, 0),0)</f>
        <v>0</v>
      </c>
      <c r="I336" s="56">
        <f t="shared" si="27"/>
        <v>-176706.61643835617</v>
      </c>
      <c r="J336" s="61">
        <f t="shared" si="28"/>
        <v>-133968.64458638433</v>
      </c>
      <c r="K336" s="54">
        <f t="shared" si="29"/>
        <v>42737.971851971844</v>
      </c>
    </row>
    <row r="337" spans="1:11" x14ac:dyDescent="0.3">
      <c r="A337" s="57">
        <v>44069</v>
      </c>
      <c r="B337" s="58">
        <v>-500</v>
      </c>
      <c r="C337" s="56">
        <f>VLOOKUP(A337,СберБ_БО3R_1day_13102017_201020!A334:B1095,2,0)</f>
        <v>100.91</v>
      </c>
      <c r="D337" s="57">
        <f>INDEX('Table 1'!B$2:B$9,MATCH(A337,'Table 1'!B$2:B$9,1))</f>
        <v>43931</v>
      </c>
      <c r="E337" s="59">
        <f t="shared" si="25"/>
        <v>3.0246575342465755E-2</v>
      </c>
      <c r="F337" s="56">
        <f t="shared" si="26"/>
        <v>519673.28767123277</v>
      </c>
      <c r="G337" s="60">
        <f>SUM($B$4:B337)</f>
        <v>110</v>
      </c>
      <c r="H337" s="56">
        <f>IF(D337 = A337,G337 * VLOOKUP(A337, 'Table 1'!B$2:E$9,4, 0),0)</f>
        <v>0</v>
      </c>
      <c r="I337" s="56">
        <f t="shared" si="27"/>
        <v>519673.28767123277</v>
      </c>
      <c r="J337" s="61">
        <f t="shared" si="28"/>
        <v>393463.35031134338</v>
      </c>
      <c r="K337" s="54">
        <f t="shared" si="29"/>
        <v>126209.93735988939</v>
      </c>
    </row>
    <row r="338" spans="1:11" x14ac:dyDescent="0.3">
      <c r="A338" s="57">
        <v>44071</v>
      </c>
      <c r="B338" s="58">
        <v>230</v>
      </c>
      <c r="C338" s="56">
        <f>VLOOKUP(A338,СберБ_БО3R_1day_13102017_201020!A335:B1096,2,0)</f>
        <v>100.98</v>
      </c>
      <c r="D338" s="57">
        <f>INDEX('Table 1'!B$2:B$9,MATCH(A338,'Table 1'!B$2:B$9,1))</f>
        <v>43931</v>
      </c>
      <c r="E338" s="59">
        <f t="shared" si="25"/>
        <v>3.0684931506849315E-2</v>
      </c>
      <c r="F338" s="56">
        <f t="shared" si="26"/>
        <v>-239311.53424657535</v>
      </c>
      <c r="G338" s="60">
        <f>SUM($B$4:B338)</f>
        <v>340</v>
      </c>
      <c r="H338" s="56">
        <f>IF(D338 = A338,G338 * VLOOKUP(A338, 'Table 1'!B$2:E$9,4, 0),0)</f>
        <v>0</v>
      </c>
      <c r="I338" s="56">
        <f t="shared" si="27"/>
        <v>-239311.53424657535</v>
      </c>
      <c r="J338" s="61">
        <f t="shared" si="28"/>
        <v>-181095.19978266759</v>
      </c>
      <c r="K338" s="54">
        <f t="shared" si="29"/>
        <v>58216.334463907755</v>
      </c>
    </row>
    <row r="339" spans="1:11" x14ac:dyDescent="0.3">
      <c r="A339" s="57">
        <v>44074</v>
      </c>
      <c r="B339" s="58">
        <v>380</v>
      </c>
      <c r="C339" s="56">
        <f>VLOOKUP(A339,СберБ_БО3R_1day_13102017_201020!A336:B1097,2,0)</f>
        <v>100.81</v>
      </c>
      <c r="D339" s="57">
        <f>INDEX('Table 1'!B$2:B$9,MATCH(A339,'Table 1'!B$2:B$9,1))</f>
        <v>43931</v>
      </c>
      <c r="E339" s="59">
        <f t="shared" si="25"/>
        <v>3.1342465753424656E-2</v>
      </c>
      <c r="F339" s="56">
        <f t="shared" si="26"/>
        <v>-394988.13698630134</v>
      </c>
      <c r="G339" s="60">
        <f>SUM($B$4:B339)</f>
        <v>720</v>
      </c>
      <c r="H339" s="56">
        <f>IF(D339 = A339,G339 * VLOOKUP(A339, 'Table 1'!B$2:E$9,4, 0),0)</f>
        <v>0</v>
      </c>
      <c r="I339" s="56">
        <f t="shared" si="27"/>
        <v>-394988.13698630134</v>
      </c>
      <c r="J339" s="61">
        <f t="shared" si="28"/>
        <v>-298663.04165674432</v>
      </c>
      <c r="K339" s="54">
        <f t="shared" si="29"/>
        <v>96325.095329557022</v>
      </c>
    </row>
    <row r="340" spans="1:11" x14ac:dyDescent="0.3">
      <c r="A340" s="57">
        <v>44075</v>
      </c>
      <c r="B340" s="58">
        <v>-60</v>
      </c>
      <c r="C340" s="56">
        <f>VLOOKUP(A340,СберБ_БО3R_1day_13102017_201020!A337:B1098,2,0)</f>
        <v>100.9</v>
      </c>
      <c r="D340" s="57">
        <f>INDEX('Table 1'!B$2:B$9,MATCH(A340,'Table 1'!B$2:B$9,1))</f>
        <v>43931</v>
      </c>
      <c r="E340" s="59">
        <f t="shared" si="25"/>
        <v>3.1561643835616437E-2</v>
      </c>
      <c r="F340" s="56">
        <f t="shared" si="26"/>
        <v>62433.698630136998</v>
      </c>
      <c r="G340" s="60">
        <f>SUM($B$4:B340)</f>
        <v>660</v>
      </c>
      <c r="H340" s="56">
        <f>IF(D340 = A340,G340 * VLOOKUP(A340, 'Table 1'!B$2:E$9,4, 0),0)</f>
        <v>0</v>
      </c>
      <c r="I340" s="56">
        <f t="shared" si="27"/>
        <v>62433.698630136998</v>
      </c>
      <c r="J340" s="61">
        <f t="shared" si="28"/>
        <v>47195.56646393647</v>
      </c>
      <c r="K340" s="54">
        <f t="shared" si="29"/>
        <v>15238.132166200528</v>
      </c>
    </row>
    <row r="341" spans="1:11" x14ac:dyDescent="0.3">
      <c r="A341" s="57">
        <v>44076</v>
      </c>
      <c r="B341" s="58">
        <v>850</v>
      </c>
      <c r="C341" s="56">
        <f>VLOOKUP(A341,СберБ_БО3R_1day_13102017_201020!A338:B1099,2,0)</f>
        <v>100.84</v>
      </c>
      <c r="D341" s="57">
        <f>INDEX('Table 1'!B$2:B$9,MATCH(A341,'Table 1'!B$2:B$9,1))</f>
        <v>43931</v>
      </c>
      <c r="E341" s="59">
        <f t="shared" si="25"/>
        <v>3.1780821917808219E-2</v>
      </c>
      <c r="F341" s="56">
        <f t="shared" si="26"/>
        <v>-884153.6986301369</v>
      </c>
      <c r="G341" s="60">
        <f>SUM($B$4:B341)</f>
        <v>1510</v>
      </c>
      <c r="H341" s="56">
        <f>IF(D341 = A341,G341 * VLOOKUP(A341, 'Table 1'!B$2:E$9,4, 0),0)</f>
        <v>0</v>
      </c>
      <c r="I341" s="56">
        <f t="shared" si="27"/>
        <v>-884153.6986301369</v>
      </c>
      <c r="J341" s="61">
        <f t="shared" si="28"/>
        <v>-668181.75876570947</v>
      </c>
      <c r="K341" s="54">
        <f t="shared" si="29"/>
        <v>215971.93986442743</v>
      </c>
    </row>
    <row r="342" spans="1:11" x14ac:dyDescent="0.3">
      <c r="A342" s="57">
        <v>44077</v>
      </c>
      <c r="B342" s="58">
        <v>-1400</v>
      </c>
      <c r="C342" s="56">
        <f>VLOOKUP(A342,СберБ_БО3R_1day_13102017_201020!A339:B1100,2,0)</f>
        <v>100.88</v>
      </c>
      <c r="D342" s="57">
        <f>INDEX('Table 1'!B$2:B$9,MATCH(A342,'Table 1'!B$2:B$9,1))</f>
        <v>43931</v>
      </c>
      <c r="E342" s="59">
        <f t="shared" si="25"/>
        <v>3.2000000000000001E-2</v>
      </c>
      <c r="F342" s="56">
        <f t="shared" si="26"/>
        <v>1457120</v>
      </c>
      <c r="G342" s="60">
        <f>SUM($B$4:B342)</f>
        <v>110</v>
      </c>
      <c r="H342" s="56">
        <f>IF(D342 = A342,G342 * VLOOKUP(A342, 'Table 1'!B$2:E$9,4, 0),0)</f>
        <v>0</v>
      </c>
      <c r="I342" s="56">
        <f t="shared" si="27"/>
        <v>1457120</v>
      </c>
      <c r="J342" s="61">
        <f xml:space="preserve"> I342 * (1 + $E$1) ^ (($A$4 - A342)  / 365)</f>
        <v>1100897.4719330606</v>
      </c>
      <c r="K342" s="54">
        <f t="shared" si="29"/>
        <v>356222.52806693944</v>
      </c>
    </row>
    <row r="343" spans="1:11" x14ac:dyDescent="0.3">
      <c r="A343" s="57">
        <v>44078</v>
      </c>
      <c r="B343" s="58">
        <v>640</v>
      </c>
      <c r="C343" s="56">
        <f>VLOOKUP(A343,СберБ_БО3R_1day_13102017_201020!A340:B1101,2,0)</f>
        <v>100.93</v>
      </c>
      <c r="D343" s="57">
        <f>INDEX('Table 1'!B$2:B$9,MATCH(A343,'Table 1'!B$2:B$9,1))</f>
        <v>43931</v>
      </c>
      <c r="E343" s="59">
        <f t="shared" si="25"/>
        <v>3.2219178082191782E-2</v>
      </c>
      <c r="F343" s="56">
        <f t="shared" si="26"/>
        <v>-666572.27397260279</v>
      </c>
      <c r="G343" s="60">
        <f>SUM($B$4:B343)</f>
        <v>750</v>
      </c>
      <c r="H343" s="56">
        <f>IF(D343 = A343,G343 * VLOOKUP(A343, 'Table 1'!B$2:E$9,4, 0),0)</f>
        <v>0</v>
      </c>
      <c r="I343" s="56">
        <f t="shared" si="27"/>
        <v>-666572.27397260279</v>
      </c>
      <c r="J343" s="61">
        <f t="shared" si="28"/>
        <v>-503481.48951373523</v>
      </c>
      <c r="K343" s="54">
        <f t="shared" si="29"/>
        <v>163090.78445886757</v>
      </c>
    </row>
    <row r="344" spans="1:11" x14ac:dyDescent="0.3">
      <c r="A344" s="57">
        <v>44088</v>
      </c>
      <c r="B344" s="58">
        <v>380</v>
      </c>
      <c r="C344" s="56">
        <f>VLOOKUP(A344,СберБ_БО3R_1day_13102017_201020!A341:B1102,2,0)</f>
        <v>100.79</v>
      </c>
      <c r="D344" s="57">
        <f>INDEX('Table 1'!B$2:B$9,MATCH(A344,'Table 1'!B$2:B$9,1))</f>
        <v>43931</v>
      </c>
      <c r="E344" s="59">
        <f t="shared" si="25"/>
        <v>3.4410958904109591E-2</v>
      </c>
      <c r="F344" s="56">
        <f t="shared" si="26"/>
        <v>-396078.16438356164</v>
      </c>
      <c r="G344" s="60">
        <f>SUM($B$4:B344)</f>
        <v>1130</v>
      </c>
      <c r="H344" s="56">
        <f>IF(D344 = A344,G344 * VLOOKUP(A344, 'Table 1'!B$2:E$9,4, 0),0)</f>
        <v>0</v>
      </c>
      <c r="I344" s="56">
        <f t="shared" si="27"/>
        <v>-396078.16438356164</v>
      </c>
      <c r="J344" s="61">
        <f t="shared" si="28"/>
        <v>-298376.24409000133</v>
      </c>
      <c r="K344" s="54">
        <f t="shared" si="29"/>
        <v>97701.92029356031</v>
      </c>
    </row>
    <row r="345" spans="1:11" x14ac:dyDescent="0.3">
      <c r="A345" s="57">
        <v>44092</v>
      </c>
      <c r="B345" s="58">
        <v>-290</v>
      </c>
      <c r="C345" s="56">
        <f>VLOOKUP(A345,СберБ_БО3R_1day_13102017_201020!A342:B1103,2,0)</f>
        <v>100.74</v>
      </c>
      <c r="D345" s="57">
        <f>INDEX('Table 1'!B$2:B$9,MATCH(A345,'Table 1'!B$2:B$9,1))</f>
        <v>43931</v>
      </c>
      <c r="E345" s="59">
        <f t="shared" si="25"/>
        <v>3.5287671232876718E-2</v>
      </c>
      <c r="F345" s="56">
        <f t="shared" si="26"/>
        <v>302379.42465753417</v>
      </c>
      <c r="G345" s="60">
        <f>SUM($B$4:B345)</f>
        <v>840</v>
      </c>
      <c r="H345" s="56">
        <f>IF(D345 = A345,G345 * VLOOKUP(A345, 'Table 1'!B$2:E$9,4, 0),0)</f>
        <v>0</v>
      </c>
      <c r="I345" s="56">
        <f t="shared" si="27"/>
        <v>302379.42465753417</v>
      </c>
      <c r="J345" s="61">
        <f t="shared" si="28"/>
        <v>227548.72700262271</v>
      </c>
      <c r="K345" s="54">
        <f t="shared" si="29"/>
        <v>74830.697654911462</v>
      </c>
    </row>
    <row r="346" spans="1:11" x14ac:dyDescent="0.3">
      <c r="A346" s="57">
        <v>44097</v>
      </c>
      <c r="B346" s="58">
        <v>440</v>
      </c>
      <c r="C346" s="56">
        <f>VLOOKUP(A346,СберБ_БО3R_1day_13102017_201020!A343:B1104,2,0)</f>
        <v>100.82</v>
      </c>
      <c r="D346" s="57">
        <f>INDEX('Table 1'!B$2:B$9,MATCH(A346,'Table 1'!B$2:B$9,1))</f>
        <v>43931</v>
      </c>
      <c r="E346" s="59">
        <f t="shared" si="25"/>
        <v>3.6383561643835619E-2</v>
      </c>
      <c r="F346" s="56">
        <f t="shared" si="26"/>
        <v>-459616.76712328772</v>
      </c>
      <c r="G346" s="60">
        <f>SUM($B$4:B346)</f>
        <v>1280</v>
      </c>
      <c r="H346" s="56">
        <f>IF(D346 = A346,G346 * VLOOKUP(A346, 'Table 1'!B$2:E$9,4, 0),0)</f>
        <v>0</v>
      </c>
      <c r="I346" s="56">
        <f t="shared" si="27"/>
        <v>-459616.76712328772</v>
      </c>
      <c r="J346" s="61">
        <f t="shared" si="28"/>
        <v>-345415.30522734288</v>
      </c>
      <c r="K346" s="54">
        <f t="shared" si="29"/>
        <v>114201.46189594484</v>
      </c>
    </row>
    <row r="347" spans="1:11" x14ac:dyDescent="0.3">
      <c r="A347" s="57">
        <v>44099</v>
      </c>
      <c r="B347" s="58">
        <v>-1100</v>
      </c>
      <c r="C347" s="56">
        <f>VLOOKUP(A347,СберБ_БО3R_1day_13102017_201020!A344:B1105,2,0)</f>
        <v>100.75</v>
      </c>
      <c r="D347" s="57">
        <f>INDEX('Table 1'!B$2:B$9,MATCH(A347,'Table 1'!B$2:B$9,1))</f>
        <v>43931</v>
      </c>
      <c r="E347" s="59">
        <f t="shared" si="25"/>
        <v>3.6821917808219182E-2</v>
      </c>
      <c r="F347" s="56">
        <f t="shared" si="26"/>
        <v>1148754.1095890412</v>
      </c>
      <c r="G347" s="60">
        <f>SUM($B$4:B347)</f>
        <v>180</v>
      </c>
      <c r="H347" s="56">
        <f>IF(D347 = A347,G347 * VLOOKUP(A347, 'Table 1'!B$2:E$9,4, 0),0)</f>
        <v>0</v>
      </c>
      <c r="I347" s="56">
        <f t="shared" si="27"/>
        <v>1148754.1095890412</v>
      </c>
      <c r="J347" s="61">
        <f t="shared" si="28"/>
        <v>862863.71662887128</v>
      </c>
      <c r="K347" s="54">
        <f t="shared" si="29"/>
        <v>285890.39296016993</v>
      </c>
    </row>
    <row r="348" spans="1:11" x14ac:dyDescent="0.3">
      <c r="A348" s="57">
        <v>44106</v>
      </c>
      <c r="B348" s="58">
        <v>-30</v>
      </c>
      <c r="C348" s="56">
        <f>VLOOKUP(A348,СберБ_БО3R_1day_13102017_201020!A345:B1106,2,0)</f>
        <v>100.7</v>
      </c>
      <c r="D348" s="57">
        <f>INDEX('Table 1'!B$2:B$9,MATCH(A348,'Table 1'!B$2:B$9,1))</f>
        <v>43931</v>
      </c>
      <c r="E348" s="59">
        <f t="shared" si="25"/>
        <v>3.8356164383561646E-2</v>
      </c>
      <c r="F348" s="56">
        <f t="shared" si="26"/>
        <v>31360.684931506858</v>
      </c>
      <c r="G348" s="60">
        <f>SUM($B$4:B348)</f>
        <v>150</v>
      </c>
      <c r="H348" s="56">
        <f>IF(D348 = A348,G348 * VLOOKUP(A348, 'Table 1'!B$2:E$9,4, 0),0)</f>
        <v>0</v>
      </c>
      <c r="I348" s="56">
        <f t="shared" si="27"/>
        <v>31360.684931506858</v>
      </c>
      <c r="J348" s="61">
        <f t="shared" si="28"/>
        <v>23512.219309233813</v>
      </c>
      <c r="K348" s="54">
        <f t="shared" si="29"/>
        <v>7848.4656222730446</v>
      </c>
    </row>
    <row r="349" spans="1:11" x14ac:dyDescent="0.3">
      <c r="A349" s="57">
        <v>44113</v>
      </c>
      <c r="B349" s="58">
        <v>0</v>
      </c>
      <c r="C349" s="56">
        <f>VLOOKUP(A349,СберБ_БО3R_1day_13102017_201020!A346:B1107,2,0)</f>
        <v>100.6</v>
      </c>
      <c r="D349" s="57">
        <f>INDEX('Table 1'!B$2:B$9,MATCH(A349,'Table 1'!B$2:B$9,1))</f>
        <v>44113</v>
      </c>
      <c r="E349" s="59">
        <f t="shared" si="25"/>
        <v>0</v>
      </c>
      <c r="F349" s="56">
        <f t="shared" si="26"/>
        <v>0</v>
      </c>
      <c r="G349" s="60">
        <f>SUM($B$4:B349)</f>
        <v>150</v>
      </c>
      <c r="H349" s="56">
        <f>IF(D349 = A349,G349 * VLOOKUP(A349, 'Table 1'!B$2:E$9,4, 0),0)</f>
        <v>5983.5</v>
      </c>
      <c r="I349" s="56">
        <f t="shared" si="27"/>
        <v>5983.5</v>
      </c>
      <c r="J349" s="61">
        <f t="shared" si="28"/>
        <v>4477.7138398696379</v>
      </c>
      <c r="K349" s="54">
        <f t="shared" si="29"/>
        <v>1505.7861601303621</v>
      </c>
    </row>
    <row r="350" spans="1:11" x14ac:dyDescent="0.3">
      <c r="A350" s="57">
        <v>44118</v>
      </c>
      <c r="B350" s="58">
        <v>340</v>
      </c>
      <c r="C350" s="56">
        <f>VLOOKUP(A350,СберБ_БО3R_1day_13102017_201020!A347:B1108,2,0)</f>
        <v>100.5</v>
      </c>
      <c r="D350" s="57">
        <f>INDEX('Table 1'!B$2:B$9,MATCH(A350,'Table 1'!B$2:B$9,1))</f>
        <v>44113</v>
      </c>
      <c r="E350" s="59">
        <f t="shared" si="25"/>
        <v>1.095890410958904E-3</v>
      </c>
      <c r="F350" s="56">
        <f t="shared" si="26"/>
        <v>-342072.60273972596</v>
      </c>
      <c r="G350" s="60">
        <f>SUM($B$4:B350)</f>
        <v>490</v>
      </c>
      <c r="H350" s="56">
        <f>IF(D350 = A350,G350 * VLOOKUP(A350, 'Table 1'!B$2:E$9,4, 0),0)</f>
        <v>0</v>
      </c>
      <c r="I350" s="56">
        <f t="shared" si="27"/>
        <v>-342072.60273972596</v>
      </c>
      <c r="J350" s="61">
        <f t="shared" si="28"/>
        <v>-255648.2779602817</v>
      </c>
      <c r="K350" s="54">
        <f t="shared" si="29"/>
        <v>86424.324779444258</v>
      </c>
    </row>
    <row r="351" spans="1:11" x14ac:dyDescent="0.3">
      <c r="A351" s="57">
        <v>44120</v>
      </c>
      <c r="B351" s="58">
        <v>-370</v>
      </c>
      <c r="C351" s="56">
        <f>VLOOKUP(A351,СберБ_БО3R_1day_13102017_201020!A348:B1109,2,0)</f>
        <v>100.48</v>
      </c>
      <c r="D351" s="57">
        <f>INDEX('Table 1'!B$2:B$9,MATCH(A351,'Table 1'!B$2:B$9,1))</f>
        <v>44113</v>
      </c>
      <c r="E351" s="59">
        <f t="shared" si="25"/>
        <v>1.5342465753424659E-3</v>
      </c>
      <c r="F351" s="56">
        <f t="shared" si="26"/>
        <v>372343.67123287678</v>
      </c>
      <c r="G351" s="60">
        <f>SUM($B$4:B351)</f>
        <v>120</v>
      </c>
      <c r="H351" s="56">
        <f>IF(D351 = A351,G351 * VLOOKUP(A351, 'Table 1'!B$2:E$9,4, 0),0)</f>
        <v>0</v>
      </c>
      <c r="I351" s="56">
        <f t="shared" si="27"/>
        <v>372343.67123287678</v>
      </c>
      <c r="J351" s="61">
        <f t="shared" si="28"/>
        <v>278123.6830572905</v>
      </c>
      <c r="K351" s="54">
        <f t="shared" si="29"/>
        <v>94219.988175586273</v>
      </c>
    </row>
    <row r="352" spans="1:11" x14ac:dyDescent="0.3">
      <c r="A352" s="57">
        <v>44124</v>
      </c>
      <c r="B352" s="58">
        <v>-120</v>
      </c>
      <c r="C352" s="56">
        <f>VLOOKUP(A352,СберБ_БО3R_1day_13102017_201020!A349:B1110,2,0)</f>
        <v>100.43</v>
      </c>
      <c r="D352" s="57">
        <f>INDEX('Table 1'!B$2:B$9,MATCH(A352,'Table 1'!B$2:B$9,1))</f>
        <v>44113</v>
      </c>
      <c r="E352" s="59">
        <f t="shared" si="25"/>
        <v>2.4109589041095892E-3</v>
      </c>
      <c r="F352" s="56">
        <f t="shared" si="26"/>
        <v>120805.31506849316</v>
      </c>
      <c r="G352" s="60">
        <f>SUM($B$4:B352)</f>
        <v>0</v>
      </c>
      <c r="H352" s="56">
        <f>IF(D352 = A352,G352 * VLOOKUP(A352, 'Table 1'!B$2:E$9,4, 0),0)</f>
        <v>0</v>
      </c>
      <c r="I352" s="56">
        <f t="shared" si="27"/>
        <v>120805.31506849316</v>
      </c>
      <c r="J352" s="61">
        <f t="shared" si="28"/>
        <v>90140.273075525023</v>
      </c>
      <c r="K352" s="54">
        <f t="shared" si="29"/>
        <v>30665.041992968137</v>
      </c>
    </row>
    <row r="353" spans="1:11" ht="16.2" thickBot="1" x14ac:dyDescent="0.35">
      <c r="A353" s="57">
        <v>44173</v>
      </c>
      <c r="B353" s="58">
        <v>0</v>
      </c>
      <c r="C353" s="56" t="e">
        <f>VLOOKUP(A353,СберБ_БО3R_1day_13102017_201020!A350:B1111,2,0)</f>
        <v>#N/A</v>
      </c>
      <c r="D353" s="57">
        <f>INDEX('Table 1'!B$2:B$9,MATCH(A353,'Table 1'!B$2:B$9,1))</f>
        <v>44173</v>
      </c>
      <c r="E353" s="59">
        <f t="shared" si="25"/>
        <v>0</v>
      </c>
      <c r="F353" s="56">
        <f xml:space="preserve"> 0</f>
        <v>0</v>
      </c>
      <c r="G353" s="60">
        <f>SUM($B$4:B353)</f>
        <v>0</v>
      </c>
      <c r="H353" s="62">
        <f>IF(D353 = A353,G353 * VLOOKUP(A353, 'Table 1'!B$2:E$9,4, 0),0)</f>
        <v>0</v>
      </c>
      <c r="I353" s="62">
        <f t="shared" si="27"/>
        <v>0</v>
      </c>
      <c r="J353" s="63">
        <f t="shared" si="28"/>
        <v>0</v>
      </c>
      <c r="K353" s="53">
        <f t="shared" si="29"/>
        <v>0</v>
      </c>
    </row>
    <row r="354" spans="1:11" ht="16.2" thickBot="1" x14ac:dyDescent="0.35">
      <c r="A354" t="s">
        <v>27</v>
      </c>
      <c r="B354" s="3">
        <v>0</v>
      </c>
      <c r="H354" s="50" t="s">
        <v>40</v>
      </c>
      <c r="I354" s="51">
        <f>SUM(I4:I353)</f>
        <v>206592.2739726009</v>
      </c>
      <c r="J354" s="52">
        <f>SUM(J4:J353)</f>
        <v>4.3136096792295575E-6</v>
      </c>
      <c r="K354" s="49">
        <f>I354/J354</f>
        <v>47893131121.103149</v>
      </c>
    </row>
    <row r="355" spans="1:11" ht="16.2" thickBot="1" x14ac:dyDescent="0.35">
      <c r="J355" s="53" t="s">
        <v>41</v>
      </c>
    </row>
  </sheetData>
  <conditionalFormatting sqref="E4:E353">
    <cfRule type="colorScale" priority="2">
      <colorScale>
        <cfvo type="min"/>
        <cfvo type="max"/>
        <color theme="0"/>
        <color rgb="FFFF0000"/>
      </colorScale>
    </cfRule>
    <cfRule type="colorScale" priority="1">
      <colorScale>
        <cfvo type="min"/>
        <cfvo type="max"/>
        <color theme="0"/>
        <color rgb="FFFF4343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0B33-599E-44EE-ADBA-9DD3A8C4F66B}">
  <dimension ref="A1:D509"/>
  <sheetViews>
    <sheetView topLeftCell="A489" workbookViewId="0">
      <selection activeCell="F507" sqref="F507"/>
    </sheetView>
  </sheetViews>
  <sheetFormatPr defaultColWidth="11" defaultRowHeight="15.6" x14ac:dyDescent="0.3"/>
  <cols>
    <col min="1" max="1" width="12.796875" customWidth="1"/>
    <col min="2" max="2" width="15.69921875" customWidth="1"/>
    <col min="3" max="3" width="13.5" customWidth="1"/>
    <col min="4" max="4" width="17.19921875" customWidth="1"/>
    <col min="5" max="5" width="11.796875" customWidth="1"/>
    <col min="6" max="6" width="13.699218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3" t="s">
        <v>26</v>
      </c>
    </row>
    <row r="2" spans="1:4" x14ac:dyDescent="0.3">
      <c r="A2" s="24">
        <v>43021</v>
      </c>
      <c r="B2" s="21">
        <v>290</v>
      </c>
      <c r="C2" s="25" t="s">
        <v>3</v>
      </c>
      <c r="D2" s="22">
        <f>IF(C2 = "Покупка", B2, -B2)</f>
        <v>290</v>
      </c>
    </row>
    <row r="3" spans="1:4" x14ac:dyDescent="0.3">
      <c r="A3" s="24">
        <v>43021</v>
      </c>
      <c r="B3" s="21">
        <v>90</v>
      </c>
      <c r="C3" s="25" t="s">
        <v>3</v>
      </c>
      <c r="D3" s="22">
        <f t="shared" ref="D3:D66" si="0">IF(C3 = "Покупка", B3, -B3)</f>
        <v>90</v>
      </c>
    </row>
    <row r="4" spans="1:4" x14ac:dyDescent="0.3">
      <c r="A4" s="24">
        <v>43026</v>
      </c>
      <c r="B4" s="21">
        <v>380</v>
      </c>
      <c r="C4" s="25" t="s">
        <v>3</v>
      </c>
      <c r="D4" s="22">
        <f t="shared" si="0"/>
        <v>380</v>
      </c>
    </row>
    <row r="5" spans="1:4" x14ac:dyDescent="0.3">
      <c r="A5" s="24">
        <v>43027</v>
      </c>
      <c r="B5" s="21">
        <v>570</v>
      </c>
      <c r="C5" s="25" t="s">
        <v>3</v>
      </c>
      <c r="D5" s="22">
        <f t="shared" si="0"/>
        <v>570</v>
      </c>
    </row>
    <row r="6" spans="1:4" x14ac:dyDescent="0.3">
      <c r="A6" s="24">
        <v>43028</v>
      </c>
      <c r="B6" s="21">
        <v>490</v>
      </c>
      <c r="C6" s="25" t="s">
        <v>4</v>
      </c>
      <c r="D6" s="22">
        <f t="shared" si="0"/>
        <v>-490</v>
      </c>
    </row>
    <row r="7" spans="1:4" x14ac:dyDescent="0.3">
      <c r="A7" s="24">
        <v>43028</v>
      </c>
      <c r="B7" s="21">
        <v>800</v>
      </c>
      <c r="C7" s="25" t="s">
        <v>4</v>
      </c>
      <c r="D7" s="22">
        <f t="shared" si="0"/>
        <v>-800</v>
      </c>
    </row>
    <row r="8" spans="1:4" x14ac:dyDescent="0.3">
      <c r="A8" s="24">
        <v>43028</v>
      </c>
      <c r="B8" s="21">
        <v>260</v>
      </c>
      <c r="C8" s="25" t="s">
        <v>3</v>
      </c>
      <c r="D8" s="22">
        <f t="shared" si="0"/>
        <v>260</v>
      </c>
    </row>
    <row r="9" spans="1:4" x14ac:dyDescent="0.3">
      <c r="A9" s="24">
        <v>43031</v>
      </c>
      <c r="B9" s="21">
        <v>230</v>
      </c>
      <c r="C9" s="25" t="s">
        <v>3</v>
      </c>
      <c r="D9" s="22">
        <f t="shared" si="0"/>
        <v>230</v>
      </c>
    </row>
    <row r="10" spans="1:4" x14ac:dyDescent="0.3">
      <c r="A10" s="24">
        <v>43032</v>
      </c>
      <c r="B10" s="21">
        <v>410</v>
      </c>
      <c r="C10" s="25" t="s">
        <v>3</v>
      </c>
      <c r="D10" s="22">
        <f t="shared" si="0"/>
        <v>410</v>
      </c>
    </row>
    <row r="11" spans="1:4" x14ac:dyDescent="0.3">
      <c r="A11" s="24">
        <v>43032</v>
      </c>
      <c r="B11" s="21">
        <v>390</v>
      </c>
      <c r="C11" s="25" t="s">
        <v>4</v>
      </c>
      <c r="D11" s="22">
        <f t="shared" si="0"/>
        <v>-390</v>
      </c>
    </row>
    <row r="12" spans="1:4" x14ac:dyDescent="0.3">
      <c r="A12" s="24">
        <v>43035</v>
      </c>
      <c r="B12" s="21">
        <v>90</v>
      </c>
      <c r="C12" s="25" t="s">
        <v>3</v>
      </c>
      <c r="D12" s="22">
        <f t="shared" si="0"/>
        <v>90</v>
      </c>
    </row>
    <row r="13" spans="1:4" x14ac:dyDescent="0.3">
      <c r="A13" s="24">
        <v>43035</v>
      </c>
      <c r="B13" s="21">
        <v>100</v>
      </c>
      <c r="C13" s="25" t="s">
        <v>4</v>
      </c>
      <c r="D13" s="22">
        <f t="shared" si="0"/>
        <v>-100</v>
      </c>
    </row>
    <row r="14" spans="1:4" x14ac:dyDescent="0.3">
      <c r="A14" s="24">
        <v>43041</v>
      </c>
      <c r="B14" s="21">
        <v>700</v>
      </c>
      <c r="C14" s="25" t="s">
        <v>3</v>
      </c>
      <c r="D14" s="22">
        <f t="shared" si="0"/>
        <v>700</v>
      </c>
    </row>
    <row r="15" spans="1:4" x14ac:dyDescent="0.3">
      <c r="A15" s="24">
        <v>43042</v>
      </c>
      <c r="B15" s="21">
        <v>330</v>
      </c>
      <c r="C15" s="25" t="s">
        <v>4</v>
      </c>
      <c r="D15" s="22">
        <f t="shared" si="0"/>
        <v>-330</v>
      </c>
    </row>
    <row r="16" spans="1:4" x14ac:dyDescent="0.3">
      <c r="A16" s="24">
        <v>43042</v>
      </c>
      <c r="B16" s="21">
        <v>470</v>
      </c>
      <c r="C16" s="25" t="s">
        <v>4</v>
      </c>
      <c r="D16" s="22">
        <f t="shared" si="0"/>
        <v>-470</v>
      </c>
    </row>
    <row r="17" spans="1:4" x14ac:dyDescent="0.3">
      <c r="A17" s="24">
        <v>43046</v>
      </c>
      <c r="B17" s="21">
        <v>150</v>
      </c>
      <c r="C17" s="25" t="s">
        <v>3</v>
      </c>
      <c r="D17" s="22">
        <f t="shared" si="0"/>
        <v>150</v>
      </c>
    </row>
    <row r="18" spans="1:4" x14ac:dyDescent="0.3">
      <c r="A18" s="24">
        <v>43046</v>
      </c>
      <c r="B18" s="21">
        <v>90</v>
      </c>
      <c r="C18" s="25" t="s">
        <v>3</v>
      </c>
      <c r="D18" s="22">
        <f t="shared" si="0"/>
        <v>90</v>
      </c>
    </row>
    <row r="19" spans="1:4" x14ac:dyDescent="0.3">
      <c r="A19" s="24">
        <v>43049</v>
      </c>
      <c r="B19" s="21">
        <v>30</v>
      </c>
      <c r="C19" s="25" t="s">
        <v>3</v>
      </c>
      <c r="D19" s="22">
        <f t="shared" si="0"/>
        <v>30</v>
      </c>
    </row>
    <row r="20" spans="1:4" x14ac:dyDescent="0.3">
      <c r="A20" s="24">
        <v>43049</v>
      </c>
      <c r="B20" s="21">
        <v>250</v>
      </c>
      <c r="C20" s="25" t="s">
        <v>3</v>
      </c>
      <c r="D20" s="22">
        <f t="shared" si="0"/>
        <v>250</v>
      </c>
    </row>
    <row r="21" spans="1:4" x14ac:dyDescent="0.3">
      <c r="A21" s="24">
        <v>43049</v>
      </c>
      <c r="B21" s="21">
        <v>700</v>
      </c>
      <c r="C21" s="25" t="s">
        <v>3</v>
      </c>
      <c r="D21" s="22">
        <f t="shared" si="0"/>
        <v>700</v>
      </c>
    </row>
    <row r="22" spans="1:4" x14ac:dyDescent="0.3">
      <c r="A22" s="24">
        <v>43053</v>
      </c>
      <c r="B22" s="21">
        <v>620</v>
      </c>
      <c r="C22" s="25" t="s">
        <v>4</v>
      </c>
      <c r="D22" s="22">
        <f t="shared" si="0"/>
        <v>-620</v>
      </c>
    </row>
    <row r="23" spans="1:4" x14ac:dyDescent="0.3">
      <c r="A23" s="24">
        <v>43055</v>
      </c>
      <c r="B23" s="21">
        <v>920</v>
      </c>
      <c r="C23" s="25" t="s">
        <v>4</v>
      </c>
      <c r="D23" s="22">
        <f t="shared" si="0"/>
        <v>-920</v>
      </c>
    </row>
    <row r="24" spans="1:4" x14ac:dyDescent="0.3">
      <c r="A24" s="24">
        <v>43056</v>
      </c>
      <c r="B24" s="21">
        <v>80</v>
      </c>
      <c r="C24" s="25" t="s">
        <v>4</v>
      </c>
      <c r="D24" s="22">
        <f t="shared" si="0"/>
        <v>-80</v>
      </c>
    </row>
    <row r="25" spans="1:4" x14ac:dyDescent="0.3">
      <c r="A25" s="24">
        <v>43056</v>
      </c>
      <c r="B25" s="21">
        <v>330</v>
      </c>
      <c r="C25" s="25" t="s">
        <v>3</v>
      </c>
      <c r="D25" s="22">
        <f t="shared" si="0"/>
        <v>330</v>
      </c>
    </row>
    <row r="26" spans="1:4" x14ac:dyDescent="0.3">
      <c r="A26" s="24">
        <v>43061</v>
      </c>
      <c r="B26" s="21">
        <v>550</v>
      </c>
      <c r="C26" s="25" t="s">
        <v>3</v>
      </c>
      <c r="D26" s="22">
        <f t="shared" si="0"/>
        <v>550</v>
      </c>
    </row>
    <row r="27" spans="1:4" x14ac:dyDescent="0.3">
      <c r="A27" s="24">
        <v>43069</v>
      </c>
      <c r="B27" s="21">
        <v>740</v>
      </c>
      <c r="C27" s="25" t="s">
        <v>3</v>
      </c>
      <c r="D27" s="22">
        <f t="shared" si="0"/>
        <v>740</v>
      </c>
    </row>
    <row r="28" spans="1:4" x14ac:dyDescent="0.3">
      <c r="A28" s="24">
        <v>43070</v>
      </c>
      <c r="B28" s="21">
        <v>1110</v>
      </c>
      <c r="C28" s="25" t="s">
        <v>4</v>
      </c>
      <c r="D28" s="22">
        <f t="shared" si="0"/>
        <v>-1110</v>
      </c>
    </row>
    <row r="29" spans="1:4" x14ac:dyDescent="0.3">
      <c r="A29" s="24">
        <v>43073</v>
      </c>
      <c r="B29" s="21">
        <v>520</v>
      </c>
      <c r="C29" s="25" t="s">
        <v>4</v>
      </c>
      <c r="D29" s="22">
        <f t="shared" si="0"/>
        <v>-520</v>
      </c>
    </row>
    <row r="30" spans="1:4" x14ac:dyDescent="0.3">
      <c r="A30" s="24">
        <v>43077</v>
      </c>
      <c r="B30" s="21">
        <v>30</v>
      </c>
      <c r="C30" s="25" t="s">
        <v>4</v>
      </c>
      <c r="D30" s="22">
        <f t="shared" si="0"/>
        <v>-30</v>
      </c>
    </row>
    <row r="31" spans="1:4" x14ac:dyDescent="0.3">
      <c r="A31" s="24">
        <v>43077</v>
      </c>
      <c r="B31" s="21">
        <v>610</v>
      </c>
      <c r="C31" s="25" t="s">
        <v>3</v>
      </c>
      <c r="D31" s="22">
        <f t="shared" si="0"/>
        <v>610</v>
      </c>
    </row>
    <row r="32" spans="1:4" x14ac:dyDescent="0.3">
      <c r="A32" s="24">
        <v>43077</v>
      </c>
      <c r="B32" s="21">
        <v>460</v>
      </c>
      <c r="C32" s="25" t="s">
        <v>4</v>
      </c>
      <c r="D32" s="22">
        <f t="shared" si="0"/>
        <v>-460</v>
      </c>
    </row>
    <row r="33" spans="1:4" x14ac:dyDescent="0.3">
      <c r="A33" s="24">
        <v>43077</v>
      </c>
      <c r="B33" s="21">
        <v>570</v>
      </c>
      <c r="C33" s="25" t="s">
        <v>3</v>
      </c>
      <c r="D33" s="22">
        <f t="shared" si="0"/>
        <v>570</v>
      </c>
    </row>
    <row r="34" spans="1:4" x14ac:dyDescent="0.3">
      <c r="A34" s="24">
        <v>43080</v>
      </c>
      <c r="B34" s="21">
        <v>60</v>
      </c>
      <c r="C34" s="25" t="s">
        <v>3</v>
      </c>
      <c r="D34" s="22">
        <f t="shared" si="0"/>
        <v>60</v>
      </c>
    </row>
    <row r="35" spans="1:4" x14ac:dyDescent="0.3">
      <c r="A35" s="24">
        <v>43081</v>
      </c>
      <c r="B35" s="21">
        <v>320</v>
      </c>
      <c r="C35" s="25" t="s">
        <v>4</v>
      </c>
      <c r="D35" s="22">
        <f t="shared" si="0"/>
        <v>-320</v>
      </c>
    </row>
    <row r="36" spans="1:4" x14ac:dyDescent="0.3">
      <c r="A36" s="24">
        <v>43083</v>
      </c>
      <c r="B36" s="21">
        <v>410</v>
      </c>
      <c r="C36" s="25" t="s">
        <v>3</v>
      </c>
      <c r="D36" s="22">
        <f t="shared" si="0"/>
        <v>410</v>
      </c>
    </row>
    <row r="37" spans="1:4" x14ac:dyDescent="0.3">
      <c r="A37" s="24">
        <v>43084</v>
      </c>
      <c r="B37" s="21">
        <v>640</v>
      </c>
      <c r="C37" s="25" t="s">
        <v>4</v>
      </c>
      <c r="D37" s="22">
        <f t="shared" si="0"/>
        <v>-640</v>
      </c>
    </row>
    <row r="38" spans="1:4" x14ac:dyDescent="0.3">
      <c r="A38" s="24">
        <v>43091</v>
      </c>
      <c r="B38" s="21">
        <v>510</v>
      </c>
      <c r="C38" s="25" t="s">
        <v>3</v>
      </c>
      <c r="D38" s="22">
        <f t="shared" si="0"/>
        <v>510</v>
      </c>
    </row>
    <row r="39" spans="1:4" x14ac:dyDescent="0.3">
      <c r="A39" s="24">
        <v>43095</v>
      </c>
      <c r="B39" s="21">
        <v>40</v>
      </c>
      <c r="C39" s="25" t="s">
        <v>3</v>
      </c>
      <c r="D39" s="22">
        <f t="shared" si="0"/>
        <v>40</v>
      </c>
    </row>
    <row r="40" spans="1:4" x14ac:dyDescent="0.3">
      <c r="A40" s="24">
        <v>43098</v>
      </c>
      <c r="B40" s="21">
        <v>750</v>
      </c>
      <c r="C40" s="25" t="s">
        <v>4</v>
      </c>
      <c r="D40" s="22">
        <f t="shared" si="0"/>
        <v>-750</v>
      </c>
    </row>
    <row r="41" spans="1:4" x14ac:dyDescent="0.3">
      <c r="A41" s="24">
        <v>43098</v>
      </c>
      <c r="B41" s="21">
        <v>220</v>
      </c>
      <c r="C41" s="25" t="s">
        <v>3</v>
      </c>
      <c r="D41" s="22">
        <f t="shared" si="0"/>
        <v>220</v>
      </c>
    </row>
    <row r="42" spans="1:4" x14ac:dyDescent="0.3">
      <c r="A42" s="24">
        <v>43098</v>
      </c>
      <c r="B42" s="21">
        <v>170</v>
      </c>
      <c r="C42" s="25" t="s">
        <v>4</v>
      </c>
      <c r="D42" s="22">
        <f t="shared" si="0"/>
        <v>-170</v>
      </c>
    </row>
    <row r="43" spans="1:4" x14ac:dyDescent="0.3">
      <c r="A43" s="24">
        <v>43103</v>
      </c>
      <c r="B43" s="21">
        <v>540</v>
      </c>
      <c r="C43" s="25" t="s">
        <v>3</v>
      </c>
      <c r="D43" s="22">
        <f t="shared" si="0"/>
        <v>540</v>
      </c>
    </row>
    <row r="44" spans="1:4" x14ac:dyDescent="0.3">
      <c r="A44" s="24">
        <v>43105</v>
      </c>
      <c r="B44" s="21">
        <v>620</v>
      </c>
      <c r="C44" s="25" t="s">
        <v>4</v>
      </c>
      <c r="D44" s="22">
        <f t="shared" si="0"/>
        <v>-620</v>
      </c>
    </row>
    <row r="45" spans="1:4" x14ac:dyDescent="0.3">
      <c r="A45" s="24">
        <v>43112</v>
      </c>
      <c r="B45" s="21">
        <v>50</v>
      </c>
      <c r="C45" s="25" t="s">
        <v>3</v>
      </c>
      <c r="D45" s="22">
        <f t="shared" si="0"/>
        <v>50</v>
      </c>
    </row>
    <row r="46" spans="1:4" x14ac:dyDescent="0.3">
      <c r="A46" s="24">
        <v>43112</v>
      </c>
      <c r="B46" s="21">
        <v>50</v>
      </c>
      <c r="C46" s="25" t="s">
        <v>3</v>
      </c>
      <c r="D46" s="22">
        <f t="shared" si="0"/>
        <v>50</v>
      </c>
    </row>
    <row r="47" spans="1:4" x14ac:dyDescent="0.3">
      <c r="A47" s="24">
        <v>43112</v>
      </c>
      <c r="B47" s="21">
        <v>360</v>
      </c>
      <c r="C47" s="25" t="s">
        <v>3</v>
      </c>
      <c r="D47" s="22">
        <f t="shared" si="0"/>
        <v>360</v>
      </c>
    </row>
    <row r="48" spans="1:4" x14ac:dyDescent="0.3">
      <c r="A48" s="24">
        <v>43123</v>
      </c>
      <c r="B48" s="21">
        <v>290</v>
      </c>
      <c r="C48" s="25" t="s">
        <v>4</v>
      </c>
      <c r="D48" s="22">
        <f t="shared" si="0"/>
        <v>-290</v>
      </c>
    </row>
    <row r="49" spans="1:4" x14ac:dyDescent="0.3">
      <c r="A49" s="24">
        <v>43124</v>
      </c>
      <c r="B49" s="21">
        <v>390</v>
      </c>
      <c r="C49" s="25" t="s">
        <v>3</v>
      </c>
      <c r="D49" s="22">
        <f t="shared" si="0"/>
        <v>390</v>
      </c>
    </row>
    <row r="50" spans="1:4" x14ac:dyDescent="0.3">
      <c r="A50" s="24">
        <v>43125</v>
      </c>
      <c r="B50" s="21">
        <v>200</v>
      </c>
      <c r="C50" s="25" t="s">
        <v>3</v>
      </c>
      <c r="D50" s="22">
        <f t="shared" si="0"/>
        <v>200</v>
      </c>
    </row>
    <row r="51" spans="1:4" x14ac:dyDescent="0.3">
      <c r="A51" s="24">
        <v>43126</v>
      </c>
      <c r="B51" s="21">
        <v>750</v>
      </c>
      <c r="C51" s="25" t="s">
        <v>4</v>
      </c>
      <c r="D51" s="22">
        <f t="shared" si="0"/>
        <v>-750</v>
      </c>
    </row>
    <row r="52" spans="1:4" x14ac:dyDescent="0.3">
      <c r="A52" s="24">
        <v>43132</v>
      </c>
      <c r="B52" s="21">
        <v>450</v>
      </c>
      <c r="C52" s="25" t="s">
        <v>3</v>
      </c>
      <c r="D52" s="22">
        <f t="shared" si="0"/>
        <v>450</v>
      </c>
    </row>
    <row r="53" spans="1:4" x14ac:dyDescent="0.3">
      <c r="A53" s="24">
        <v>43140</v>
      </c>
      <c r="B53" s="21">
        <v>390</v>
      </c>
      <c r="C53" s="25" t="s">
        <v>4</v>
      </c>
      <c r="D53" s="22">
        <f t="shared" si="0"/>
        <v>-390</v>
      </c>
    </row>
    <row r="54" spans="1:4" x14ac:dyDescent="0.3">
      <c r="A54" s="24">
        <v>43140</v>
      </c>
      <c r="B54" s="21">
        <v>350</v>
      </c>
      <c r="C54" s="25" t="s">
        <v>3</v>
      </c>
      <c r="D54" s="22">
        <f t="shared" si="0"/>
        <v>350</v>
      </c>
    </row>
    <row r="55" spans="1:4" x14ac:dyDescent="0.3">
      <c r="A55" s="24">
        <v>43146</v>
      </c>
      <c r="B55" s="21">
        <v>220</v>
      </c>
      <c r="C55" s="25" t="s">
        <v>4</v>
      </c>
      <c r="D55" s="22">
        <f t="shared" si="0"/>
        <v>-220</v>
      </c>
    </row>
    <row r="56" spans="1:4" x14ac:dyDescent="0.3">
      <c r="A56" s="24">
        <v>43147</v>
      </c>
      <c r="B56" s="21">
        <v>30</v>
      </c>
      <c r="C56" s="25" t="s">
        <v>3</v>
      </c>
      <c r="D56" s="22">
        <f t="shared" si="0"/>
        <v>30</v>
      </c>
    </row>
    <row r="57" spans="1:4" x14ac:dyDescent="0.3">
      <c r="A57" s="24">
        <v>43152</v>
      </c>
      <c r="B57" s="21">
        <v>80</v>
      </c>
      <c r="C57" s="25" t="s">
        <v>3</v>
      </c>
      <c r="D57" s="22">
        <f t="shared" si="0"/>
        <v>80</v>
      </c>
    </row>
    <row r="58" spans="1:4" x14ac:dyDescent="0.3">
      <c r="A58" s="24">
        <v>43153</v>
      </c>
      <c r="B58" s="21">
        <v>90</v>
      </c>
      <c r="C58" s="25" t="s">
        <v>4</v>
      </c>
      <c r="D58" s="22">
        <f t="shared" si="0"/>
        <v>-90</v>
      </c>
    </row>
    <row r="59" spans="1:4" x14ac:dyDescent="0.3">
      <c r="A59" s="24">
        <v>43161</v>
      </c>
      <c r="B59" s="21">
        <v>360</v>
      </c>
      <c r="C59" s="25" t="s">
        <v>3</v>
      </c>
      <c r="D59" s="22">
        <f t="shared" si="0"/>
        <v>360</v>
      </c>
    </row>
    <row r="60" spans="1:4" x14ac:dyDescent="0.3">
      <c r="A60" s="24">
        <v>43161</v>
      </c>
      <c r="B60" s="21">
        <v>600</v>
      </c>
      <c r="C60" s="25" t="s">
        <v>3</v>
      </c>
      <c r="D60" s="22">
        <f t="shared" si="0"/>
        <v>600</v>
      </c>
    </row>
    <row r="61" spans="1:4" x14ac:dyDescent="0.3">
      <c r="A61" s="24">
        <v>43164</v>
      </c>
      <c r="B61" s="21">
        <v>660</v>
      </c>
      <c r="C61" s="25" t="s">
        <v>4</v>
      </c>
      <c r="D61" s="22">
        <f t="shared" si="0"/>
        <v>-660</v>
      </c>
    </row>
    <row r="62" spans="1:4" x14ac:dyDescent="0.3">
      <c r="A62" s="24">
        <v>43164</v>
      </c>
      <c r="B62" s="21">
        <v>230</v>
      </c>
      <c r="C62" s="25" t="s">
        <v>3</v>
      </c>
      <c r="D62" s="22">
        <f t="shared" si="0"/>
        <v>230</v>
      </c>
    </row>
    <row r="63" spans="1:4" x14ac:dyDescent="0.3">
      <c r="A63" s="24">
        <v>43166</v>
      </c>
      <c r="B63" s="21">
        <v>570</v>
      </c>
      <c r="C63" s="25" t="s">
        <v>3</v>
      </c>
      <c r="D63" s="22">
        <f t="shared" si="0"/>
        <v>570</v>
      </c>
    </row>
    <row r="64" spans="1:4" x14ac:dyDescent="0.3">
      <c r="A64" s="24">
        <v>43166</v>
      </c>
      <c r="B64" s="21">
        <v>1000</v>
      </c>
      <c r="C64" s="25" t="s">
        <v>4</v>
      </c>
      <c r="D64" s="22">
        <f t="shared" si="0"/>
        <v>-1000</v>
      </c>
    </row>
    <row r="65" spans="1:4" x14ac:dyDescent="0.3">
      <c r="A65" s="24">
        <v>43166</v>
      </c>
      <c r="B65" s="21">
        <v>200</v>
      </c>
      <c r="C65" s="25" t="s">
        <v>3</v>
      </c>
      <c r="D65" s="22">
        <f t="shared" si="0"/>
        <v>200</v>
      </c>
    </row>
    <row r="66" spans="1:4" x14ac:dyDescent="0.3">
      <c r="A66" s="24">
        <v>43168</v>
      </c>
      <c r="B66" s="21">
        <v>320</v>
      </c>
      <c r="C66" s="25" t="s">
        <v>3</v>
      </c>
      <c r="D66" s="22">
        <f t="shared" si="0"/>
        <v>320</v>
      </c>
    </row>
    <row r="67" spans="1:4" x14ac:dyDescent="0.3">
      <c r="A67" s="24">
        <v>43168</v>
      </c>
      <c r="B67" s="21">
        <v>230</v>
      </c>
      <c r="C67" s="25" t="s">
        <v>4</v>
      </c>
      <c r="D67" s="22">
        <f t="shared" ref="D67:D130" si="1">IF(C67 = "Покупка", B67, -B67)</f>
        <v>-230</v>
      </c>
    </row>
    <row r="68" spans="1:4" x14ac:dyDescent="0.3">
      <c r="A68" s="24">
        <v>43168</v>
      </c>
      <c r="B68" s="21">
        <v>110</v>
      </c>
      <c r="C68" s="25" t="s">
        <v>3</v>
      </c>
      <c r="D68" s="22">
        <f t="shared" si="1"/>
        <v>110</v>
      </c>
    </row>
    <row r="69" spans="1:4" x14ac:dyDescent="0.3">
      <c r="A69" s="24">
        <v>43172</v>
      </c>
      <c r="B69" s="21">
        <v>500</v>
      </c>
      <c r="C69" s="25" t="s">
        <v>4</v>
      </c>
      <c r="D69" s="22">
        <f t="shared" si="1"/>
        <v>-500</v>
      </c>
    </row>
    <row r="70" spans="1:4" x14ac:dyDescent="0.3">
      <c r="A70" s="24">
        <v>43173</v>
      </c>
      <c r="B70" s="21">
        <v>500</v>
      </c>
      <c r="C70" s="25" t="s">
        <v>3</v>
      </c>
      <c r="D70" s="22">
        <f t="shared" si="1"/>
        <v>500</v>
      </c>
    </row>
    <row r="71" spans="1:4" x14ac:dyDescent="0.3">
      <c r="A71" s="24">
        <v>43174</v>
      </c>
      <c r="B71" s="21">
        <v>40</v>
      </c>
      <c r="C71" s="25" t="s">
        <v>4</v>
      </c>
      <c r="D71" s="22">
        <f t="shared" si="1"/>
        <v>-40</v>
      </c>
    </row>
    <row r="72" spans="1:4" x14ac:dyDescent="0.3">
      <c r="A72" s="24">
        <v>43174</v>
      </c>
      <c r="B72" s="21">
        <v>120</v>
      </c>
      <c r="C72" s="25" t="s">
        <v>4</v>
      </c>
      <c r="D72" s="22">
        <f t="shared" si="1"/>
        <v>-120</v>
      </c>
    </row>
    <row r="73" spans="1:4" x14ac:dyDescent="0.3">
      <c r="A73" s="24">
        <v>43175</v>
      </c>
      <c r="B73" s="21">
        <v>580</v>
      </c>
      <c r="C73" s="25" t="s">
        <v>3</v>
      </c>
      <c r="D73" s="22">
        <f t="shared" si="1"/>
        <v>580</v>
      </c>
    </row>
    <row r="74" spans="1:4" x14ac:dyDescent="0.3">
      <c r="A74" s="24">
        <v>43175</v>
      </c>
      <c r="B74" s="21">
        <v>290</v>
      </c>
      <c r="C74" s="25" t="s">
        <v>4</v>
      </c>
      <c r="D74" s="22">
        <f t="shared" si="1"/>
        <v>-290</v>
      </c>
    </row>
    <row r="75" spans="1:4" x14ac:dyDescent="0.3">
      <c r="A75" s="24">
        <v>43178</v>
      </c>
      <c r="B75" s="21">
        <v>420</v>
      </c>
      <c r="C75" s="25" t="s">
        <v>3</v>
      </c>
      <c r="D75" s="22">
        <f t="shared" si="1"/>
        <v>420</v>
      </c>
    </row>
    <row r="76" spans="1:4" x14ac:dyDescent="0.3">
      <c r="A76" s="24">
        <v>43178</v>
      </c>
      <c r="B76" s="21">
        <v>710</v>
      </c>
      <c r="C76" s="25" t="s">
        <v>4</v>
      </c>
      <c r="D76" s="22">
        <f t="shared" si="1"/>
        <v>-710</v>
      </c>
    </row>
    <row r="77" spans="1:4" x14ac:dyDescent="0.3">
      <c r="A77" s="24">
        <v>43179</v>
      </c>
      <c r="B77" s="21">
        <v>380</v>
      </c>
      <c r="C77" s="25" t="s">
        <v>4</v>
      </c>
      <c r="D77" s="22">
        <f t="shared" si="1"/>
        <v>-380</v>
      </c>
    </row>
    <row r="78" spans="1:4" x14ac:dyDescent="0.3">
      <c r="A78" s="24">
        <v>43182</v>
      </c>
      <c r="B78" s="21">
        <v>130</v>
      </c>
      <c r="C78" s="25" t="s">
        <v>3</v>
      </c>
      <c r="D78" s="22">
        <f t="shared" si="1"/>
        <v>130</v>
      </c>
    </row>
    <row r="79" spans="1:4" x14ac:dyDescent="0.3">
      <c r="A79" s="24">
        <v>43182</v>
      </c>
      <c r="B79" s="21">
        <v>290</v>
      </c>
      <c r="C79" s="25" t="s">
        <v>3</v>
      </c>
      <c r="D79" s="22">
        <f t="shared" si="1"/>
        <v>290</v>
      </c>
    </row>
    <row r="80" spans="1:4" x14ac:dyDescent="0.3">
      <c r="A80" s="24">
        <v>43182</v>
      </c>
      <c r="B80" s="21">
        <v>590</v>
      </c>
      <c r="C80" s="25" t="s">
        <v>3</v>
      </c>
      <c r="D80" s="22">
        <f t="shared" si="1"/>
        <v>590</v>
      </c>
    </row>
    <row r="81" spans="1:4" x14ac:dyDescent="0.3">
      <c r="A81" s="24">
        <v>43182</v>
      </c>
      <c r="B81" s="21">
        <v>240</v>
      </c>
      <c r="C81" s="25" t="s">
        <v>4</v>
      </c>
      <c r="D81" s="22">
        <f t="shared" si="1"/>
        <v>-240</v>
      </c>
    </row>
    <row r="82" spans="1:4" x14ac:dyDescent="0.3">
      <c r="A82" s="24">
        <v>43187</v>
      </c>
      <c r="B82" s="21">
        <v>320</v>
      </c>
      <c r="C82" s="25" t="s">
        <v>4</v>
      </c>
      <c r="D82" s="22">
        <f t="shared" si="1"/>
        <v>-320</v>
      </c>
    </row>
    <row r="83" spans="1:4" x14ac:dyDescent="0.3">
      <c r="A83" s="24">
        <v>43188</v>
      </c>
      <c r="B83" s="21">
        <v>40</v>
      </c>
      <c r="C83" s="25" t="s">
        <v>4</v>
      </c>
      <c r="D83" s="22">
        <f t="shared" si="1"/>
        <v>-40</v>
      </c>
    </row>
    <row r="84" spans="1:4" x14ac:dyDescent="0.3">
      <c r="A84" s="24">
        <v>43189</v>
      </c>
      <c r="B84" s="21">
        <v>60</v>
      </c>
      <c r="C84" s="25" t="s">
        <v>4</v>
      </c>
      <c r="D84" s="22">
        <f t="shared" si="1"/>
        <v>-60</v>
      </c>
    </row>
    <row r="85" spans="1:4" x14ac:dyDescent="0.3">
      <c r="A85" s="24">
        <v>43189</v>
      </c>
      <c r="B85" s="21">
        <v>590</v>
      </c>
      <c r="C85" s="25" t="s">
        <v>3</v>
      </c>
      <c r="D85" s="22">
        <f t="shared" si="1"/>
        <v>590</v>
      </c>
    </row>
    <row r="86" spans="1:4" x14ac:dyDescent="0.3">
      <c r="A86" s="24">
        <v>43193</v>
      </c>
      <c r="B86" s="21">
        <v>570</v>
      </c>
      <c r="C86" s="25" t="s">
        <v>3</v>
      </c>
      <c r="D86" s="22">
        <f t="shared" si="1"/>
        <v>570</v>
      </c>
    </row>
    <row r="87" spans="1:4" x14ac:dyDescent="0.3">
      <c r="A87" s="24">
        <v>43193</v>
      </c>
      <c r="B87" s="21">
        <v>1000</v>
      </c>
      <c r="C87" s="25" t="s">
        <v>4</v>
      </c>
      <c r="D87" s="22">
        <f t="shared" si="1"/>
        <v>-1000</v>
      </c>
    </row>
    <row r="88" spans="1:4" x14ac:dyDescent="0.3">
      <c r="A88" s="24">
        <v>43196</v>
      </c>
      <c r="B88" s="21">
        <v>640</v>
      </c>
      <c r="C88" s="25" t="s">
        <v>3</v>
      </c>
      <c r="D88" s="22">
        <f t="shared" si="1"/>
        <v>640</v>
      </c>
    </row>
    <row r="89" spans="1:4" x14ac:dyDescent="0.3">
      <c r="A89" s="24">
        <v>43196</v>
      </c>
      <c r="B89" s="21">
        <v>640</v>
      </c>
      <c r="C89" s="25" t="s">
        <v>3</v>
      </c>
      <c r="D89" s="22">
        <f t="shared" si="1"/>
        <v>640</v>
      </c>
    </row>
    <row r="90" spans="1:4" x14ac:dyDescent="0.3">
      <c r="A90" s="24">
        <v>43200</v>
      </c>
      <c r="B90" s="21">
        <v>1680</v>
      </c>
      <c r="C90" s="25" t="s">
        <v>4</v>
      </c>
      <c r="D90" s="22">
        <f t="shared" si="1"/>
        <v>-1680</v>
      </c>
    </row>
    <row r="91" spans="1:4" x14ac:dyDescent="0.3">
      <c r="A91" s="24">
        <v>43202</v>
      </c>
      <c r="B91" s="21">
        <v>380</v>
      </c>
      <c r="C91" s="25" t="s">
        <v>3</v>
      </c>
      <c r="D91" s="22">
        <f t="shared" si="1"/>
        <v>380</v>
      </c>
    </row>
    <row r="92" spans="1:4" x14ac:dyDescent="0.3">
      <c r="A92" s="24">
        <v>43203</v>
      </c>
      <c r="B92" s="21">
        <v>190</v>
      </c>
      <c r="C92" s="25" t="s">
        <v>3</v>
      </c>
      <c r="D92" s="22">
        <f t="shared" si="1"/>
        <v>190</v>
      </c>
    </row>
    <row r="93" spans="1:4" x14ac:dyDescent="0.3">
      <c r="A93" s="24">
        <v>43203</v>
      </c>
      <c r="B93" s="21">
        <v>220</v>
      </c>
      <c r="C93" s="25" t="s">
        <v>3</v>
      </c>
      <c r="D93" s="22">
        <f t="shared" si="1"/>
        <v>220</v>
      </c>
    </row>
    <row r="94" spans="1:4" x14ac:dyDescent="0.3">
      <c r="A94" s="24">
        <v>43203</v>
      </c>
      <c r="B94" s="21">
        <v>50</v>
      </c>
      <c r="C94" s="25" t="s">
        <v>4</v>
      </c>
      <c r="D94" s="22">
        <f t="shared" si="1"/>
        <v>-50</v>
      </c>
    </row>
    <row r="95" spans="1:4" x14ac:dyDescent="0.3">
      <c r="A95" s="24">
        <v>43213</v>
      </c>
      <c r="B95" s="21">
        <v>470</v>
      </c>
      <c r="C95" s="25" t="s">
        <v>3</v>
      </c>
      <c r="D95" s="22">
        <f t="shared" si="1"/>
        <v>470</v>
      </c>
    </row>
    <row r="96" spans="1:4" x14ac:dyDescent="0.3">
      <c r="A96" s="24">
        <v>43215</v>
      </c>
      <c r="B96" s="21">
        <v>60</v>
      </c>
      <c r="C96" s="25" t="s">
        <v>3</v>
      </c>
      <c r="D96" s="22">
        <f t="shared" si="1"/>
        <v>60</v>
      </c>
    </row>
    <row r="97" spans="1:4" x14ac:dyDescent="0.3">
      <c r="A97" s="24">
        <v>43220</v>
      </c>
      <c r="B97" s="21">
        <v>740</v>
      </c>
      <c r="C97" s="25" t="s">
        <v>3</v>
      </c>
      <c r="D97" s="22">
        <f t="shared" si="1"/>
        <v>740</v>
      </c>
    </row>
    <row r="98" spans="1:4" x14ac:dyDescent="0.3">
      <c r="A98" s="24">
        <v>43220</v>
      </c>
      <c r="B98" s="21">
        <v>180</v>
      </c>
      <c r="C98" s="25" t="s">
        <v>3</v>
      </c>
      <c r="D98" s="22">
        <f t="shared" si="1"/>
        <v>180</v>
      </c>
    </row>
    <row r="99" spans="1:4" x14ac:dyDescent="0.3">
      <c r="A99" s="24">
        <v>43228</v>
      </c>
      <c r="B99" s="21">
        <v>2130</v>
      </c>
      <c r="C99" s="25" t="s">
        <v>4</v>
      </c>
      <c r="D99" s="22">
        <f t="shared" si="1"/>
        <v>-2130</v>
      </c>
    </row>
    <row r="100" spans="1:4" x14ac:dyDescent="0.3">
      <c r="A100" s="24">
        <v>43230</v>
      </c>
      <c r="B100" s="21">
        <v>310</v>
      </c>
      <c r="C100" s="25" t="s">
        <v>4</v>
      </c>
      <c r="D100" s="22">
        <f t="shared" si="1"/>
        <v>-310</v>
      </c>
    </row>
    <row r="101" spans="1:4" x14ac:dyDescent="0.3">
      <c r="A101" s="24">
        <v>43231</v>
      </c>
      <c r="B101" s="21">
        <v>530</v>
      </c>
      <c r="C101" s="25" t="s">
        <v>3</v>
      </c>
      <c r="D101" s="22">
        <f t="shared" si="1"/>
        <v>530</v>
      </c>
    </row>
    <row r="102" spans="1:4" x14ac:dyDescent="0.3">
      <c r="A102" s="24">
        <v>43231</v>
      </c>
      <c r="B102" s="21">
        <v>360</v>
      </c>
      <c r="C102" s="25" t="s">
        <v>3</v>
      </c>
      <c r="D102" s="22">
        <f t="shared" si="1"/>
        <v>360</v>
      </c>
    </row>
    <row r="103" spans="1:4" x14ac:dyDescent="0.3">
      <c r="A103" s="24">
        <v>43234</v>
      </c>
      <c r="B103" s="21">
        <v>420</v>
      </c>
      <c r="C103" s="25" t="s">
        <v>3</v>
      </c>
      <c r="D103" s="22">
        <f t="shared" si="1"/>
        <v>420</v>
      </c>
    </row>
    <row r="104" spans="1:4" x14ac:dyDescent="0.3">
      <c r="A104" s="24">
        <v>43234</v>
      </c>
      <c r="B104" s="21">
        <v>330</v>
      </c>
      <c r="C104" s="25" t="s">
        <v>4</v>
      </c>
      <c r="D104" s="22">
        <f t="shared" si="1"/>
        <v>-330</v>
      </c>
    </row>
    <row r="105" spans="1:4" x14ac:dyDescent="0.3">
      <c r="A105" s="24">
        <v>43238</v>
      </c>
      <c r="B105" s="21">
        <v>660</v>
      </c>
      <c r="C105" s="25" t="s">
        <v>4</v>
      </c>
      <c r="D105" s="22">
        <f t="shared" si="1"/>
        <v>-660</v>
      </c>
    </row>
    <row r="106" spans="1:4" x14ac:dyDescent="0.3">
      <c r="A106" s="24">
        <v>43238</v>
      </c>
      <c r="B106" s="21">
        <v>280</v>
      </c>
      <c r="C106" s="25" t="s">
        <v>3</v>
      </c>
      <c r="D106" s="22">
        <f t="shared" si="1"/>
        <v>280</v>
      </c>
    </row>
    <row r="107" spans="1:4" x14ac:dyDescent="0.3">
      <c r="A107" s="24">
        <v>43242</v>
      </c>
      <c r="B107" s="21">
        <v>40</v>
      </c>
      <c r="C107" s="25" t="s">
        <v>4</v>
      </c>
      <c r="D107" s="22">
        <f t="shared" si="1"/>
        <v>-40</v>
      </c>
    </row>
    <row r="108" spans="1:4" x14ac:dyDescent="0.3">
      <c r="A108" s="24">
        <v>43242</v>
      </c>
      <c r="B108" s="21">
        <v>90</v>
      </c>
      <c r="C108" s="25" t="s">
        <v>3</v>
      </c>
      <c r="D108" s="22">
        <f t="shared" si="1"/>
        <v>90</v>
      </c>
    </row>
    <row r="109" spans="1:4" x14ac:dyDescent="0.3">
      <c r="A109" s="24">
        <v>43244</v>
      </c>
      <c r="B109" s="21">
        <v>380</v>
      </c>
      <c r="C109" s="25" t="s">
        <v>3</v>
      </c>
      <c r="D109" s="22">
        <f t="shared" si="1"/>
        <v>380</v>
      </c>
    </row>
    <row r="110" spans="1:4" x14ac:dyDescent="0.3">
      <c r="A110" s="24">
        <v>43250</v>
      </c>
      <c r="B110" s="21">
        <v>400</v>
      </c>
      <c r="C110" s="25" t="s">
        <v>4</v>
      </c>
      <c r="D110" s="22">
        <f t="shared" si="1"/>
        <v>-400</v>
      </c>
    </row>
    <row r="111" spans="1:4" x14ac:dyDescent="0.3">
      <c r="A111" s="24">
        <v>43252</v>
      </c>
      <c r="B111" s="21">
        <v>680</v>
      </c>
      <c r="C111" s="25" t="s">
        <v>3</v>
      </c>
      <c r="D111" s="22">
        <f t="shared" si="1"/>
        <v>680</v>
      </c>
    </row>
    <row r="112" spans="1:4" x14ac:dyDescent="0.3">
      <c r="A112" s="24">
        <v>43252</v>
      </c>
      <c r="B112" s="21">
        <v>770</v>
      </c>
      <c r="C112" s="25" t="s">
        <v>4</v>
      </c>
      <c r="D112" s="22">
        <f t="shared" si="1"/>
        <v>-770</v>
      </c>
    </row>
    <row r="113" spans="1:4" x14ac:dyDescent="0.3">
      <c r="A113" s="24">
        <v>43262</v>
      </c>
      <c r="B113" s="21">
        <v>550</v>
      </c>
      <c r="C113" s="25" t="s">
        <v>4</v>
      </c>
      <c r="D113" s="22">
        <f t="shared" si="1"/>
        <v>-550</v>
      </c>
    </row>
    <row r="114" spans="1:4" x14ac:dyDescent="0.3">
      <c r="A114" s="24">
        <v>43262</v>
      </c>
      <c r="B114" s="21">
        <v>360</v>
      </c>
      <c r="C114" s="25" t="s">
        <v>3</v>
      </c>
      <c r="D114" s="22">
        <f t="shared" si="1"/>
        <v>360</v>
      </c>
    </row>
    <row r="115" spans="1:4" x14ac:dyDescent="0.3">
      <c r="A115" s="24">
        <v>43266</v>
      </c>
      <c r="B115" s="21">
        <v>450</v>
      </c>
      <c r="C115" s="25" t="s">
        <v>3</v>
      </c>
      <c r="D115" s="22">
        <f t="shared" si="1"/>
        <v>450</v>
      </c>
    </row>
    <row r="116" spans="1:4" x14ac:dyDescent="0.3">
      <c r="A116" s="24">
        <v>43269</v>
      </c>
      <c r="B116" s="21">
        <v>310</v>
      </c>
      <c r="C116" s="25" t="s">
        <v>3</v>
      </c>
      <c r="D116" s="22">
        <f t="shared" si="1"/>
        <v>310</v>
      </c>
    </row>
    <row r="117" spans="1:4" x14ac:dyDescent="0.3">
      <c r="A117" s="24">
        <v>43270</v>
      </c>
      <c r="B117" s="21">
        <v>1010</v>
      </c>
      <c r="C117" s="25" t="s">
        <v>4</v>
      </c>
      <c r="D117" s="22">
        <f t="shared" si="1"/>
        <v>-1010</v>
      </c>
    </row>
    <row r="118" spans="1:4" x14ac:dyDescent="0.3">
      <c r="A118" s="24">
        <v>43273</v>
      </c>
      <c r="B118" s="21">
        <v>400</v>
      </c>
      <c r="C118" s="25" t="s">
        <v>3</v>
      </c>
      <c r="D118" s="22">
        <f t="shared" si="1"/>
        <v>400</v>
      </c>
    </row>
    <row r="119" spans="1:4" x14ac:dyDescent="0.3">
      <c r="A119" s="24">
        <v>43273</v>
      </c>
      <c r="B119" s="21">
        <v>600</v>
      </c>
      <c r="C119" s="25" t="s">
        <v>3</v>
      </c>
      <c r="D119" s="22">
        <f t="shared" si="1"/>
        <v>600</v>
      </c>
    </row>
    <row r="120" spans="1:4" x14ac:dyDescent="0.3">
      <c r="A120" s="24">
        <v>43276</v>
      </c>
      <c r="B120" s="21">
        <v>170</v>
      </c>
      <c r="C120" s="25" t="s">
        <v>4</v>
      </c>
      <c r="D120" s="22">
        <f t="shared" si="1"/>
        <v>-170</v>
      </c>
    </row>
    <row r="121" spans="1:4" x14ac:dyDescent="0.3">
      <c r="A121" s="24">
        <v>43280</v>
      </c>
      <c r="B121" s="21">
        <v>410</v>
      </c>
      <c r="C121" s="25" t="s">
        <v>4</v>
      </c>
      <c r="D121" s="22">
        <f t="shared" si="1"/>
        <v>-410</v>
      </c>
    </row>
    <row r="122" spans="1:4" x14ac:dyDescent="0.3">
      <c r="A122" s="24">
        <v>43283</v>
      </c>
      <c r="B122" s="21">
        <v>380</v>
      </c>
      <c r="C122" s="25" t="s">
        <v>4</v>
      </c>
      <c r="D122" s="22">
        <f t="shared" si="1"/>
        <v>-380</v>
      </c>
    </row>
    <row r="123" spans="1:4" x14ac:dyDescent="0.3">
      <c r="A123" s="24">
        <v>43287</v>
      </c>
      <c r="B123" s="21">
        <v>440</v>
      </c>
      <c r="C123" s="25" t="s">
        <v>3</v>
      </c>
      <c r="D123" s="22">
        <f t="shared" si="1"/>
        <v>440</v>
      </c>
    </row>
    <row r="124" spans="1:4" x14ac:dyDescent="0.3">
      <c r="A124" s="24">
        <v>43294</v>
      </c>
      <c r="B124" s="21">
        <v>610</v>
      </c>
      <c r="C124" s="25" t="s">
        <v>4</v>
      </c>
      <c r="D124" s="22">
        <f t="shared" si="1"/>
        <v>-610</v>
      </c>
    </row>
    <row r="125" spans="1:4" x14ac:dyDescent="0.3">
      <c r="A125" s="24">
        <v>43294</v>
      </c>
      <c r="B125" s="21">
        <v>490</v>
      </c>
      <c r="C125" s="25" t="s">
        <v>3</v>
      </c>
      <c r="D125" s="22">
        <f t="shared" si="1"/>
        <v>490</v>
      </c>
    </row>
    <row r="126" spans="1:4" x14ac:dyDescent="0.3">
      <c r="A126" s="24">
        <v>43294</v>
      </c>
      <c r="B126" s="21">
        <v>210</v>
      </c>
      <c r="C126" s="25" t="s">
        <v>3</v>
      </c>
      <c r="D126" s="22">
        <f t="shared" si="1"/>
        <v>210</v>
      </c>
    </row>
    <row r="127" spans="1:4" x14ac:dyDescent="0.3">
      <c r="A127" s="24">
        <v>43299</v>
      </c>
      <c r="B127" s="21">
        <v>170</v>
      </c>
      <c r="C127" s="25" t="s">
        <v>3</v>
      </c>
      <c r="D127" s="22">
        <f t="shared" si="1"/>
        <v>170</v>
      </c>
    </row>
    <row r="128" spans="1:4" x14ac:dyDescent="0.3">
      <c r="A128" s="24">
        <v>43307</v>
      </c>
      <c r="B128" s="21">
        <v>600</v>
      </c>
      <c r="C128" s="25" t="s">
        <v>4</v>
      </c>
      <c r="D128" s="22">
        <f t="shared" si="1"/>
        <v>-600</v>
      </c>
    </row>
    <row r="129" spans="1:4" x14ac:dyDescent="0.3">
      <c r="A129" s="24">
        <v>43308</v>
      </c>
      <c r="B129" s="21">
        <v>100</v>
      </c>
      <c r="C129" s="25" t="s">
        <v>4</v>
      </c>
      <c r="D129" s="22">
        <f t="shared" si="1"/>
        <v>-100</v>
      </c>
    </row>
    <row r="130" spans="1:4" x14ac:dyDescent="0.3">
      <c r="A130" s="24">
        <v>43308</v>
      </c>
      <c r="B130" s="21">
        <v>710</v>
      </c>
      <c r="C130" s="25" t="s">
        <v>3</v>
      </c>
      <c r="D130" s="22">
        <f t="shared" si="1"/>
        <v>710</v>
      </c>
    </row>
    <row r="131" spans="1:4" x14ac:dyDescent="0.3">
      <c r="A131" s="24">
        <v>43311</v>
      </c>
      <c r="B131" s="21">
        <v>10</v>
      </c>
      <c r="C131" s="25" t="s">
        <v>4</v>
      </c>
      <c r="D131" s="22">
        <f t="shared" ref="D131:D194" si="2">IF(C131 = "Покупка", B131, -B131)</f>
        <v>-10</v>
      </c>
    </row>
    <row r="132" spans="1:4" x14ac:dyDescent="0.3">
      <c r="A132" s="24">
        <v>43313</v>
      </c>
      <c r="B132" s="21">
        <v>360</v>
      </c>
      <c r="C132" s="25" t="s">
        <v>3</v>
      </c>
      <c r="D132" s="22">
        <f t="shared" si="2"/>
        <v>360</v>
      </c>
    </row>
    <row r="133" spans="1:4" x14ac:dyDescent="0.3">
      <c r="A133" s="24">
        <v>43313</v>
      </c>
      <c r="B133" s="21">
        <v>540</v>
      </c>
      <c r="C133" s="25" t="s">
        <v>3</v>
      </c>
      <c r="D133" s="22">
        <f t="shared" si="2"/>
        <v>540</v>
      </c>
    </row>
    <row r="134" spans="1:4" x14ac:dyDescent="0.3">
      <c r="A134" s="24">
        <v>43314</v>
      </c>
      <c r="B134" s="21">
        <v>1370</v>
      </c>
      <c r="C134" s="25" t="s">
        <v>4</v>
      </c>
      <c r="D134" s="22">
        <f t="shared" si="2"/>
        <v>-1370</v>
      </c>
    </row>
    <row r="135" spans="1:4" x14ac:dyDescent="0.3">
      <c r="A135" s="24">
        <v>43314</v>
      </c>
      <c r="B135" s="21">
        <v>690</v>
      </c>
      <c r="C135" s="25" t="s">
        <v>3</v>
      </c>
      <c r="D135" s="22">
        <f t="shared" si="2"/>
        <v>690</v>
      </c>
    </row>
    <row r="136" spans="1:4" x14ac:dyDescent="0.3">
      <c r="A136" s="24">
        <v>43315</v>
      </c>
      <c r="B136" s="21">
        <v>810</v>
      </c>
      <c r="C136" s="25" t="s">
        <v>4</v>
      </c>
      <c r="D136" s="22">
        <f t="shared" si="2"/>
        <v>-810</v>
      </c>
    </row>
    <row r="137" spans="1:4" x14ac:dyDescent="0.3">
      <c r="A137" s="24">
        <v>43315</v>
      </c>
      <c r="B137" s="21">
        <v>100</v>
      </c>
      <c r="C137" s="25" t="s">
        <v>4</v>
      </c>
      <c r="D137" s="22">
        <f t="shared" si="2"/>
        <v>-100</v>
      </c>
    </row>
    <row r="138" spans="1:4" x14ac:dyDescent="0.3">
      <c r="A138" s="24">
        <v>43318</v>
      </c>
      <c r="B138" s="21">
        <v>60</v>
      </c>
      <c r="C138" s="25" t="s">
        <v>3</v>
      </c>
      <c r="D138" s="22">
        <f t="shared" si="2"/>
        <v>60</v>
      </c>
    </row>
    <row r="139" spans="1:4" x14ac:dyDescent="0.3">
      <c r="A139" s="24">
        <v>43319</v>
      </c>
      <c r="B139" s="21">
        <v>440</v>
      </c>
      <c r="C139" s="25" t="s">
        <v>3</v>
      </c>
      <c r="D139" s="22">
        <f t="shared" si="2"/>
        <v>440</v>
      </c>
    </row>
    <row r="140" spans="1:4" x14ac:dyDescent="0.3">
      <c r="A140" s="24">
        <v>43319</v>
      </c>
      <c r="B140" s="21">
        <v>600</v>
      </c>
      <c r="C140" s="25" t="s">
        <v>4</v>
      </c>
      <c r="D140" s="22">
        <f t="shared" si="2"/>
        <v>-600</v>
      </c>
    </row>
    <row r="141" spans="1:4" x14ac:dyDescent="0.3">
      <c r="A141" s="24">
        <v>43322</v>
      </c>
      <c r="B141" s="21">
        <v>530</v>
      </c>
      <c r="C141" s="25" t="s">
        <v>3</v>
      </c>
      <c r="D141" s="22">
        <f t="shared" si="2"/>
        <v>530</v>
      </c>
    </row>
    <row r="142" spans="1:4" x14ac:dyDescent="0.3">
      <c r="A142" s="24">
        <v>43326</v>
      </c>
      <c r="B142" s="21">
        <v>610</v>
      </c>
      <c r="C142" s="25" t="s">
        <v>3</v>
      </c>
      <c r="D142" s="22">
        <f t="shared" si="2"/>
        <v>610</v>
      </c>
    </row>
    <row r="143" spans="1:4" x14ac:dyDescent="0.3">
      <c r="A143" s="24">
        <v>43327</v>
      </c>
      <c r="B143" s="21">
        <v>1070</v>
      </c>
      <c r="C143" s="25" t="s">
        <v>4</v>
      </c>
      <c r="D143" s="22">
        <f t="shared" si="2"/>
        <v>-1070</v>
      </c>
    </row>
    <row r="144" spans="1:4" x14ac:dyDescent="0.3">
      <c r="A144" s="24">
        <v>43328</v>
      </c>
      <c r="B144" s="21">
        <v>190</v>
      </c>
      <c r="C144" s="25" t="s">
        <v>3</v>
      </c>
      <c r="D144" s="22">
        <f t="shared" si="2"/>
        <v>190</v>
      </c>
    </row>
    <row r="145" spans="1:4" x14ac:dyDescent="0.3">
      <c r="A145" s="24">
        <v>43329</v>
      </c>
      <c r="B145" s="21">
        <v>530</v>
      </c>
      <c r="C145" s="25" t="s">
        <v>3</v>
      </c>
      <c r="D145" s="22">
        <f t="shared" si="2"/>
        <v>530</v>
      </c>
    </row>
    <row r="146" spans="1:4" x14ac:dyDescent="0.3">
      <c r="A146" s="24">
        <v>43329</v>
      </c>
      <c r="B146" s="21">
        <v>460</v>
      </c>
      <c r="C146" s="25" t="s">
        <v>3</v>
      </c>
      <c r="D146" s="22">
        <f t="shared" si="2"/>
        <v>460</v>
      </c>
    </row>
    <row r="147" spans="1:4" x14ac:dyDescent="0.3">
      <c r="A147" s="24">
        <v>43329</v>
      </c>
      <c r="B147" s="21">
        <v>160</v>
      </c>
      <c r="C147" s="25" t="s">
        <v>3</v>
      </c>
      <c r="D147" s="22">
        <f t="shared" si="2"/>
        <v>160</v>
      </c>
    </row>
    <row r="148" spans="1:4" x14ac:dyDescent="0.3">
      <c r="A148" s="24">
        <v>43332</v>
      </c>
      <c r="B148" s="21">
        <v>1320</v>
      </c>
      <c r="C148" s="25" t="s">
        <v>4</v>
      </c>
      <c r="D148" s="22">
        <f t="shared" si="2"/>
        <v>-1320</v>
      </c>
    </row>
    <row r="149" spans="1:4" x14ac:dyDescent="0.3">
      <c r="A149" s="24">
        <v>43333</v>
      </c>
      <c r="B149" s="21">
        <v>340</v>
      </c>
      <c r="C149" s="25" t="s">
        <v>3</v>
      </c>
      <c r="D149" s="22">
        <f t="shared" si="2"/>
        <v>340</v>
      </c>
    </row>
    <row r="150" spans="1:4" x14ac:dyDescent="0.3">
      <c r="A150" s="24">
        <v>43334</v>
      </c>
      <c r="B150" s="21">
        <v>490</v>
      </c>
      <c r="C150" s="25" t="s">
        <v>4</v>
      </c>
      <c r="D150" s="22">
        <f t="shared" si="2"/>
        <v>-490</v>
      </c>
    </row>
    <row r="151" spans="1:4" x14ac:dyDescent="0.3">
      <c r="A151" s="24">
        <v>43340</v>
      </c>
      <c r="B151" s="21">
        <v>310</v>
      </c>
      <c r="C151" s="25" t="s">
        <v>3</v>
      </c>
      <c r="D151" s="22">
        <f t="shared" si="2"/>
        <v>310</v>
      </c>
    </row>
    <row r="152" spans="1:4" x14ac:dyDescent="0.3">
      <c r="A152" s="24">
        <v>43341</v>
      </c>
      <c r="B152" s="21">
        <v>110</v>
      </c>
      <c r="C152" s="25" t="s">
        <v>3</v>
      </c>
      <c r="D152" s="22">
        <f t="shared" si="2"/>
        <v>110</v>
      </c>
    </row>
    <row r="153" spans="1:4" x14ac:dyDescent="0.3">
      <c r="A153" s="24">
        <v>43343</v>
      </c>
      <c r="B153" s="21">
        <v>300</v>
      </c>
      <c r="C153" s="25" t="s">
        <v>4</v>
      </c>
      <c r="D153" s="22">
        <f t="shared" si="2"/>
        <v>-300</v>
      </c>
    </row>
    <row r="154" spans="1:4" x14ac:dyDescent="0.3">
      <c r="A154" s="24">
        <v>43346</v>
      </c>
      <c r="B154" s="21">
        <v>80</v>
      </c>
      <c r="C154" s="25" t="s">
        <v>3</v>
      </c>
      <c r="D154" s="22">
        <f t="shared" si="2"/>
        <v>80</v>
      </c>
    </row>
    <row r="155" spans="1:4" x14ac:dyDescent="0.3">
      <c r="A155" s="24">
        <v>43346</v>
      </c>
      <c r="B155" s="21">
        <v>270</v>
      </c>
      <c r="C155" s="25" t="s">
        <v>3</v>
      </c>
      <c r="D155" s="22">
        <f t="shared" si="2"/>
        <v>270</v>
      </c>
    </row>
    <row r="156" spans="1:4" x14ac:dyDescent="0.3">
      <c r="A156" s="24">
        <v>43346</v>
      </c>
      <c r="B156" s="21">
        <v>350</v>
      </c>
      <c r="C156" s="25" t="s">
        <v>3</v>
      </c>
      <c r="D156" s="22">
        <f t="shared" si="2"/>
        <v>350</v>
      </c>
    </row>
    <row r="157" spans="1:4" x14ac:dyDescent="0.3">
      <c r="A157" s="24">
        <v>43347</v>
      </c>
      <c r="B157" s="21">
        <v>580</v>
      </c>
      <c r="C157" s="25" t="s">
        <v>4</v>
      </c>
      <c r="D157" s="22">
        <f t="shared" si="2"/>
        <v>-580</v>
      </c>
    </row>
    <row r="158" spans="1:4" x14ac:dyDescent="0.3">
      <c r="A158" s="24">
        <v>43348</v>
      </c>
      <c r="B158" s="21">
        <v>500</v>
      </c>
      <c r="C158" s="25" t="s">
        <v>3</v>
      </c>
      <c r="D158" s="22">
        <f t="shared" si="2"/>
        <v>500</v>
      </c>
    </row>
    <row r="159" spans="1:4" x14ac:dyDescent="0.3">
      <c r="A159" s="24">
        <v>43349</v>
      </c>
      <c r="B159" s="21">
        <v>610</v>
      </c>
      <c r="C159" s="25" t="s">
        <v>3</v>
      </c>
      <c r="D159" s="22">
        <f t="shared" si="2"/>
        <v>610</v>
      </c>
    </row>
    <row r="160" spans="1:4" x14ac:dyDescent="0.3">
      <c r="A160" s="24">
        <v>43349</v>
      </c>
      <c r="B160" s="21">
        <v>1250</v>
      </c>
      <c r="C160" s="25" t="s">
        <v>4</v>
      </c>
      <c r="D160" s="22">
        <f t="shared" si="2"/>
        <v>-1250</v>
      </c>
    </row>
    <row r="161" spans="1:4" x14ac:dyDescent="0.3">
      <c r="A161" s="24">
        <v>43349</v>
      </c>
      <c r="B161" s="21">
        <v>640</v>
      </c>
      <c r="C161" s="25" t="s">
        <v>3</v>
      </c>
      <c r="D161" s="22">
        <f t="shared" si="2"/>
        <v>640</v>
      </c>
    </row>
    <row r="162" spans="1:4" x14ac:dyDescent="0.3">
      <c r="A162" s="24">
        <v>43350</v>
      </c>
      <c r="B162" s="21">
        <v>80</v>
      </c>
      <c r="C162" s="25" t="s">
        <v>3</v>
      </c>
      <c r="D162" s="22">
        <f t="shared" si="2"/>
        <v>80</v>
      </c>
    </row>
    <row r="163" spans="1:4" x14ac:dyDescent="0.3">
      <c r="A163" s="24">
        <v>43355</v>
      </c>
      <c r="B163" s="21">
        <v>690</v>
      </c>
      <c r="C163" s="25" t="s">
        <v>3</v>
      </c>
      <c r="D163" s="22">
        <f t="shared" si="2"/>
        <v>690</v>
      </c>
    </row>
    <row r="164" spans="1:4" x14ac:dyDescent="0.3">
      <c r="A164" s="24">
        <v>43357</v>
      </c>
      <c r="B164" s="21">
        <v>1060</v>
      </c>
      <c r="C164" s="25" t="s">
        <v>4</v>
      </c>
      <c r="D164" s="22">
        <f t="shared" si="2"/>
        <v>-1060</v>
      </c>
    </row>
    <row r="165" spans="1:4" x14ac:dyDescent="0.3">
      <c r="A165" s="24">
        <v>43360</v>
      </c>
      <c r="B165" s="21">
        <v>0</v>
      </c>
      <c r="C165" s="25" t="s">
        <v>3</v>
      </c>
      <c r="D165" s="22">
        <f t="shared" si="2"/>
        <v>0</v>
      </c>
    </row>
    <row r="166" spans="1:4" x14ac:dyDescent="0.3">
      <c r="A166" s="24">
        <v>43361</v>
      </c>
      <c r="B166" s="21">
        <v>400</v>
      </c>
      <c r="C166" s="25" t="s">
        <v>3</v>
      </c>
      <c r="D166" s="22">
        <f t="shared" si="2"/>
        <v>400</v>
      </c>
    </row>
    <row r="167" spans="1:4" x14ac:dyDescent="0.3">
      <c r="A167" s="24">
        <v>43364</v>
      </c>
      <c r="B167" s="21">
        <v>640</v>
      </c>
      <c r="C167" s="25" t="s">
        <v>3</v>
      </c>
      <c r="D167" s="22">
        <f t="shared" si="2"/>
        <v>640</v>
      </c>
    </row>
    <row r="168" spans="1:4" x14ac:dyDescent="0.3">
      <c r="A168" s="24">
        <v>43367</v>
      </c>
      <c r="B168" s="21">
        <v>1300</v>
      </c>
      <c r="C168" s="25" t="s">
        <v>4</v>
      </c>
      <c r="D168" s="22">
        <f t="shared" si="2"/>
        <v>-1300</v>
      </c>
    </row>
    <row r="169" spans="1:4" x14ac:dyDescent="0.3">
      <c r="A169" s="24">
        <v>43368</v>
      </c>
      <c r="B169" s="21">
        <v>60</v>
      </c>
      <c r="C169" s="25" t="s">
        <v>3</v>
      </c>
      <c r="D169" s="22">
        <f t="shared" si="2"/>
        <v>60</v>
      </c>
    </row>
    <row r="170" spans="1:4" x14ac:dyDescent="0.3">
      <c r="A170" s="24">
        <v>43371</v>
      </c>
      <c r="B170" s="21">
        <v>750</v>
      </c>
      <c r="C170" s="25" t="s">
        <v>3</v>
      </c>
      <c r="D170" s="22">
        <f t="shared" si="2"/>
        <v>750</v>
      </c>
    </row>
    <row r="171" spans="1:4" x14ac:dyDescent="0.3">
      <c r="A171" s="24">
        <v>43371</v>
      </c>
      <c r="B171" s="21">
        <v>430</v>
      </c>
      <c r="C171" s="25" t="s">
        <v>4</v>
      </c>
      <c r="D171" s="22">
        <f t="shared" si="2"/>
        <v>-430</v>
      </c>
    </row>
    <row r="172" spans="1:4" x14ac:dyDescent="0.3">
      <c r="A172" s="24">
        <v>43371</v>
      </c>
      <c r="B172" s="21">
        <v>530</v>
      </c>
      <c r="C172" s="25" t="s">
        <v>3</v>
      </c>
      <c r="D172" s="22">
        <f t="shared" si="2"/>
        <v>530</v>
      </c>
    </row>
    <row r="173" spans="1:4" x14ac:dyDescent="0.3">
      <c r="A173" s="24">
        <v>43378</v>
      </c>
      <c r="B173" s="21">
        <v>1120</v>
      </c>
      <c r="C173" s="25" t="s">
        <v>4</v>
      </c>
      <c r="D173" s="22">
        <f t="shared" si="2"/>
        <v>-1120</v>
      </c>
    </row>
    <row r="174" spans="1:4" x14ac:dyDescent="0.3">
      <c r="A174" s="24">
        <v>43378</v>
      </c>
      <c r="B174" s="21">
        <v>220</v>
      </c>
      <c r="C174" s="25" t="s">
        <v>3</v>
      </c>
      <c r="D174" s="22">
        <f t="shared" si="2"/>
        <v>220</v>
      </c>
    </row>
    <row r="175" spans="1:4" x14ac:dyDescent="0.3">
      <c r="A175" s="24">
        <v>43382</v>
      </c>
      <c r="B175" s="21">
        <v>50</v>
      </c>
      <c r="C175" s="25" t="s">
        <v>3</v>
      </c>
      <c r="D175" s="22">
        <f t="shared" si="2"/>
        <v>50</v>
      </c>
    </row>
    <row r="176" spans="1:4" x14ac:dyDescent="0.3">
      <c r="A176" s="24">
        <v>43383</v>
      </c>
      <c r="B176" s="21">
        <v>20</v>
      </c>
      <c r="C176" s="25" t="s">
        <v>4</v>
      </c>
      <c r="D176" s="22">
        <f t="shared" si="2"/>
        <v>-20</v>
      </c>
    </row>
    <row r="177" spans="1:4" x14ac:dyDescent="0.3">
      <c r="A177" s="24">
        <v>43384</v>
      </c>
      <c r="B177" s="21">
        <v>540</v>
      </c>
      <c r="C177" s="25" t="s">
        <v>3</v>
      </c>
      <c r="D177" s="22">
        <f t="shared" si="2"/>
        <v>540</v>
      </c>
    </row>
    <row r="178" spans="1:4" x14ac:dyDescent="0.3">
      <c r="A178" s="24">
        <v>43385</v>
      </c>
      <c r="B178" s="21">
        <v>540</v>
      </c>
      <c r="C178" s="25" t="s">
        <v>3</v>
      </c>
      <c r="D178" s="22">
        <f t="shared" si="2"/>
        <v>540</v>
      </c>
    </row>
    <row r="179" spans="1:4" x14ac:dyDescent="0.3">
      <c r="A179" s="24">
        <v>43385</v>
      </c>
      <c r="B179" s="21">
        <v>830</v>
      </c>
      <c r="C179" s="25" t="s">
        <v>4</v>
      </c>
      <c r="D179" s="22">
        <f t="shared" si="2"/>
        <v>-830</v>
      </c>
    </row>
    <row r="180" spans="1:4" x14ac:dyDescent="0.3">
      <c r="A180" s="24">
        <v>43385</v>
      </c>
      <c r="B180" s="21">
        <v>270</v>
      </c>
      <c r="C180" s="25" t="s">
        <v>3</v>
      </c>
      <c r="D180" s="22">
        <f t="shared" si="2"/>
        <v>270</v>
      </c>
    </row>
    <row r="181" spans="1:4" x14ac:dyDescent="0.3">
      <c r="A181" s="24">
        <v>43388</v>
      </c>
      <c r="B181" s="21">
        <v>80</v>
      </c>
      <c r="C181" s="25" t="s">
        <v>3</v>
      </c>
      <c r="D181" s="22">
        <f t="shared" si="2"/>
        <v>80</v>
      </c>
    </row>
    <row r="182" spans="1:4" x14ac:dyDescent="0.3">
      <c r="A182" s="24">
        <v>43392</v>
      </c>
      <c r="B182" s="21">
        <v>80</v>
      </c>
      <c r="C182" s="25" t="s">
        <v>3</v>
      </c>
      <c r="D182" s="22">
        <f t="shared" si="2"/>
        <v>80</v>
      </c>
    </row>
    <row r="183" spans="1:4" x14ac:dyDescent="0.3">
      <c r="A183" s="24">
        <v>43392</v>
      </c>
      <c r="B183" s="21">
        <v>720</v>
      </c>
      <c r="C183" s="25" t="s">
        <v>4</v>
      </c>
      <c r="D183" s="22">
        <f t="shared" si="2"/>
        <v>-720</v>
      </c>
    </row>
    <row r="184" spans="1:4" x14ac:dyDescent="0.3">
      <c r="A184" s="24">
        <v>43397</v>
      </c>
      <c r="B184" s="21">
        <v>370</v>
      </c>
      <c r="C184" s="25" t="s">
        <v>3</v>
      </c>
      <c r="D184" s="22">
        <f t="shared" si="2"/>
        <v>370</v>
      </c>
    </row>
    <row r="185" spans="1:4" x14ac:dyDescent="0.3">
      <c r="A185" s="24">
        <v>43399</v>
      </c>
      <c r="B185" s="21">
        <v>340</v>
      </c>
      <c r="C185" s="25" t="s">
        <v>4</v>
      </c>
      <c r="D185" s="22">
        <f t="shared" si="2"/>
        <v>-340</v>
      </c>
    </row>
    <row r="186" spans="1:4" x14ac:dyDescent="0.3">
      <c r="A186" s="24">
        <v>43402</v>
      </c>
      <c r="B186" s="21">
        <v>590</v>
      </c>
      <c r="C186" s="25" t="s">
        <v>3</v>
      </c>
      <c r="D186" s="22">
        <f t="shared" si="2"/>
        <v>590</v>
      </c>
    </row>
    <row r="187" spans="1:4" x14ac:dyDescent="0.3">
      <c r="A187" s="24">
        <v>43402</v>
      </c>
      <c r="B187" s="21">
        <v>130</v>
      </c>
      <c r="C187" s="25" t="s">
        <v>3</v>
      </c>
      <c r="D187" s="22">
        <f t="shared" si="2"/>
        <v>130</v>
      </c>
    </row>
    <row r="188" spans="1:4" x14ac:dyDescent="0.3">
      <c r="A188" s="24">
        <v>43403</v>
      </c>
      <c r="B188" s="21">
        <v>180</v>
      </c>
      <c r="C188" s="25" t="s">
        <v>4</v>
      </c>
      <c r="D188" s="22">
        <f t="shared" si="2"/>
        <v>-180</v>
      </c>
    </row>
    <row r="189" spans="1:4" x14ac:dyDescent="0.3">
      <c r="A189" s="24">
        <v>43406</v>
      </c>
      <c r="B189" s="21">
        <v>410</v>
      </c>
      <c r="C189" s="25" t="s">
        <v>3</v>
      </c>
      <c r="D189" s="22">
        <f t="shared" si="2"/>
        <v>410</v>
      </c>
    </row>
    <row r="190" spans="1:4" x14ac:dyDescent="0.3">
      <c r="A190" s="24">
        <v>43410</v>
      </c>
      <c r="B190" s="21">
        <v>610</v>
      </c>
      <c r="C190" s="25" t="s">
        <v>3</v>
      </c>
      <c r="D190" s="22">
        <f t="shared" si="2"/>
        <v>610</v>
      </c>
    </row>
    <row r="191" spans="1:4" x14ac:dyDescent="0.3">
      <c r="A191" s="24">
        <v>43412</v>
      </c>
      <c r="B191" s="21">
        <v>690</v>
      </c>
      <c r="C191" s="25" t="s">
        <v>3</v>
      </c>
      <c r="D191" s="22">
        <f t="shared" si="2"/>
        <v>690</v>
      </c>
    </row>
    <row r="192" spans="1:4" x14ac:dyDescent="0.3">
      <c r="A192" s="24">
        <v>43413</v>
      </c>
      <c r="B192" s="21">
        <v>970</v>
      </c>
      <c r="C192" s="25" t="s">
        <v>4</v>
      </c>
      <c r="D192" s="22">
        <f t="shared" si="2"/>
        <v>-970</v>
      </c>
    </row>
    <row r="193" spans="1:4" x14ac:dyDescent="0.3">
      <c r="A193" s="24">
        <v>43413</v>
      </c>
      <c r="B193" s="21">
        <v>240</v>
      </c>
      <c r="C193" s="25" t="s">
        <v>3</v>
      </c>
      <c r="D193" s="22">
        <f t="shared" si="2"/>
        <v>240</v>
      </c>
    </row>
    <row r="194" spans="1:4" x14ac:dyDescent="0.3">
      <c r="A194" s="24">
        <v>43420</v>
      </c>
      <c r="B194" s="21">
        <v>610</v>
      </c>
      <c r="C194" s="25" t="s">
        <v>3</v>
      </c>
      <c r="D194" s="22">
        <f t="shared" si="2"/>
        <v>610</v>
      </c>
    </row>
    <row r="195" spans="1:4" x14ac:dyDescent="0.3">
      <c r="A195" s="24">
        <v>43420</v>
      </c>
      <c r="B195" s="21">
        <v>1320</v>
      </c>
      <c r="C195" s="25" t="s">
        <v>4</v>
      </c>
      <c r="D195" s="22">
        <f t="shared" ref="D195:D258" si="3">IF(C195 = "Покупка", B195, -B195)</f>
        <v>-1320</v>
      </c>
    </row>
    <row r="196" spans="1:4" x14ac:dyDescent="0.3">
      <c r="A196" s="24">
        <v>43423</v>
      </c>
      <c r="B196" s="21">
        <v>710</v>
      </c>
      <c r="C196" s="25" t="s">
        <v>4</v>
      </c>
      <c r="D196" s="22">
        <f t="shared" si="3"/>
        <v>-710</v>
      </c>
    </row>
    <row r="197" spans="1:4" x14ac:dyDescent="0.3">
      <c r="A197" s="24">
        <v>43426</v>
      </c>
      <c r="B197" s="21">
        <v>750</v>
      </c>
      <c r="C197" s="25" t="s">
        <v>3</v>
      </c>
      <c r="D197" s="22">
        <f t="shared" si="3"/>
        <v>750</v>
      </c>
    </row>
    <row r="198" spans="1:4" x14ac:dyDescent="0.3">
      <c r="A198" s="24">
        <v>43431</v>
      </c>
      <c r="B198" s="21">
        <v>170</v>
      </c>
      <c r="C198" s="25" t="s">
        <v>3</v>
      </c>
      <c r="D198" s="22">
        <f t="shared" si="3"/>
        <v>170</v>
      </c>
    </row>
    <row r="199" spans="1:4" x14ac:dyDescent="0.3">
      <c r="A199" s="24">
        <v>43433</v>
      </c>
      <c r="B199" s="21">
        <v>780</v>
      </c>
      <c r="C199" s="25" t="s">
        <v>4</v>
      </c>
      <c r="D199" s="22">
        <f t="shared" si="3"/>
        <v>-780</v>
      </c>
    </row>
    <row r="200" spans="1:4" x14ac:dyDescent="0.3">
      <c r="A200" s="24">
        <v>43433</v>
      </c>
      <c r="B200" s="21">
        <v>660</v>
      </c>
      <c r="C200" s="25" t="s">
        <v>3</v>
      </c>
      <c r="D200" s="22">
        <f t="shared" si="3"/>
        <v>660</v>
      </c>
    </row>
    <row r="201" spans="1:4" x14ac:dyDescent="0.3">
      <c r="A201" s="24">
        <v>43434</v>
      </c>
      <c r="B201" s="21">
        <v>180</v>
      </c>
      <c r="C201" s="25" t="s">
        <v>4</v>
      </c>
      <c r="D201" s="22">
        <f t="shared" si="3"/>
        <v>-180</v>
      </c>
    </row>
    <row r="202" spans="1:4" x14ac:dyDescent="0.3">
      <c r="A202" s="24">
        <v>43434</v>
      </c>
      <c r="B202" s="21">
        <v>340</v>
      </c>
      <c r="C202" s="25" t="s">
        <v>4</v>
      </c>
      <c r="D202" s="22">
        <f t="shared" si="3"/>
        <v>-340</v>
      </c>
    </row>
    <row r="203" spans="1:4" x14ac:dyDescent="0.3">
      <c r="A203" s="24">
        <v>43434</v>
      </c>
      <c r="B203" s="21">
        <v>610</v>
      </c>
      <c r="C203" s="25" t="s">
        <v>3</v>
      </c>
      <c r="D203" s="22">
        <f t="shared" si="3"/>
        <v>610</v>
      </c>
    </row>
    <row r="204" spans="1:4" x14ac:dyDescent="0.3">
      <c r="A204" s="24">
        <v>43438</v>
      </c>
      <c r="B204" s="21">
        <v>1190</v>
      </c>
      <c r="C204" s="25" t="s">
        <v>4</v>
      </c>
      <c r="D204" s="22">
        <f t="shared" si="3"/>
        <v>-1190</v>
      </c>
    </row>
    <row r="205" spans="1:4" x14ac:dyDescent="0.3">
      <c r="A205" s="24">
        <v>43440</v>
      </c>
      <c r="B205" s="21">
        <v>280</v>
      </c>
      <c r="C205" s="25" t="s">
        <v>3</v>
      </c>
      <c r="D205" s="22">
        <f t="shared" si="3"/>
        <v>280</v>
      </c>
    </row>
    <row r="206" spans="1:4" x14ac:dyDescent="0.3">
      <c r="A206" s="24">
        <v>43440</v>
      </c>
      <c r="B206" s="21">
        <v>90</v>
      </c>
      <c r="C206" s="25" t="s">
        <v>4</v>
      </c>
      <c r="D206" s="22">
        <f t="shared" si="3"/>
        <v>-90</v>
      </c>
    </row>
    <row r="207" spans="1:4" x14ac:dyDescent="0.3">
      <c r="A207" s="24">
        <v>43441</v>
      </c>
      <c r="B207" s="21">
        <v>570</v>
      </c>
      <c r="C207" s="25" t="s">
        <v>3</v>
      </c>
      <c r="D207" s="22">
        <f t="shared" si="3"/>
        <v>570</v>
      </c>
    </row>
    <row r="208" spans="1:4" x14ac:dyDescent="0.3">
      <c r="A208" s="24">
        <v>43445</v>
      </c>
      <c r="B208" s="21">
        <v>290</v>
      </c>
      <c r="C208" s="25" t="s">
        <v>3</v>
      </c>
      <c r="D208" s="22">
        <f t="shared" si="3"/>
        <v>290</v>
      </c>
    </row>
    <row r="209" spans="1:4" x14ac:dyDescent="0.3">
      <c r="A209" s="24">
        <v>43445</v>
      </c>
      <c r="B209" s="21">
        <v>190</v>
      </c>
      <c r="C209" s="25" t="s">
        <v>4</v>
      </c>
      <c r="D209" s="22">
        <f t="shared" si="3"/>
        <v>-190</v>
      </c>
    </row>
    <row r="210" spans="1:4" x14ac:dyDescent="0.3">
      <c r="A210" s="24">
        <v>43448</v>
      </c>
      <c r="B210" s="21">
        <v>310</v>
      </c>
      <c r="C210" s="25" t="s">
        <v>4</v>
      </c>
      <c r="D210" s="22">
        <f t="shared" si="3"/>
        <v>-310</v>
      </c>
    </row>
    <row r="211" spans="1:4" x14ac:dyDescent="0.3">
      <c r="A211" s="24">
        <v>43452</v>
      </c>
      <c r="B211" s="21">
        <v>580</v>
      </c>
      <c r="C211" s="25" t="s">
        <v>3</v>
      </c>
      <c r="D211" s="22">
        <f t="shared" si="3"/>
        <v>580</v>
      </c>
    </row>
    <row r="212" spans="1:4" x14ac:dyDescent="0.3">
      <c r="A212" s="24">
        <v>43453</v>
      </c>
      <c r="B212" s="21">
        <v>720</v>
      </c>
      <c r="C212" s="25" t="s">
        <v>3</v>
      </c>
      <c r="D212" s="22">
        <f t="shared" si="3"/>
        <v>720</v>
      </c>
    </row>
    <row r="213" spans="1:4" x14ac:dyDescent="0.3">
      <c r="A213" s="24">
        <v>43455</v>
      </c>
      <c r="B213" s="21">
        <v>1420</v>
      </c>
      <c r="C213" s="25" t="s">
        <v>4</v>
      </c>
      <c r="D213" s="22">
        <f t="shared" si="3"/>
        <v>-1420</v>
      </c>
    </row>
    <row r="214" spans="1:4" x14ac:dyDescent="0.3">
      <c r="A214" s="24">
        <v>43455</v>
      </c>
      <c r="B214" s="21">
        <v>730</v>
      </c>
      <c r="C214" s="25" t="s">
        <v>3</v>
      </c>
      <c r="D214" s="22">
        <f t="shared" si="3"/>
        <v>730</v>
      </c>
    </row>
    <row r="215" spans="1:4" x14ac:dyDescent="0.3">
      <c r="A215" s="24">
        <v>43455</v>
      </c>
      <c r="B215" s="21">
        <v>460</v>
      </c>
      <c r="C215" s="25" t="s">
        <v>3</v>
      </c>
      <c r="D215" s="22">
        <f t="shared" si="3"/>
        <v>460</v>
      </c>
    </row>
    <row r="216" spans="1:4" x14ac:dyDescent="0.3">
      <c r="A216" s="24">
        <v>43460</v>
      </c>
      <c r="B216" s="21">
        <v>970</v>
      </c>
      <c r="C216" s="25" t="s">
        <v>4</v>
      </c>
      <c r="D216" s="22">
        <f t="shared" si="3"/>
        <v>-970</v>
      </c>
    </row>
    <row r="217" spans="1:4" x14ac:dyDescent="0.3">
      <c r="A217" s="24">
        <v>43460</v>
      </c>
      <c r="B217" s="21">
        <v>590</v>
      </c>
      <c r="C217" s="25" t="s">
        <v>4</v>
      </c>
      <c r="D217" s="22">
        <f t="shared" si="3"/>
        <v>-590</v>
      </c>
    </row>
    <row r="218" spans="1:4" x14ac:dyDescent="0.3">
      <c r="A218" s="24">
        <v>43468</v>
      </c>
      <c r="B218" s="21">
        <v>250</v>
      </c>
      <c r="C218" s="25" t="s">
        <v>3</v>
      </c>
      <c r="D218" s="22">
        <f t="shared" si="3"/>
        <v>250</v>
      </c>
    </row>
    <row r="219" spans="1:4" x14ac:dyDescent="0.3">
      <c r="A219" s="24">
        <v>43474</v>
      </c>
      <c r="B219" s="21">
        <v>50</v>
      </c>
      <c r="C219" s="25" t="s">
        <v>3</v>
      </c>
      <c r="D219" s="22">
        <f t="shared" si="3"/>
        <v>50</v>
      </c>
    </row>
    <row r="220" spans="1:4" x14ac:dyDescent="0.3">
      <c r="A220" s="24">
        <v>43476</v>
      </c>
      <c r="B220" s="21">
        <v>110</v>
      </c>
      <c r="C220" s="25" t="s">
        <v>4</v>
      </c>
      <c r="D220" s="22">
        <f t="shared" si="3"/>
        <v>-110</v>
      </c>
    </row>
    <row r="221" spans="1:4" x14ac:dyDescent="0.3">
      <c r="A221" s="24">
        <v>43479</v>
      </c>
      <c r="B221" s="21">
        <v>230</v>
      </c>
      <c r="C221" s="25" t="s">
        <v>3</v>
      </c>
      <c r="D221" s="22">
        <f t="shared" si="3"/>
        <v>230</v>
      </c>
    </row>
    <row r="222" spans="1:4" x14ac:dyDescent="0.3">
      <c r="A222" s="24">
        <v>43480</v>
      </c>
      <c r="B222" s="21">
        <v>270</v>
      </c>
      <c r="C222" s="25" t="s">
        <v>4</v>
      </c>
      <c r="D222" s="22">
        <f t="shared" si="3"/>
        <v>-270</v>
      </c>
    </row>
    <row r="223" spans="1:4" x14ac:dyDescent="0.3">
      <c r="A223" s="24">
        <v>43481</v>
      </c>
      <c r="B223" s="21">
        <v>420</v>
      </c>
      <c r="C223" s="25" t="s">
        <v>3</v>
      </c>
      <c r="D223" s="22">
        <f t="shared" si="3"/>
        <v>420</v>
      </c>
    </row>
    <row r="224" spans="1:4" x14ac:dyDescent="0.3">
      <c r="A224" s="24">
        <v>43481</v>
      </c>
      <c r="B224" s="21">
        <v>490</v>
      </c>
      <c r="C224" s="25" t="s">
        <v>3</v>
      </c>
      <c r="D224" s="22">
        <f t="shared" si="3"/>
        <v>490</v>
      </c>
    </row>
    <row r="225" spans="1:4" x14ac:dyDescent="0.3">
      <c r="A225" s="24">
        <v>43482</v>
      </c>
      <c r="B225" s="21">
        <v>390</v>
      </c>
      <c r="C225" s="25" t="s">
        <v>4</v>
      </c>
      <c r="D225" s="22">
        <f t="shared" si="3"/>
        <v>-390</v>
      </c>
    </row>
    <row r="226" spans="1:4" x14ac:dyDescent="0.3">
      <c r="A226" s="24">
        <v>43482</v>
      </c>
      <c r="B226" s="21">
        <v>690</v>
      </c>
      <c r="C226" s="25" t="s">
        <v>4</v>
      </c>
      <c r="D226" s="22">
        <f t="shared" si="3"/>
        <v>-690</v>
      </c>
    </row>
    <row r="227" spans="1:4" x14ac:dyDescent="0.3">
      <c r="A227" s="24">
        <v>43483</v>
      </c>
      <c r="B227" s="21">
        <v>680</v>
      </c>
      <c r="C227" s="25" t="s">
        <v>3</v>
      </c>
      <c r="D227" s="22">
        <f t="shared" si="3"/>
        <v>680</v>
      </c>
    </row>
    <row r="228" spans="1:4" x14ac:dyDescent="0.3">
      <c r="A228" s="24">
        <v>43483</v>
      </c>
      <c r="B228" s="21">
        <v>310</v>
      </c>
      <c r="C228" s="25" t="s">
        <v>4</v>
      </c>
      <c r="D228" s="22">
        <f t="shared" si="3"/>
        <v>-310</v>
      </c>
    </row>
    <row r="229" spans="1:4" x14ac:dyDescent="0.3">
      <c r="A229" s="24">
        <v>43486</v>
      </c>
      <c r="B229" s="21">
        <v>310</v>
      </c>
      <c r="C229" s="25" t="s">
        <v>4</v>
      </c>
      <c r="D229" s="22">
        <f t="shared" si="3"/>
        <v>-310</v>
      </c>
    </row>
    <row r="230" spans="1:4" x14ac:dyDescent="0.3">
      <c r="A230" s="24">
        <v>43486</v>
      </c>
      <c r="B230" s="21">
        <v>360</v>
      </c>
      <c r="C230" s="25" t="s">
        <v>3</v>
      </c>
      <c r="D230" s="22">
        <f t="shared" si="3"/>
        <v>360</v>
      </c>
    </row>
    <row r="231" spans="1:4" x14ac:dyDescent="0.3">
      <c r="A231" s="24">
        <v>43489</v>
      </c>
      <c r="B231" s="21">
        <v>540</v>
      </c>
      <c r="C231" s="25" t="s">
        <v>3</v>
      </c>
      <c r="D231" s="22">
        <f t="shared" si="3"/>
        <v>540</v>
      </c>
    </row>
    <row r="232" spans="1:4" x14ac:dyDescent="0.3">
      <c r="A232" s="24">
        <v>43490</v>
      </c>
      <c r="B232" s="21">
        <v>610</v>
      </c>
      <c r="C232" s="25" t="s">
        <v>4</v>
      </c>
      <c r="D232" s="22">
        <f t="shared" si="3"/>
        <v>-610</v>
      </c>
    </row>
    <row r="233" spans="1:4" x14ac:dyDescent="0.3">
      <c r="A233" s="24">
        <v>43490</v>
      </c>
      <c r="B233" s="21">
        <v>450</v>
      </c>
      <c r="C233" s="25" t="s">
        <v>3</v>
      </c>
      <c r="D233" s="22">
        <f t="shared" si="3"/>
        <v>450</v>
      </c>
    </row>
    <row r="234" spans="1:4" x14ac:dyDescent="0.3">
      <c r="A234" s="24">
        <v>43494</v>
      </c>
      <c r="B234" s="21">
        <v>310</v>
      </c>
      <c r="C234" s="25" t="s">
        <v>4</v>
      </c>
      <c r="D234" s="22">
        <f t="shared" si="3"/>
        <v>-310</v>
      </c>
    </row>
    <row r="235" spans="1:4" x14ac:dyDescent="0.3">
      <c r="A235" s="24">
        <v>43497</v>
      </c>
      <c r="B235" s="21">
        <v>460</v>
      </c>
      <c r="C235" s="25" t="s">
        <v>4</v>
      </c>
      <c r="D235" s="22">
        <f t="shared" si="3"/>
        <v>-460</v>
      </c>
    </row>
    <row r="236" spans="1:4" x14ac:dyDescent="0.3">
      <c r="A236" s="24">
        <v>43501</v>
      </c>
      <c r="B236" s="21">
        <v>0</v>
      </c>
      <c r="C236" s="25" t="s">
        <v>3</v>
      </c>
      <c r="D236" s="22">
        <f t="shared" si="3"/>
        <v>0</v>
      </c>
    </row>
    <row r="237" spans="1:4" x14ac:dyDescent="0.3">
      <c r="A237" s="24">
        <v>43501</v>
      </c>
      <c r="B237" s="21">
        <v>560</v>
      </c>
      <c r="C237" s="25" t="s">
        <v>3</v>
      </c>
      <c r="D237" s="22">
        <f t="shared" si="3"/>
        <v>560</v>
      </c>
    </row>
    <row r="238" spans="1:4" x14ac:dyDescent="0.3">
      <c r="A238" s="24">
        <v>43503</v>
      </c>
      <c r="B238" s="21">
        <v>500</v>
      </c>
      <c r="C238" s="25" t="s">
        <v>4</v>
      </c>
      <c r="D238" s="22">
        <f t="shared" si="3"/>
        <v>-500</v>
      </c>
    </row>
    <row r="239" spans="1:4" x14ac:dyDescent="0.3">
      <c r="A239" s="24">
        <v>43509</v>
      </c>
      <c r="B239" s="21">
        <v>450</v>
      </c>
      <c r="C239" s="25" t="s">
        <v>3</v>
      </c>
      <c r="D239" s="22">
        <f t="shared" si="3"/>
        <v>450</v>
      </c>
    </row>
    <row r="240" spans="1:4" x14ac:dyDescent="0.3">
      <c r="A240" s="24">
        <v>43511</v>
      </c>
      <c r="B240" s="21">
        <v>600</v>
      </c>
      <c r="C240" s="25" t="s">
        <v>4</v>
      </c>
      <c r="D240" s="22">
        <f t="shared" si="3"/>
        <v>-600</v>
      </c>
    </row>
    <row r="241" spans="1:4" x14ac:dyDescent="0.3">
      <c r="A241" s="24">
        <v>43511</v>
      </c>
      <c r="B241" s="21">
        <v>120</v>
      </c>
      <c r="C241" s="25" t="s">
        <v>3</v>
      </c>
      <c r="D241" s="22">
        <f t="shared" si="3"/>
        <v>120</v>
      </c>
    </row>
    <row r="242" spans="1:4" x14ac:dyDescent="0.3">
      <c r="A242" s="24">
        <v>43518</v>
      </c>
      <c r="B242" s="21">
        <v>590</v>
      </c>
      <c r="C242" s="25" t="s">
        <v>3</v>
      </c>
      <c r="D242" s="22">
        <f t="shared" si="3"/>
        <v>590</v>
      </c>
    </row>
    <row r="243" spans="1:4" x14ac:dyDescent="0.3">
      <c r="A243" s="24">
        <v>43518</v>
      </c>
      <c r="B243" s="21">
        <v>20</v>
      </c>
      <c r="C243" s="25" t="s">
        <v>4</v>
      </c>
      <c r="D243" s="22">
        <f t="shared" si="3"/>
        <v>-20</v>
      </c>
    </row>
    <row r="244" spans="1:4" x14ac:dyDescent="0.3">
      <c r="A244" s="24">
        <v>43525</v>
      </c>
      <c r="B244" s="21">
        <v>510</v>
      </c>
      <c r="C244" s="25" t="s">
        <v>3</v>
      </c>
      <c r="D244" s="22">
        <f t="shared" si="3"/>
        <v>510</v>
      </c>
    </row>
    <row r="245" spans="1:4" x14ac:dyDescent="0.3">
      <c r="A245" s="24">
        <v>43525</v>
      </c>
      <c r="B245" s="21">
        <v>1020</v>
      </c>
      <c r="C245" s="25" t="s">
        <v>4</v>
      </c>
      <c r="D245" s="22">
        <f t="shared" si="3"/>
        <v>-1020</v>
      </c>
    </row>
    <row r="246" spans="1:4" x14ac:dyDescent="0.3">
      <c r="A246" s="24">
        <v>43530</v>
      </c>
      <c r="B246" s="21">
        <v>650</v>
      </c>
      <c r="C246" s="25" t="s">
        <v>3</v>
      </c>
      <c r="D246" s="22">
        <f t="shared" si="3"/>
        <v>650</v>
      </c>
    </row>
    <row r="247" spans="1:4" x14ac:dyDescent="0.3">
      <c r="A247" s="24">
        <v>43531</v>
      </c>
      <c r="B247" s="21">
        <v>410</v>
      </c>
      <c r="C247" s="25" t="s">
        <v>4</v>
      </c>
      <c r="D247" s="22">
        <f t="shared" si="3"/>
        <v>-410</v>
      </c>
    </row>
    <row r="248" spans="1:4" x14ac:dyDescent="0.3">
      <c r="A248" s="24">
        <v>43538</v>
      </c>
      <c r="B248" s="21">
        <v>350</v>
      </c>
      <c r="C248" s="25" t="s">
        <v>4</v>
      </c>
      <c r="D248" s="22">
        <f t="shared" si="3"/>
        <v>-350</v>
      </c>
    </row>
    <row r="249" spans="1:4" x14ac:dyDescent="0.3">
      <c r="A249" s="24">
        <v>43539</v>
      </c>
      <c r="B249" s="21">
        <v>40</v>
      </c>
      <c r="C249" s="25" t="s">
        <v>4</v>
      </c>
      <c r="D249" s="22">
        <f t="shared" si="3"/>
        <v>-40</v>
      </c>
    </row>
    <row r="250" spans="1:4" x14ac:dyDescent="0.3">
      <c r="A250" s="24">
        <v>43542</v>
      </c>
      <c r="B250" s="21">
        <v>130</v>
      </c>
      <c r="C250" s="25" t="s">
        <v>3</v>
      </c>
      <c r="D250" s="22">
        <f t="shared" si="3"/>
        <v>130</v>
      </c>
    </row>
    <row r="251" spans="1:4" x14ac:dyDescent="0.3">
      <c r="A251" s="24">
        <v>43544</v>
      </c>
      <c r="B251" s="21">
        <v>300</v>
      </c>
      <c r="C251" s="25" t="s">
        <v>3</v>
      </c>
      <c r="D251" s="22">
        <f t="shared" si="3"/>
        <v>300</v>
      </c>
    </row>
    <row r="252" spans="1:4" x14ac:dyDescent="0.3">
      <c r="A252" s="24">
        <v>43546</v>
      </c>
      <c r="B252" s="21">
        <v>570</v>
      </c>
      <c r="C252" s="25" t="s">
        <v>3</v>
      </c>
      <c r="D252" s="22">
        <f t="shared" si="3"/>
        <v>570</v>
      </c>
    </row>
    <row r="253" spans="1:4" x14ac:dyDescent="0.3">
      <c r="A253" s="24">
        <v>43550</v>
      </c>
      <c r="B253" s="21">
        <v>40</v>
      </c>
      <c r="C253" s="25" t="s">
        <v>3</v>
      </c>
      <c r="D253" s="22">
        <f t="shared" si="3"/>
        <v>40</v>
      </c>
    </row>
    <row r="254" spans="1:4" x14ac:dyDescent="0.3">
      <c r="A254" s="24">
        <v>43551</v>
      </c>
      <c r="B254" s="21">
        <v>300</v>
      </c>
      <c r="C254" s="25" t="s">
        <v>4</v>
      </c>
      <c r="D254" s="22">
        <f t="shared" si="3"/>
        <v>-300</v>
      </c>
    </row>
    <row r="255" spans="1:4" x14ac:dyDescent="0.3">
      <c r="A255" s="24">
        <v>43553</v>
      </c>
      <c r="B255" s="21">
        <v>780</v>
      </c>
      <c r="C255" s="25" t="s">
        <v>4</v>
      </c>
      <c r="D255" s="22">
        <f t="shared" si="3"/>
        <v>-780</v>
      </c>
    </row>
    <row r="256" spans="1:4" x14ac:dyDescent="0.3">
      <c r="A256" s="24">
        <v>43553</v>
      </c>
      <c r="B256" s="21">
        <v>380</v>
      </c>
      <c r="C256" s="25" t="s">
        <v>3</v>
      </c>
      <c r="D256" s="22">
        <f t="shared" si="3"/>
        <v>380</v>
      </c>
    </row>
    <row r="257" spans="1:4" x14ac:dyDescent="0.3">
      <c r="A257" s="24">
        <v>43557</v>
      </c>
      <c r="B257" s="21">
        <v>220</v>
      </c>
      <c r="C257" s="25" t="s">
        <v>3</v>
      </c>
      <c r="D257" s="22">
        <f t="shared" si="3"/>
        <v>220</v>
      </c>
    </row>
    <row r="258" spans="1:4" x14ac:dyDescent="0.3">
      <c r="A258" s="24">
        <v>43559</v>
      </c>
      <c r="B258" s="21">
        <v>120</v>
      </c>
      <c r="C258" s="25" t="s">
        <v>3</v>
      </c>
      <c r="D258" s="22">
        <f t="shared" si="3"/>
        <v>120</v>
      </c>
    </row>
    <row r="259" spans="1:4" x14ac:dyDescent="0.3">
      <c r="A259" s="24">
        <v>43559</v>
      </c>
      <c r="B259" s="21">
        <v>600</v>
      </c>
      <c r="C259" s="25" t="s">
        <v>4</v>
      </c>
      <c r="D259" s="22">
        <f t="shared" ref="D259:D322" si="4">IF(C259 = "Покупка", B259, -B259)</f>
        <v>-600</v>
      </c>
    </row>
    <row r="260" spans="1:4" x14ac:dyDescent="0.3">
      <c r="A260" s="24">
        <v>43560</v>
      </c>
      <c r="B260" s="21">
        <v>550</v>
      </c>
      <c r="C260" s="25" t="s">
        <v>3</v>
      </c>
      <c r="D260" s="22">
        <f t="shared" si="4"/>
        <v>550</v>
      </c>
    </row>
    <row r="261" spans="1:4" x14ac:dyDescent="0.3">
      <c r="A261" s="24">
        <v>43560</v>
      </c>
      <c r="B261" s="21">
        <v>570</v>
      </c>
      <c r="C261" s="25" t="s">
        <v>4</v>
      </c>
      <c r="D261" s="22">
        <f t="shared" si="4"/>
        <v>-570</v>
      </c>
    </row>
    <row r="262" spans="1:4" x14ac:dyDescent="0.3">
      <c r="A262" s="24">
        <v>43560</v>
      </c>
      <c r="B262" s="21">
        <v>20</v>
      </c>
      <c r="C262" s="25" t="s">
        <v>4</v>
      </c>
      <c r="D262" s="22">
        <f t="shared" si="4"/>
        <v>-20</v>
      </c>
    </row>
    <row r="263" spans="1:4" x14ac:dyDescent="0.3">
      <c r="A263" s="24">
        <v>43564</v>
      </c>
      <c r="B263" s="21">
        <v>10</v>
      </c>
      <c r="C263" s="25" t="s">
        <v>3</v>
      </c>
      <c r="D263" s="22">
        <f t="shared" si="4"/>
        <v>10</v>
      </c>
    </row>
    <row r="264" spans="1:4" x14ac:dyDescent="0.3">
      <c r="A264" s="24">
        <v>43565</v>
      </c>
      <c r="B264" s="21">
        <v>370</v>
      </c>
      <c r="C264" s="25" t="s">
        <v>3</v>
      </c>
      <c r="D264" s="22">
        <f t="shared" si="4"/>
        <v>370</v>
      </c>
    </row>
    <row r="265" spans="1:4" x14ac:dyDescent="0.3">
      <c r="A265" s="24">
        <v>43570</v>
      </c>
      <c r="B265" s="21">
        <v>670</v>
      </c>
      <c r="C265" s="25" t="s">
        <v>3</v>
      </c>
      <c r="D265" s="22">
        <f t="shared" si="4"/>
        <v>670</v>
      </c>
    </row>
    <row r="266" spans="1:4" x14ac:dyDescent="0.3">
      <c r="A266" s="24">
        <v>43572</v>
      </c>
      <c r="B266" s="21">
        <v>1120</v>
      </c>
      <c r="C266" s="25" t="s">
        <v>4</v>
      </c>
      <c r="D266" s="22">
        <f t="shared" si="4"/>
        <v>-1120</v>
      </c>
    </row>
    <row r="267" spans="1:4" x14ac:dyDescent="0.3">
      <c r="A267" s="24">
        <v>43574</v>
      </c>
      <c r="B267" s="21">
        <v>510</v>
      </c>
      <c r="C267" s="25" t="s">
        <v>3</v>
      </c>
      <c r="D267" s="22">
        <f t="shared" si="4"/>
        <v>510</v>
      </c>
    </row>
    <row r="268" spans="1:4" x14ac:dyDescent="0.3">
      <c r="A268" s="24">
        <v>43578</v>
      </c>
      <c r="B268" s="21">
        <v>660</v>
      </c>
      <c r="C268" s="25" t="s">
        <v>3</v>
      </c>
      <c r="D268" s="22">
        <f t="shared" si="4"/>
        <v>660</v>
      </c>
    </row>
    <row r="269" spans="1:4" x14ac:dyDescent="0.3">
      <c r="A269" s="24">
        <v>43579</v>
      </c>
      <c r="B269" s="21">
        <v>310</v>
      </c>
      <c r="C269" s="25" t="s">
        <v>4</v>
      </c>
      <c r="D269" s="22">
        <f t="shared" si="4"/>
        <v>-310</v>
      </c>
    </row>
    <row r="270" spans="1:4" x14ac:dyDescent="0.3">
      <c r="A270" s="24">
        <v>43579</v>
      </c>
      <c r="B270" s="21">
        <v>630</v>
      </c>
      <c r="C270" s="25" t="s">
        <v>4</v>
      </c>
      <c r="D270" s="22">
        <f t="shared" si="4"/>
        <v>-630</v>
      </c>
    </row>
    <row r="271" spans="1:4" x14ac:dyDescent="0.3">
      <c r="A271" s="24">
        <v>43581</v>
      </c>
      <c r="B271" s="21">
        <v>140</v>
      </c>
      <c r="C271" s="25" t="s">
        <v>4</v>
      </c>
      <c r="D271" s="22">
        <f t="shared" si="4"/>
        <v>-140</v>
      </c>
    </row>
    <row r="272" spans="1:4" x14ac:dyDescent="0.3">
      <c r="A272" s="24">
        <v>43581</v>
      </c>
      <c r="B272" s="21">
        <v>730</v>
      </c>
      <c r="C272" s="25" t="s">
        <v>3</v>
      </c>
      <c r="D272" s="22">
        <f t="shared" si="4"/>
        <v>730</v>
      </c>
    </row>
    <row r="273" spans="1:4" x14ac:dyDescent="0.3">
      <c r="A273" s="24">
        <v>43585</v>
      </c>
      <c r="B273" s="21">
        <v>160</v>
      </c>
      <c r="C273" s="25" t="s">
        <v>4</v>
      </c>
      <c r="D273" s="22">
        <f t="shared" si="4"/>
        <v>-160</v>
      </c>
    </row>
    <row r="274" spans="1:4" x14ac:dyDescent="0.3">
      <c r="A274" s="24">
        <v>43587</v>
      </c>
      <c r="B274" s="21">
        <v>220</v>
      </c>
      <c r="C274" s="25" t="s">
        <v>3</v>
      </c>
      <c r="D274" s="22">
        <f t="shared" si="4"/>
        <v>220</v>
      </c>
    </row>
    <row r="275" spans="1:4" x14ac:dyDescent="0.3">
      <c r="A275" s="24">
        <v>43588</v>
      </c>
      <c r="B275" s="21">
        <v>360</v>
      </c>
      <c r="C275" s="25" t="s">
        <v>4</v>
      </c>
      <c r="D275" s="22">
        <f t="shared" si="4"/>
        <v>-360</v>
      </c>
    </row>
    <row r="276" spans="1:4" x14ac:dyDescent="0.3">
      <c r="A276" s="24">
        <v>43593</v>
      </c>
      <c r="B276" s="21">
        <v>140</v>
      </c>
      <c r="C276" s="25" t="s">
        <v>3</v>
      </c>
      <c r="D276" s="22">
        <f t="shared" si="4"/>
        <v>140</v>
      </c>
    </row>
    <row r="277" spans="1:4" x14ac:dyDescent="0.3">
      <c r="A277" s="24">
        <v>43598</v>
      </c>
      <c r="B277" s="21">
        <v>140</v>
      </c>
      <c r="C277" s="25" t="s">
        <v>3</v>
      </c>
      <c r="D277" s="22">
        <f t="shared" si="4"/>
        <v>140</v>
      </c>
    </row>
    <row r="278" spans="1:4" x14ac:dyDescent="0.3">
      <c r="A278" s="24">
        <v>43599</v>
      </c>
      <c r="B278" s="21">
        <v>280</v>
      </c>
      <c r="C278" s="25" t="s">
        <v>4</v>
      </c>
      <c r="D278" s="22">
        <f t="shared" si="4"/>
        <v>-280</v>
      </c>
    </row>
    <row r="279" spans="1:4" x14ac:dyDescent="0.3">
      <c r="A279" s="24">
        <v>43600</v>
      </c>
      <c r="B279" s="21">
        <v>230</v>
      </c>
      <c r="C279" s="25" t="s">
        <v>4</v>
      </c>
      <c r="D279" s="22">
        <f t="shared" si="4"/>
        <v>-230</v>
      </c>
    </row>
    <row r="280" spans="1:4" x14ac:dyDescent="0.3">
      <c r="A280" s="24">
        <v>43601</v>
      </c>
      <c r="B280" s="21">
        <v>550</v>
      </c>
      <c r="C280" s="25" t="s">
        <v>3</v>
      </c>
      <c r="D280" s="22">
        <f t="shared" si="4"/>
        <v>550</v>
      </c>
    </row>
    <row r="281" spans="1:4" x14ac:dyDescent="0.3">
      <c r="A281" s="24">
        <v>43605</v>
      </c>
      <c r="B281" s="21">
        <v>660</v>
      </c>
      <c r="C281" s="25" t="s">
        <v>4</v>
      </c>
      <c r="D281" s="22">
        <f t="shared" si="4"/>
        <v>-660</v>
      </c>
    </row>
    <row r="282" spans="1:4" x14ac:dyDescent="0.3">
      <c r="A282" s="24">
        <v>43608</v>
      </c>
      <c r="B282" s="21">
        <v>330</v>
      </c>
      <c r="C282" s="25" t="s">
        <v>3</v>
      </c>
      <c r="D282" s="22">
        <f t="shared" si="4"/>
        <v>330</v>
      </c>
    </row>
    <row r="283" spans="1:4" x14ac:dyDescent="0.3">
      <c r="A283" s="24">
        <v>43609</v>
      </c>
      <c r="B283" s="21">
        <v>400</v>
      </c>
      <c r="C283" s="25" t="s">
        <v>3</v>
      </c>
      <c r="D283" s="22">
        <f t="shared" si="4"/>
        <v>400</v>
      </c>
    </row>
    <row r="284" spans="1:4" x14ac:dyDescent="0.3">
      <c r="A284" s="24">
        <v>43615</v>
      </c>
      <c r="B284" s="21">
        <v>30</v>
      </c>
      <c r="C284" s="25" t="s">
        <v>3</v>
      </c>
      <c r="D284" s="22">
        <f t="shared" si="4"/>
        <v>30</v>
      </c>
    </row>
    <row r="285" spans="1:4" x14ac:dyDescent="0.3">
      <c r="A285" s="24">
        <v>43616</v>
      </c>
      <c r="B285" s="21">
        <v>520</v>
      </c>
      <c r="C285" s="25" t="s">
        <v>4</v>
      </c>
      <c r="D285" s="22">
        <f t="shared" si="4"/>
        <v>-520</v>
      </c>
    </row>
    <row r="286" spans="1:4" x14ac:dyDescent="0.3">
      <c r="A286" s="24">
        <v>43616</v>
      </c>
      <c r="B286" s="21">
        <v>160</v>
      </c>
      <c r="C286" s="25" t="s">
        <v>4</v>
      </c>
      <c r="D286" s="22">
        <f t="shared" si="4"/>
        <v>-160</v>
      </c>
    </row>
    <row r="287" spans="1:4" x14ac:dyDescent="0.3">
      <c r="A287" s="24">
        <v>43621</v>
      </c>
      <c r="B287" s="21">
        <v>680</v>
      </c>
      <c r="C287" s="25" t="s">
        <v>3</v>
      </c>
      <c r="D287" s="22">
        <f t="shared" si="4"/>
        <v>680</v>
      </c>
    </row>
    <row r="288" spans="1:4" x14ac:dyDescent="0.3">
      <c r="A288" s="24">
        <v>43623</v>
      </c>
      <c r="B288" s="21">
        <v>330</v>
      </c>
      <c r="C288" s="25" t="s">
        <v>4</v>
      </c>
      <c r="D288" s="22">
        <f t="shared" si="4"/>
        <v>-330</v>
      </c>
    </row>
    <row r="289" spans="1:4" x14ac:dyDescent="0.3">
      <c r="A289" s="24">
        <v>43626</v>
      </c>
      <c r="B289" s="21">
        <v>540</v>
      </c>
      <c r="C289" s="25" t="s">
        <v>3</v>
      </c>
      <c r="D289" s="22">
        <f t="shared" si="4"/>
        <v>540</v>
      </c>
    </row>
    <row r="290" spans="1:4" x14ac:dyDescent="0.3">
      <c r="A290" s="24">
        <v>43626</v>
      </c>
      <c r="B290" s="21">
        <v>520</v>
      </c>
      <c r="C290" s="25" t="s">
        <v>3</v>
      </c>
      <c r="D290" s="22">
        <f t="shared" si="4"/>
        <v>520</v>
      </c>
    </row>
    <row r="291" spans="1:4" x14ac:dyDescent="0.3">
      <c r="A291" s="24">
        <v>43626</v>
      </c>
      <c r="B291" s="21">
        <v>680</v>
      </c>
      <c r="C291" s="25" t="s">
        <v>4</v>
      </c>
      <c r="D291" s="22">
        <f t="shared" si="4"/>
        <v>-680</v>
      </c>
    </row>
    <row r="292" spans="1:4" x14ac:dyDescent="0.3">
      <c r="A292" s="24">
        <v>43627</v>
      </c>
      <c r="B292" s="21">
        <v>20</v>
      </c>
      <c r="C292" s="25" t="s">
        <v>3</v>
      </c>
      <c r="D292" s="22">
        <f t="shared" si="4"/>
        <v>20</v>
      </c>
    </row>
    <row r="293" spans="1:4" x14ac:dyDescent="0.3">
      <c r="A293" s="24">
        <v>43630</v>
      </c>
      <c r="B293" s="21">
        <v>410</v>
      </c>
      <c r="C293" s="25" t="s">
        <v>3</v>
      </c>
      <c r="D293" s="22">
        <f t="shared" si="4"/>
        <v>410</v>
      </c>
    </row>
    <row r="294" spans="1:4" x14ac:dyDescent="0.3">
      <c r="A294" s="24">
        <v>43630</v>
      </c>
      <c r="B294" s="21">
        <v>670</v>
      </c>
      <c r="C294" s="25" t="s">
        <v>3</v>
      </c>
      <c r="D294" s="22">
        <f t="shared" si="4"/>
        <v>670</v>
      </c>
    </row>
    <row r="295" spans="1:4" x14ac:dyDescent="0.3">
      <c r="A295" s="24">
        <v>43630</v>
      </c>
      <c r="B295" s="21">
        <v>1750</v>
      </c>
      <c r="C295" s="25" t="s">
        <v>4</v>
      </c>
      <c r="D295" s="22">
        <f t="shared" si="4"/>
        <v>-1750</v>
      </c>
    </row>
    <row r="296" spans="1:4" x14ac:dyDescent="0.3">
      <c r="A296" s="24">
        <v>43630</v>
      </c>
      <c r="B296" s="21">
        <v>530</v>
      </c>
      <c r="C296" s="25" t="s">
        <v>3</v>
      </c>
      <c r="D296" s="22">
        <f t="shared" si="4"/>
        <v>530</v>
      </c>
    </row>
    <row r="297" spans="1:4" x14ac:dyDescent="0.3">
      <c r="A297" s="24">
        <v>43637</v>
      </c>
      <c r="B297" s="21">
        <v>750</v>
      </c>
      <c r="C297" s="25" t="s">
        <v>3</v>
      </c>
      <c r="D297" s="22">
        <f t="shared" si="4"/>
        <v>750</v>
      </c>
    </row>
    <row r="298" spans="1:4" x14ac:dyDescent="0.3">
      <c r="A298" s="24">
        <v>43641</v>
      </c>
      <c r="B298" s="21">
        <v>1180</v>
      </c>
      <c r="C298" s="25" t="s">
        <v>4</v>
      </c>
      <c r="D298" s="22">
        <f t="shared" si="4"/>
        <v>-1180</v>
      </c>
    </row>
    <row r="299" spans="1:4" x14ac:dyDescent="0.3">
      <c r="A299" s="24">
        <v>43650</v>
      </c>
      <c r="B299" s="21">
        <v>280</v>
      </c>
      <c r="C299" s="25" t="s">
        <v>3</v>
      </c>
      <c r="D299" s="22">
        <f t="shared" si="4"/>
        <v>280</v>
      </c>
    </row>
    <row r="300" spans="1:4" x14ac:dyDescent="0.3">
      <c r="A300" s="24">
        <v>43654</v>
      </c>
      <c r="B300" s="21">
        <v>80</v>
      </c>
      <c r="C300" s="25" t="s">
        <v>4</v>
      </c>
      <c r="D300" s="22">
        <f t="shared" si="4"/>
        <v>-80</v>
      </c>
    </row>
    <row r="301" spans="1:4" x14ac:dyDescent="0.3">
      <c r="A301" s="24">
        <v>43655</v>
      </c>
      <c r="B301" s="21">
        <v>440</v>
      </c>
      <c r="C301" s="25" t="s">
        <v>3</v>
      </c>
      <c r="D301" s="22">
        <f t="shared" si="4"/>
        <v>440</v>
      </c>
    </row>
    <row r="302" spans="1:4" x14ac:dyDescent="0.3">
      <c r="A302" s="24">
        <v>43656</v>
      </c>
      <c r="B302" s="21">
        <v>630</v>
      </c>
      <c r="C302" s="25" t="s">
        <v>4</v>
      </c>
      <c r="D302" s="22">
        <f t="shared" si="4"/>
        <v>-630</v>
      </c>
    </row>
    <row r="303" spans="1:4" x14ac:dyDescent="0.3">
      <c r="A303" s="24">
        <v>43658</v>
      </c>
      <c r="B303" s="21">
        <v>80</v>
      </c>
      <c r="C303" s="25" t="s">
        <v>3</v>
      </c>
      <c r="D303" s="22">
        <f t="shared" si="4"/>
        <v>80</v>
      </c>
    </row>
    <row r="304" spans="1:4" x14ac:dyDescent="0.3">
      <c r="A304" s="24">
        <v>43664</v>
      </c>
      <c r="B304" s="21">
        <v>580</v>
      </c>
      <c r="C304" s="25" t="s">
        <v>3</v>
      </c>
      <c r="D304" s="22">
        <f t="shared" si="4"/>
        <v>580</v>
      </c>
    </row>
    <row r="305" spans="1:4" x14ac:dyDescent="0.3">
      <c r="A305" s="24">
        <v>43665</v>
      </c>
      <c r="B305" s="21">
        <v>720</v>
      </c>
      <c r="C305" s="25" t="s">
        <v>4</v>
      </c>
      <c r="D305" s="22">
        <f t="shared" si="4"/>
        <v>-720</v>
      </c>
    </row>
    <row r="306" spans="1:4" x14ac:dyDescent="0.3">
      <c r="A306" s="24">
        <v>43665</v>
      </c>
      <c r="B306" s="21">
        <v>730</v>
      </c>
      <c r="C306" s="25" t="s">
        <v>3</v>
      </c>
      <c r="D306" s="22">
        <f t="shared" si="4"/>
        <v>730</v>
      </c>
    </row>
    <row r="307" spans="1:4" x14ac:dyDescent="0.3">
      <c r="A307" s="24">
        <v>43669</v>
      </c>
      <c r="B307" s="21">
        <v>480</v>
      </c>
      <c r="C307" s="25" t="s">
        <v>3</v>
      </c>
      <c r="D307" s="22">
        <f t="shared" si="4"/>
        <v>480</v>
      </c>
    </row>
    <row r="308" spans="1:4" x14ac:dyDescent="0.3">
      <c r="A308" s="24">
        <v>43676</v>
      </c>
      <c r="B308" s="21">
        <v>1540</v>
      </c>
      <c r="C308" s="25" t="s">
        <v>4</v>
      </c>
      <c r="D308" s="22">
        <f t="shared" si="4"/>
        <v>-1540</v>
      </c>
    </row>
    <row r="309" spans="1:4" x14ac:dyDescent="0.3">
      <c r="A309" s="24">
        <v>43676</v>
      </c>
      <c r="B309" s="21">
        <v>210</v>
      </c>
      <c r="C309" s="25" t="s">
        <v>3</v>
      </c>
      <c r="D309" s="22">
        <f t="shared" si="4"/>
        <v>210</v>
      </c>
    </row>
    <row r="310" spans="1:4" x14ac:dyDescent="0.3">
      <c r="A310" s="24">
        <v>43685</v>
      </c>
      <c r="B310" s="21">
        <v>650</v>
      </c>
      <c r="C310" s="25" t="s">
        <v>3</v>
      </c>
      <c r="D310" s="22">
        <f t="shared" si="4"/>
        <v>650</v>
      </c>
    </row>
    <row r="311" spans="1:4" x14ac:dyDescent="0.3">
      <c r="A311" s="24">
        <v>43686</v>
      </c>
      <c r="B311" s="21">
        <v>530</v>
      </c>
      <c r="C311" s="25" t="s">
        <v>4</v>
      </c>
      <c r="D311" s="22">
        <f t="shared" si="4"/>
        <v>-530</v>
      </c>
    </row>
    <row r="312" spans="1:4" x14ac:dyDescent="0.3">
      <c r="A312" s="24">
        <v>43686</v>
      </c>
      <c r="B312" s="21">
        <v>570</v>
      </c>
      <c r="C312" s="25" t="s">
        <v>3</v>
      </c>
      <c r="D312" s="22">
        <f t="shared" si="4"/>
        <v>570</v>
      </c>
    </row>
    <row r="313" spans="1:4" x14ac:dyDescent="0.3">
      <c r="A313" s="24">
        <v>43696</v>
      </c>
      <c r="B313" s="21">
        <v>580</v>
      </c>
      <c r="C313" s="25" t="s">
        <v>3</v>
      </c>
      <c r="D313" s="22">
        <f t="shared" si="4"/>
        <v>580</v>
      </c>
    </row>
    <row r="314" spans="1:4" x14ac:dyDescent="0.3">
      <c r="A314" s="24">
        <v>43705</v>
      </c>
      <c r="B314" s="21">
        <v>460</v>
      </c>
      <c r="C314" s="25" t="s">
        <v>4</v>
      </c>
      <c r="D314" s="22">
        <f t="shared" si="4"/>
        <v>-460</v>
      </c>
    </row>
    <row r="315" spans="1:4" x14ac:dyDescent="0.3">
      <c r="A315" s="24">
        <v>43706</v>
      </c>
      <c r="B315" s="21">
        <v>140</v>
      </c>
      <c r="C315" s="25" t="s">
        <v>4</v>
      </c>
      <c r="D315" s="22">
        <f t="shared" si="4"/>
        <v>-140</v>
      </c>
    </row>
    <row r="316" spans="1:4" x14ac:dyDescent="0.3">
      <c r="A316" s="24">
        <v>43707</v>
      </c>
      <c r="B316" s="21">
        <v>40</v>
      </c>
      <c r="C316" s="25" t="s">
        <v>4</v>
      </c>
      <c r="D316" s="22">
        <f t="shared" si="4"/>
        <v>-40</v>
      </c>
    </row>
    <row r="317" spans="1:4" x14ac:dyDescent="0.3">
      <c r="A317" s="24">
        <v>43710</v>
      </c>
      <c r="B317" s="21">
        <v>340</v>
      </c>
      <c r="C317" s="25" t="s">
        <v>4</v>
      </c>
      <c r="D317" s="22">
        <f t="shared" si="4"/>
        <v>-340</v>
      </c>
    </row>
    <row r="318" spans="1:4" x14ac:dyDescent="0.3">
      <c r="A318" s="24">
        <v>43710</v>
      </c>
      <c r="B318" s="21">
        <v>340</v>
      </c>
      <c r="C318" s="25" t="s">
        <v>4</v>
      </c>
      <c r="D318" s="22">
        <f t="shared" si="4"/>
        <v>-340</v>
      </c>
    </row>
    <row r="319" spans="1:4" x14ac:dyDescent="0.3">
      <c r="A319" s="24">
        <v>43714</v>
      </c>
      <c r="B319" s="21">
        <v>570</v>
      </c>
      <c r="C319" s="25" t="s">
        <v>3</v>
      </c>
      <c r="D319" s="22">
        <f t="shared" si="4"/>
        <v>570</v>
      </c>
    </row>
    <row r="320" spans="1:4" x14ac:dyDescent="0.3">
      <c r="A320" s="24">
        <v>43721</v>
      </c>
      <c r="B320" s="21">
        <v>660</v>
      </c>
      <c r="C320" s="25" t="s">
        <v>4</v>
      </c>
      <c r="D320" s="22">
        <f t="shared" si="4"/>
        <v>-660</v>
      </c>
    </row>
    <row r="321" spans="1:4" x14ac:dyDescent="0.3">
      <c r="A321" s="24">
        <v>43721</v>
      </c>
      <c r="B321" s="21">
        <v>160</v>
      </c>
      <c r="C321" s="25" t="s">
        <v>4</v>
      </c>
      <c r="D321" s="22">
        <f t="shared" si="4"/>
        <v>-160</v>
      </c>
    </row>
    <row r="322" spans="1:4" x14ac:dyDescent="0.3">
      <c r="A322" s="24">
        <v>43721</v>
      </c>
      <c r="B322" s="21">
        <v>690</v>
      </c>
      <c r="C322" s="25" t="s">
        <v>3</v>
      </c>
      <c r="D322" s="22">
        <f t="shared" si="4"/>
        <v>690</v>
      </c>
    </row>
    <row r="323" spans="1:4" x14ac:dyDescent="0.3">
      <c r="A323" s="24">
        <v>43724</v>
      </c>
      <c r="B323" s="21">
        <v>730</v>
      </c>
      <c r="C323" s="25" t="s">
        <v>3</v>
      </c>
      <c r="D323" s="22">
        <f t="shared" ref="D323:D386" si="5">IF(C323 = "Покупка", B323, -B323)</f>
        <v>730</v>
      </c>
    </row>
    <row r="324" spans="1:4" x14ac:dyDescent="0.3">
      <c r="A324" s="24">
        <v>43724</v>
      </c>
      <c r="B324" s="21">
        <v>750</v>
      </c>
      <c r="C324" s="25" t="s">
        <v>3</v>
      </c>
      <c r="D324" s="22">
        <f t="shared" si="5"/>
        <v>750</v>
      </c>
    </row>
    <row r="325" spans="1:4" x14ac:dyDescent="0.3">
      <c r="A325" s="24">
        <v>43725</v>
      </c>
      <c r="B325" s="21">
        <v>790</v>
      </c>
      <c r="C325" s="25" t="s">
        <v>4</v>
      </c>
      <c r="D325" s="22">
        <f t="shared" si="5"/>
        <v>-790</v>
      </c>
    </row>
    <row r="326" spans="1:4" x14ac:dyDescent="0.3">
      <c r="A326" s="24">
        <v>43733</v>
      </c>
      <c r="B326" s="21">
        <v>1280</v>
      </c>
      <c r="C326" s="25" t="s">
        <v>4</v>
      </c>
      <c r="D326" s="22">
        <f t="shared" si="5"/>
        <v>-1280</v>
      </c>
    </row>
    <row r="327" spans="1:4" x14ac:dyDescent="0.3">
      <c r="A327" s="24">
        <v>43734</v>
      </c>
      <c r="B327" s="21">
        <v>580</v>
      </c>
      <c r="C327" s="25" t="s">
        <v>3</v>
      </c>
      <c r="D327" s="22">
        <f t="shared" si="5"/>
        <v>580</v>
      </c>
    </row>
    <row r="328" spans="1:4" x14ac:dyDescent="0.3">
      <c r="A328" s="24">
        <v>43746</v>
      </c>
      <c r="B328" s="21">
        <v>610</v>
      </c>
      <c r="C328" s="25" t="s">
        <v>4</v>
      </c>
      <c r="D328" s="22">
        <f t="shared" si="5"/>
        <v>-610</v>
      </c>
    </row>
    <row r="329" spans="1:4" x14ac:dyDescent="0.3">
      <c r="A329" s="24">
        <v>43748</v>
      </c>
      <c r="B329" s="21">
        <v>490</v>
      </c>
      <c r="C329" s="25" t="s">
        <v>3</v>
      </c>
      <c r="D329" s="22">
        <f t="shared" si="5"/>
        <v>490</v>
      </c>
    </row>
    <row r="330" spans="1:4" x14ac:dyDescent="0.3">
      <c r="A330" s="24">
        <v>43748</v>
      </c>
      <c r="B330" s="21">
        <v>70</v>
      </c>
      <c r="C330" s="25" t="s">
        <v>4</v>
      </c>
      <c r="D330" s="22">
        <f t="shared" si="5"/>
        <v>-70</v>
      </c>
    </row>
    <row r="331" spans="1:4" x14ac:dyDescent="0.3">
      <c r="A331" s="24">
        <v>43749</v>
      </c>
      <c r="B331" s="21">
        <v>170</v>
      </c>
      <c r="C331" s="25" t="s">
        <v>3</v>
      </c>
      <c r="D331" s="22">
        <f t="shared" si="5"/>
        <v>170</v>
      </c>
    </row>
    <row r="332" spans="1:4" x14ac:dyDescent="0.3">
      <c r="A332" s="24">
        <v>43752</v>
      </c>
      <c r="B332" s="21">
        <v>630</v>
      </c>
      <c r="C332" s="25" t="s">
        <v>3</v>
      </c>
      <c r="D332" s="22">
        <f t="shared" si="5"/>
        <v>630</v>
      </c>
    </row>
    <row r="333" spans="1:4" x14ac:dyDescent="0.3">
      <c r="A333" s="24">
        <v>43753</v>
      </c>
      <c r="B333" s="21">
        <v>110</v>
      </c>
      <c r="C333" s="25" t="s">
        <v>3</v>
      </c>
      <c r="D333" s="22">
        <f t="shared" si="5"/>
        <v>110</v>
      </c>
    </row>
    <row r="334" spans="1:4" x14ac:dyDescent="0.3">
      <c r="A334" s="24">
        <v>43754</v>
      </c>
      <c r="B334" s="21">
        <v>310</v>
      </c>
      <c r="C334" s="25" t="s">
        <v>3</v>
      </c>
      <c r="D334" s="22">
        <f t="shared" si="5"/>
        <v>310</v>
      </c>
    </row>
    <row r="335" spans="1:4" x14ac:dyDescent="0.3">
      <c r="A335" s="24">
        <v>43756</v>
      </c>
      <c r="B335" s="21">
        <v>460</v>
      </c>
      <c r="C335" s="25" t="s">
        <v>3</v>
      </c>
      <c r="D335" s="22">
        <f t="shared" si="5"/>
        <v>460</v>
      </c>
    </row>
    <row r="336" spans="1:4" x14ac:dyDescent="0.3">
      <c r="A336" s="24">
        <v>43756</v>
      </c>
      <c r="B336" s="21">
        <v>400</v>
      </c>
      <c r="C336" s="25" t="s">
        <v>4</v>
      </c>
      <c r="D336" s="22">
        <f t="shared" si="5"/>
        <v>-400</v>
      </c>
    </row>
    <row r="337" spans="1:4" x14ac:dyDescent="0.3">
      <c r="A337" s="24">
        <v>43762</v>
      </c>
      <c r="B337" s="21">
        <v>1520</v>
      </c>
      <c r="C337" s="25" t="s">
        <v>4</v>
      </c>
      <c r="D337" s="22">
        <f t="shared" si="5"/>
        <v>-1520</v>
      </c>
    </row>
    <row r="338" spans="1:4" x14ac:dyDescent="0.3">
      <c r="A338" s="24">
        <v>43770</v>
      </c>
      <c r="B338" s="21">
        <v>380</v>
      </c>
      <c r="C338" s="25" t="s">
        <v>3</v>
      </c>
      <c r="D338" s="22">
        <f t="shared" si="5"/>
        <v>380</v>
      </c>
    </row>
    <row r="339" spans="1:4" x14ac:dyDescent="0.3">
      <c r="A339" s="24">
        <v>43770</v>
      </c>
      <c r="B339" s="21">
        <v>450</v>
      </c>
      <c r="C339" s="25" t="s">
        <v>3</v>
      </c>
      <c r="D339" s="22">
        <f t="shared" si="5"/>
        <v>450</v>
      </c>
    </row>
    <row r="340" spans="1:4" x14ac:dyDescent="0.3">
      <c r="A340" s="24">
        <v>43770</v>
      </c>
      <c r="B340" s="21">
        <v>780</v>
      </c>
      <c r="C340" s="25" t="s">
        <v>4</v>
      </c>
      <c r="D340" s="22">
        <f t="shared" si="5"/>
        <v>-780</v>
      </c>
    </row>
    <row r="341" spans="1:4" x14ac:dyDescent="0.3">
      <c r="A341" s="24">
        <v>43775</v>
      </c>
      <c r="B341" s="21">
        <v>130</v>
      </c>
      <c r="C341" s="25" t="s">
        <v>4</v>
      </c>
      <c r="D341" s="22">
        <f t="shared" si="5"/>
        <v>-130</v>
      </c>
    </row>
    <row r="342" spans="1:4" x14ac:dyDescent="0.3">
      <c r="A342" s="24">
        <v>43776</v>
      </c>
      <c r="B342" s="21">
        <v>690</v>
      </c>
      <c r="C342" s="25" t="s">
        <v>3</v>
      </c>
      <c r="D342" s="22">
        <f t="shared" si="5"/>
        <v>690</v>
      </c>
    </row>
    <row r="343" spans="1:4" x14ac:dyDescent="0.3">
      <c r="A343" s="24">
        <v>43777</v>
      </c>
      <c r="B343" s="21">
        <v>220</v>
      </c>
      <c r="C343" s="25" t="s">
        <v>3</v>
      </c>
      <c r="D343" s="22">
        <f t="shared" si="5"/>
        <v>220</v>
      </c>
    </row>
    <row r="344" spans="1:4" x14ac:dyDescent="0.3">
      <c r="A344" s="24">
        <v>43777</v>
      </c>
      <c r="B344" s="21">
        <v>700</v>
      </c>
      <c r="C344" s="25" t="s">
        <v>3</v>
      </c>
      <c r="D344" s="22">
        <f t="shared" si="5"/>
        <v>700</v>
      </c>
    </row>
    <row r="345" spans="1:4" x14ac:dyDescent="0.3">
      <c r="A345" s="24">
        <v>43784</v>
      </c>
      <c r="B345" s="21">
        <v>300</v>
      </c>
      <c r="C345" s="25" t="s">
        <v>4</v>
      </c>
      <c r="D345" s="22">
        <f t="shared" si="5"/>
        <v>-300</v>
      </c>
    </row>
    <row r="346" spans="1:4" x14ac:dyDescent="0.3">
      <c r="A346" s="24">
        <v>43784</v>
      </c>
      <c r="B346" s="21">
        <v>1020</v>
      </c>
      <c r="C346" s="25" t="s">
        <v>4</v>
      </c>
      <c r="D346" s="22">
        <f t="shared" si="5"/>
        <v>-1020</v>
      </c>
    </row>
    <row r="347" spans="1:4" x14ac:dyDescent="0.3">
      <c r="A347" s="24">
        <v>43784</v>
      </c>
      <c r="B347" s="21">
        <v>280</v>
      </c>
      <c r="C347" s="25" t="s">
        <v>3</v>
      </c>
      <c r="D347" s="22">
        <f t="shared" si="5"/>
        <v>280</v>
      </c>
    </row>
    <row r="348" spans="1:4" x14ac:dyDescent="0.3">
      <c r="A348" s="24">
        <v>43784</v>
      </c>
      <c r="B348" s="21">
        <v>510</v>
      </c>
      <c r="C348" s="25" t="s">
        <v>4</v>
      </c>
      <c r="D348" s="22">
        <f t="shared" si="5"/>
        <v>-510</v>
      </c>
    </row>
    <row r="349" spans="1:4" x14ac:dyDescent="0.3">
      <c r="A349" s="24">
        <v>43791</v>
      </c>
      <c r="B349" s="21">
        <v>610</v>
      </c>
      <c r="C349" s="25" t="s">
        <v>3</v>
      </c>
      <c r="D349" s="22">
        <f t="shared" si="5"/>
        <v>610</v>
      </c>
    </row>
    <row r="350" spans="1:4" x14ac:dyDescent="0.3">
      <c r="A350" s="24">
        <v>43796</v>
      </c>
      <c r="B350" s="21">
        <v>370</v>
      </c>
      <c r="C350" s="25" t="s">
        <v>3</v>
      </c>
      <c r="D350" s="22">
        <f t="shared" si="5"/>
        <v>370</v>
      </c>
    </row>
    <row r="351" spans="1:4" x14ac:dyDescent="0.3">
      <c r="A351" s="24">
        <v>43803</v>
      </c>
      <c r="B351" s="21">
        <v>160</v>
      </c>
      <c r="C351" s="25" t="s">
        <v>4</v>
      </c>
      <c r="D351" s="22">
        <f t="shared" si="5"/>
        <v>-160</v>
      </c>
    </row>
    <row r="352" spans="1:4" x14ac:dyDescent="0.3">
      <c r="A352" s="24">
        <v>43805</v>
      </c>
      <c r="B352" s="21">
        <v>190</v>
      </c>
      <c r="C352" s="25" t="s">
        <v>4</v>
      </c>
      <c r="D352" s="22">
        <f t="shared" si="5"/>
        <v>-190</v>
      </c>
    </row>
    <row r="353" spans="1:4" x14ac:dyDescent="0.3">
      <c r="A353" s="24">
        <v>43805</v>
      </c>
      <c r="B353" s="21">
        <v>80</v>
      </c>
      <c r="C353" s="25" t="s">
        <v>3</v>
      </c>
      <c r="D353" s="22">
        <f t="shared" si="5"/>
        <v>80</v>
      </c>
    </row>
    <row r="354" spans="1:4" x14ac:dyDescent="0.3">
      <c r="A354" s="24">
        <v>43808</v>
      </c>
      <c r="B354" s="21">
        <v>690</v>
      </c>
      <c r="C354" s="25" t="s">
        <v>3</v>
      </c>
      <c r="D354" s="22">
        <f t="shared" si="5"/>
        <v>690</v>
      </c>
    </row>
    <row r="355" spans="1:4" x14ac:dyDescent="0.3">
      <c r="A355" s="24">
        <v>43808</v>
      </c>
      <c r="B355" s="21">
        <v>1140</v>
      </c>
      <c r="C355" s="25" t="s">
        <v>4</v>
      </c>
      <c r="D355" s="22">
        <f t="shared" si="5"/>
        <v>-1140</v>
      </c>
    </row>
    <row r="356" spans="1:4" x14ac:dyDescent="0.3">
      <c r="A356" s="24">
        <v>43811</v>
      </c>
      <c r="B356" s="21">
        <v>220</v>
      </c>
      <c r="C356" s="25" t="s">
        <v>4</v>
      </c>
      <c r="D356" s="22">
        <f t="shared" si="5"/>
        <v>-220</v>
      </c>
    </row>
    <row r="357" spans="1:4" x14ac:dyDescent="0.3">
      <c r="A357" s="24">
        <v>43811</v>
      </c>
      <c r="B357" s="21">
        <v>730</v>
      </c>
      <c r="C357" s="25" t="s">
        <v>3</v>
      </c>
      <c r="D357" s="22">
        <f t="shared" si="5"/>
        <v>730</v>
      </c>
    </row>
    <row r="358" spans="1:4" x14ac:dyDescent="0.3">
      <c r="A358" s="24">
        <v>43816</v>
      </c>
      <c r="B358" s="21">
        <v>70</v>
      </c>
      <c r="C358" s="25" t="s">
        <v>4</v>
      </c>
      <c r="D358" s="22">
        <f t="shared" si="5"/>
        <v>-70</v>
      </c>
    </row>
    <row r="359" spans="1:4" x14ac:dyDescent="0.3">
      <c r="A359" s="24">
        <v>43817</v>
      </c>
      <c r="B359" s="21">
        <v>630</v>
      </c>
      <c r="C359" s="25" t="s">
        <v>4</v>
      </c>
      <c r="D359" s="22">
        <f t="shared" si="5"/>
        <v>-630</v>
      </c>
    </row>
    <row r="360" spans="1:4" x14ac:dyDescent="0.3">
      <c r="A360" s="24">
        <v>43817</v>
      </c>
      <c r="B360" s="21">
        <v>130</v>
      </c>
      <c r="C360" s="25" t="s">
        <v>4</v>
      </c>
      <c r="D360" s="22">
        <f t="shared" si="5"/>
        <v>-130</v>
      </c>
    </row>
    <row r="361" spans="1:4" x14ac:dyDescent="0.3">
      <c r="A361" s="24">
        <v>43818</v>
      </c>
      <c r="B361" s="21">
        <v>330</v>
      </c>
      <c r="C361" s="25" t="s">
        <v>3</v>
      </c>
      <c r="D361" s="22">
        <f t="shared" si="5"/>
        <v>330</v>
      </c>
    </row>
    <row r="362" spans="1:4" x14ac:dyDescent="0.3">
      <c r="A362" s="24">
        <v>43819</v>
      </c>
      <c r="B362" s="21">
        <v>540</v>
      </c>
      <c r="C362" s="25" t="s">
        <v>3</v>
      </c>
      <c r="D362" s="22">
        <f t="shared" si="5"/>
        <v>540</v>
      </c>
    </row>
    <row r="363" spans="1:4" x14ac:dyDescent="0.3">
      <c r="A363" s="24">
        <v>43823</v>
      </c>
      <c r="B363" s="21">
        <v>80</v>
      </c>
      <c r="C363" s="25" t="s">
        <v>4</v>
      </c>
      <c r="D363" s="22">
        <f t="shared" si="5"/>
        <v>-80</v>
      </c>
    </row>
    <row r="364" spans="1:4" x14ac:dyDescent="0.3">
      <c r="A364" s="24">
        <v>43829</v>
      </c>
      <c r="B364" s="21">
        <v>540</v>
      </c>
      <c r="C364" s="25" t="s">
        <v>4</v>
      </c>
      <c r="D364" s="22">
        <f t="shared" si="5"/>
        <v>-540</v>
      </c>
    </row>
    <row r="365" spans="1:4" x14ac:dyDescent="0.3">
      <c r="A365" s="24">
        <v>43833</v>
      </c>
      <c r="B365" s="21">
        <v>130</v>
      </c>
      <c r="C365" s="25" t="s">
        <v>3</v>
      </c>
      <c r="D365" s="22">
        <f t="shared" si="5"/>
        <v>130</v>
      </c>
    </row>
    <row r="366" spans="1:4" x14ac:dyDescent="0.3">
      <c r="A366" s="24">
        <v>43836</v>
      </c>
      <c r="B366" s="21">
        <v>250</v>
      </c>
      <c r="C366" s="25" t="s">
        <v>4</v>
      </c>
      <c r="D366" s="22">
        <f t="shared" si="5"/>
        <v>-250</v>
      </c>
    </row>
    <row r="367" spans="1:4" x14ac:dyDescent="0.3">
      <c r="A367" s="24">
        <v>43836</v>
      </c>
      <c r="B367" s="21">
        <v>370</v>
      </c>
      <c r="C367" s="25" t="s">
        <v>3</v>
      </c>
      <c r="D367" s="22">
        <f t="shared" si="5"/>
        <v>370</v>
      </c>
    </row>
    <row r="368" spans="1:4" x14ac:dyDescent="0.3">
      <c r="A368" s="24">
        <v>43840</v>
      </c>
      <c r="B368" s="21">
        <v>130</v>
      </c>
      <c r="C368" s="25" t="s">
        <v>4</v>
      </c>
      <c r="D368" s="22">
        <f t="shared" si="5"/>
        <v>-130</v>
      </c>
    </row>
    <row r="369" spans="1:4" x14ac:dyDescent="0.3">
      <c r="A369" s="24">
        <v>43846</v>
      </c>
      <c r="B369" s="21">
        <v>160</v>
      </c>
      <c r="C369" s="25" t="s">
        <v>3</v>
      </c>
      <c r="D369" s="22">
        <f t="shared" si="5"/>
        <v>160</v>
      </c>
    </row>
    <row r="370" spans="1:4" x14ac:dyDescent="0.3">
      <c r="A370" s="24">
        <v>43852</v>
      </c>
      <c r="B370" s="21">
        <v>150</v>
      </c>
      <c r="C370" s="25" t="s">
        <v>4</v>
      </c>
      <c r="D370" s="22">
        <f t="shared" si="5"/>
        <v>-150</v>
      </c>
    </row>
    <row r="371" spans="1:4" x14ac:dyDescent="0.3">
      <c r="A371" s="24">
        <v>43853</v>
      </c>
      <c r="B371" s="21">
        <v>290</v>
      </c>
      <c r="C371" s="25" t="s">
        <v>3</v>
      </c>
      <c r="D371" s="22">
        <f t="shared" si="5"/>
        <v>290</v>
      </c>
    </row>
    <row r="372" spans="1:4" x14ac:dyDescent="0.3">
      <c r="A372" s="24">
        <v>43854</v>
      </c>
      <c r="B372" s="21">
        <v>290</v>
      </c>
      <c r="C372" s="25" t="s">
        <v>4</v>
      </c>
      <c r="D372" s="22">
        <f t="shared" si="5"/>
        <v>-290</v>
      </c>
    </row>
    <row r="373" spans="1:4" x14ac:dyDescent="0.3">
      <c r="A373" s="24">
        <v>43854</v>
      </c>
      <c r="B373" s="21">
        <v>510</v>
      </c>
      <c r="C373" s="25" t="s">
        <v>3</v>
      </c>
      <c r="D373" s="22">
        <f t="shared" si="5"/>
        <v>510</v>
      </c>
    </row>
    <row r="374" spans="1:4" x14ac:dyDescent="0.3">
      <c r="A374" s="24">
        <v>43858</v>
      </c>
      <c r="B374" s="21">
        <v>560</v>
      </c>
      <c r="C374" s="25" t="s">
        <v>4</v>
      </c>
      <c r="D374" s="22">
        <f t="shared" si="5"/>
        <v>-560</v>
      </c>
    </row>
    <row r="375" spans="1:4" x14ac:dyDescent="0.3">
      <c r="A375" s="24">
        <v>43860</v>
      </c>
      <c r="B375" s="21">
        <v>200</v>
      </c>
      <c r="C375" s="25" t="s">
        <v>4</v>
      </c>
      <c r="D375" s="22">
        <f t="shared" si="5"/>
        <v>-200</v>
      </c>
    </row>
    <row r="376" spans="1:4" x14ac:dyDescent="0.3">
      <c r="A376" s="24">
        <v>43861</v>
      </c>
      <c r="B376" s="21">
        <v>40</v>
      </c>
      <c r="C376" s="25" t="s">
        <v>3</v>
      </c>
      <c r="D376" s="22">
        <f t="shared" si="5"/>
        <v>40</v>
      </c>
    </row>
    <row r="377" spans="1:4" x14ac:dyDescent="0.3">
      <c r="A377" s="24">
        <v>43861</v>
      </c>
      <c r="B377" s="21">
        <v>120</v>
      </c>
      <c r="C377" s="25" t="s">
        <v>3</v>
      </c>
      <c r="D377" s="22">
        <f t="shared" si="5"/>
        <v>120</v>
      </c>
    </row>
    <row r="378" spans="1:4" x14ac:dyDescent="0.3">
      <c r="A378" s="24">
        <v>43864</v>
      </c>
      <c r="B378" s="21">
        <v>720</v>
      </c>
      <c r="C378" s="25" t="s">
        <v>3</v>
      </c>
      <c r="D378" s="22">
        <f t="shared" si="5"/>
        <v>720</v>
      </c>
    </row>
    <row r="379" spans="1:4" x14ac:dyDescent="0.3">
      <c r="A379" s="24">
        <v>43865</v>
      </c>
      <c r="B379" s="21">
        <v>330</v>
      </c>
      <c r="C379" s="25" t="s">
        <v>3</v>
      </c>
      <c r="D379" s="22">
        <f t="shared" si="5"/>
        <v>330</v>
      </c>
    </row>
    <row r="380" spans="1:4" x14ac:dyDescent="0.3">
      <c r="A380" s="24">
        <v>43865</v>
      </c>
      <c r="B380" s="21">
        <v>940</v>
      </c>
      <c r="C380" s="25" t="s">
        <v>4</v>
      </c>
      <c r="D380" s="22">
        <f t="shared" si="5"/>
        <v>-940</v>
      </c>
    </row>
    <row r="381" spans="1:4" x14ac:dyDescent="0.3">
      <c r="A381" s="24">
        <v>43866</v>
      </c>
      <c r="B381" s="21">
        <v>320</v>
      </c>
      <c r="C381" s="25" t="s">
        <v>3</v>
      </c>
      <c r="D381" s="22">
        <f t="shared" si="5"/>
        <v>320</v>
      </c>
    </row>
    <row r="382" spans="1:4" x14ac:dyDescent="0.3">
      <c r="A382" s="24">
        <v>43868</v>
      </c>
      <c r="B382" s="21">
        <v>160</v>
      </c>
      <c r="C382" s="25" t="s">
        <v>4</v>
      </c>
      <c r="D382" s="22">
        <f t="shared" si="5"/>
        <v>-160</v>
      </c>
    </row>
    <row r="383" spans="1:4" x14ac:dyDescent="0.3">
      <c r="A383" s="24">
        <v>43868</v>
      </c>
      <c r="B383" s="21">
        <v>610</v>
      </c>
      <c r="C383" s="25" t="s">
        <v>4</v>
      </c>
      <c r="D383" s="22">
        <f t="shared" si="5"/>
        <v>-610</v>
      </c>
    </row>
    <row r="384" spans="1:4" x14ac:dyDescent="0.3">
      <c r="A384" s="24">
        <v>43868</v>
      </c>
      <c r="B384" s="21">
        <v>250</v>
      </c>
      <c r="C384" s="25" t="s">
        <v>3</v>
      </c>
      <c r="D384" s="22">
        <f t="shared" si="5"/>
        <v>250</v>
      </c>
    </row>
    <row r="385" spans="1:4" x14ac:dyDescent="0.3">
      <c r="A385" s="24">
        <v>43871</v>
      </c>
      <c r="B385" s="21">
        <v>290</v>
      </c>
      <c r="C385" s="25" t="s">
        <v>4</v>
      </c>
      <c r="D385" s="22">
        <f t="shared" si="5"/>
        <v>-290</v>
      </c>
    </row>
    <row r="386" spans="1:4" x14ac:dyDescent="0.3">
      <c r="A386" s="24">
        <v>43874</v>
      </c>
      <c r="B386" s="21">
        <v>400</v>
      </c>
      <c r="C386" s="25" t="s">
        <v>3</v>
      </c>
      <c r="D386" s="22">
        <f t="shared" si="5"/>
        <v>400</v>
      </c>
    </row>
    <row r="387" spans="1:4" x14ac:dyDescent="0.3">
      <c r="A387" s="24">
        <v>43875</v>
      </c>
      <c r="B387" s="21">
        <v>10</v>
      </c>
      <c r="C387" s="25" t="s">
        <v>3</v>
      </c>
      <c r="D387" s="22">
        <f t="shared" ref="D387:D450" si="6">IF(C387 = "Покупка", B387, -B387)</f>
        <v>10</v>
      </c>
    </row>
    <row r="388" spans="1:4" x14ac:dyDescent="0.3">
      <c r="A388" s="24">
        <v>43875</v>
      </c>
      <c r="B388" s="21">
        <v>640</v>
      </c>
      <c r="C388" s="25" t="s">
        <v>3</v>
      </c>
      <c r="D388" s="22">
        <f t="shared" si="6"/>
        <v>640</v>
      </c>
    </row>
    <row r="389" spans="1:4" x14ac:dyDescent="0.3">
      <c r="A389" s="24">
        <v>43878</v>
      </c>
      <c r="B389" s="21">
        <v>750</v>
      </c>
      <c r="C389" s="25" t="s">
        <v>3</v>
      </c>
      <c r="D389" s="22">
        <f t="shared" si="6"/>
        <v>750</v>
      </c>
    </row>
    <row r="390" spans="1:4" x14ac:dyDescent="0.3">
      <c r="A390" s="24">
        <v>43879</v>
      </c>
      <c r="B390" s="21">
        <v>380</v>
      </c>
      <c r="C390" s="25" t="s">
        <v>3</v>
      </c>
      <c r="D390" s="22">
        <f t="shared" si="6"/>
        <v>380</v>
      </c>
    </row>
    <row r="391" spans="1:4" x14ac:dyDescent="0.3">
      <c r="A391" s="24">
        <v>43881</v>
      </c>
      <c r="B391" s="21">
        <v>2250</v>
      </c>
      <c r="C391" s="25" t="s">
        <v>4</v>
      </c>
      <c r="D391" s="22">
        <f t="shared" si="6"/>
        <v>-2250</v>
      </c>
    </row>
    <row r="392" spans="1:4" x14ac:dyDescent="0.3">
      <c r="A392" s="24">
        <v>43882</v>
      </c>
      <c r="B392" s="21">
        <v>570</v>
      </c>
      <c r="C392" s="25" t="s">
        <v>3</v>
      </c>
      <c r="D392" s="22">
        <f t="shared" si="6"/>
        <v>570</v>
      </c>
    </row>
    <row r="393" spans="1:4" x14ac:dyDescent="0.3">
      <c r="A393" s="24">
        <v>43882</v>
      </c>
      <c r="B393" s="21">
        <v>430</v>
      </c>
      <c r="C393" s="25" t="s">
        <v>4</v>
      </c>
      <c r="D393" s="22">
        <f t="shared" si="6"/>
        <v>-430</v>
      </c>
    </row>
    <row r="394" spans="1:4" x14ac:dyDescent="0.3">
      <c r="A394" s="24">
        <v>43886</v>
      </c>
      <c r="B394" s="21">
        <v>10</v>
      </c>
      <c r="C394" s="25" t="s">
        <v>4</v>
      </c>
      <c r="D394" s="22">
        <f t="shared" si="6"/>
        <v>-10</v>
      </c>
    </row>
    <row r="395" spans="1:4" x14ac:dyDescent="0.3">
      <c r="A395" s="24">
        <v>43887</v>
      </c>
      <c r="B395" s="21">
        <v>540</v>
      </c>
      <c r="C395" s="25" t="s">
        <v>3</v>
      </c>
      <c r="D395" s="22">
        <f t="shared" si="6"/>
        <v>540</v>
      </c>
    </row>
    <row r="396" spans="1:4" x14ac:dyDescent="0.3">
      <c r="A396" s="24">
        <v>43887</v>
      </c>
      <c r="B396" s="21">
        <v>150</v>
      </c>
      <c r="C396" s="25" t="s">
        <v>3</v>
      </c>
      <c r="D396" s="22">
        <f t="shared" si="6"/>
        <v>150</v>
      </c>
    </row>
    <row r="397" spans="1:4" x14ac:dyDescent="0.3">
      <c r="A397" s="24">
        <v>43889</v>
      </c>
      <c r="B397" s="21">
        <v>560</v>
      </c>
      <c r="C397" s="25" t="s">
        <v>4</v>
      </c>
      <c r="D397" s="22">
        <f t="shared" si="6"/>
        <v>-560</v>
      </c>
    </row>
    <row r="398" spans="1:4" x14ac:dyDescent="0.3">
      <c r="A398" s="24">
        <v>43896</v>
      </c>
      <c r="B398" s="21">
        <v>380</v>
      </c>
      <c r="C398" s="25" t="s">
        <v>3</v>
      </c>
      <c r="D398" s="22">
        <f t="shared" si="6"/>
        <v>380</v>
      </c>
    </row>
    <row r="399" spans="1:4" x14ac:dyDescent="0.3">
      <c r="A399" s="24">
        <v>43896</v>
      </c>
      <c r="B399" s="21">
        <v>330</v>
      </c>
      <c r="C399" s="25" t="s">
        <v>3</v>
      </c>
      <c r="D399" s="22">
        <f t="shared" si="6"/>
        <v>330</v>
      </c>
    </row>
    <row r="400" spans="1:4" x14ac:dyDescent="0.3">
      <c r="A400" s="24">
        <v>43901</v>
      </c>
      <c r="B400" s="21">
        <v>500</v>
      </c>
      <c r="C400" s="25" t="s">
        <v>3</v>
      </c>
      <c r="D400" s="22">
        <f t="shared" si="6"/>
        <v>500</v>
      </c>
    </row>
    <row r="401" spans="1:4" x14ac:dyDescent="0.3">
      <c r="A401" s="24">
        <v>43903</v>
      </c>
      <c r="B401" s="21">
        <v>1360</v>
      </c>
      <c r="C401" s="25" t="s">
        <v>4</v>
      </c>
      <c r="D401" s="22">
        <f t="shared" si="6"/>
        <v>-1360</v>
      </c>
    </row>
    <row r="402" spans="1:4" x14ac:dyDescent="0.3">
      <c r="A402" s="24">
        <v>43903</v>
      </c>
      <c r="B402" s="21">
        <v>220</v>
      </c>
      <c r="C402" s="25" t="s">
        <v>3</v>
      </c>
      <c r="D402" s="22">
        <f t="shared" si="6"/>
        <v>220</v>
      </c>
    </row>
    <row r="403" spans="1:4" x14ac:dyDescent="0.3">
      <c r="A403" s="24">
        <v>43908</v>
      </c>
      <c r="B403" s="21">
        <v>120</v>
      </c>
      <c r="C403" s="25" t="s">
        <v>3</v>
      </c>
      <c r="D403" s="22">
        <f t="shared" si="6"/>
        <v>120</v>
      </c>
    </row>
    <row r="404" spans="1:4" x14ac:dyDescent="0.3">
      <c r="A404" s="24">
        <v>43910</v>
      </c>
      <c r="B404" s="21">
        <v>450</v>
      </c>
      <c r="C404" s="25" t="s">
        <v>4</v>
      </c>
      <c r="D404" s="22">
        <f t="shared" si="6"/>
        <v>-450</v>
      </c>
    </row>
    <row r="405" spans="1:4" x14ac:dyDescent="0.3">
      <c r="A405" s="24">
        <v>43910</v>
      </c>
      <c r="B405" s="21">
        <v>670</v>
      </c>
      <c r="C405" s="25" t="s">
        <v>3</v>
      </c>
      <c r="D405" s="22">
        <f t="shared" si="6"/>
        <v>670</v>
      </c>
    </row>
    <row r="406" spans="1:4" x14ac:dyDescent="0.3">
      <c r="A406" s="24">
        <v>43910</v>
      </c>
      <c r="B406" s="21">
        <v>580</v>
      </c>
      <c r="C406" s="25" t="s">
        <v>4</v>
      </c>
      <c r="D406" s="22">
        <f t="shared" si="6"/>
        <v>-580</v>
      </c>
    </row>
    <row r="407" spans="1:4" x14ac:dyDescent="0.3">
      <c r="A407" s="24">
        <v>43914</v>
      </c>
      <c r="B407" s="21">
        <v>280</v>
      </c>
      <c r="C407" s="25" t="s">
        <v>3</v>
      </c>
      <c r="D407" s="22">
        <f t="shared" si="6"/>
        <v>280</v>
      </c>
    </row>
    <row r="408" spans="1:4" x14ac:dyDescent="0.3">
      <c r="A408" s="24">
        <v>43915</v>
      </c>
      <c r="B408" s="21">
        <v>690</v>
      </c>
      <c r="C408" s="25" t="s">
        <v>3</v>
      </c>
      <c r="D408" s="22">
        <f t="shared" si="6"/>
        <v>690</v>
      </c>
    </row>
    <row r="409" spans="1:4" x14ac:dyDescent="0.3">
      <c r="A409" s="24">
        <v>43916</v>
      </c>
      <c r="B409" s="21">
        <v>220</v>
      </c>
      <c r="C409" s="25" t="s">
        <v>4</v>
      </c>
      <c r="D409" s="22">
        <f t="shared" si="6"/>
        <v>-220</v>
      </c>
    </row>
    <row r="410" spans="1:4" x14ac:dyDescent="0.3">
      <c r="A410" s="24">
        <v>43924</v>
      </c>
      <c r="B410" s="21">
        <v>460</v>
      </c>
      <c r="C410" s="25" t="s">
        <v>4</v>
      </c>
      <c r="D410" s="22">
        <f t="shared" si="6"/>
        <v>-460</v>
      </c>
    </row>
    <row r="411" spans="1:4" x14ac:dyDescent="0.3">
      <c r="A411" s="24">
        <v>43924</v>
      </c>
      <c r="B411" s="21">
        <v>180</v>
      </c>
      <c r="C411" s="25" t="s">
        <v>4</v>
      </c>
      <c r="D411" s="22">
        <f t="shared" si="6"/>
        <v>-180</v>
      </c>
    </row>
    <row r="412" spans="1:4" x14ac:dyDescent="0.3">
      <c r="A412" s="24">
        <v>43927</v>
      </c>
      <c r="B412" s="21">
        <v>520</v>
      </c>
      <c r="C412" s="25" t="s">
        <v>3</v>
      </c>
      <c r="D412" s="22">
        <f t="shared" si="6"/>
        <v>520</v>
      </c>
    </row>
    <row r="413" spans="1:4" x14ac:dyDescent="0.3">
      <c r="A413" s="24">
        <v>43928</v>
      </c>
      <c r="B413" s="21">
        <v>300</v>
      </c>
      <c r="C413" s="25" t="s">
        <v>3</v>
      </c>
      <c r="D413" s="22">
        <f t="shared" si="6"/>
        <v>300</v>
      </c>
    </row>
    <row r="414" spans="1:4" x14ac:dyDescent="0.3">
      <c r="A414" s="24">
        <v>43929</v>
      </c>
      <c r="B414" s="21">
        <v>170</v>
      </c>
      <c r="C414" s="25" t="s">
        <v>3</v>
      </c>
      <c r="D414" s="22">
        <f t="shared" si="6"/>
        <v>170</v>
      </c>
    </row>
    <row r="415" spans="1:4" x14ac:dyDescent="0.3">
      <c r="A415" s="24">
        <v>43934</v>
      </c>
      <c r="B415" s="21">
        <v>150</v>
      </c>
      <c r="C415" s="25" t="s">
        <v>3</v>
      </c>
      <c r="D415" s="22">
        <f t="shared" si="6"/>
        <v>150</v>
      </c>
    </row>
    <row r="416" spans="1:4" x14ac:dyDescent="0.3">
      <c r="A416" s="24">
        <v>43936</v>
      </c>
      <c r="B416" s="21">
        <v>970</v>
      </c>
      <c r="C416" s="25" t="s">
        <v>4</v>
      </c>
      <c r="D416" s="22">
        <f t="shared" si="6"/>
        <v>-970</v>
      </c>
    </row>
    <row r="417" spans="1:4" x14ac:dyDescent="0.3">
      <c r="A417" s="24">
        <v>43938</v>
      </c>
      <c r="B417" s="21">
        <v>130</v>
      </c>
      <c r="C417" s="25" t="s">
        <v>4</v>
      </c>
      <c r="D417" s="22">
        <f t="shared" si="6"/>
        <v>-130</v>
      </c>
    </row>
    <row r="418" spans="1:4" x14ac:dyDescent="0.3">
      <c r="A418" s="24">
        <v>43942</v>
      </c>
      <c r="B418" s="21">
        <v>340</v>
      </c>
      <c r="C418" s="25" t="s">
        <v>3</v>
      </c>
      <c r="D418" s="22">
        <f t="shared" si="6"/>
        <v>340</v>
      </c>
    </row>
    <row r="419" spans="1:4" x14ac:dyDescent="0.3">
      <c r="A419" s="24">
        <v>43942</v>
      </c>
      <c r="B419" s="21">
        <v>50</v>
      </c>
      <c r="C419" s="25" t="s">
        <v>3</v>
      </c>
      <c r="D419" s="22">
        <f t="shared" si="6"/>
        <v>50</v>
      </c>
    </row>
    <row r="420" spans="1:4" x14ac:dyDescent="0.3">
      <c r="A420" s="24">
        <v>43943</v>
      </c>
      <c r="B420" s="21">
        <v>640</v>
      </c>
      <c r="C420" s="25" t="s">
        <v>4</v>
      </c>
      <c r="D420" s="22">
        <f t="shared" si="6"/>
        <v>-640</v>
      </c>
    </row>
    <row r="421" spans="1:4" x14ac:dyDescent="0.3">
      <c r="A421" s="24">
        <v>43943</v>
      </c>
      <c r="B421" s="21">
        <v>680</v>
      </c>
      <c r="C421" s="25" t="s">
        <v>3</v>
      </c>
      <c r="D421" s="22">
        <f t="shared" si="6"/>
        <v>680</v>
      </c>
    </row>
    <row r="422" spans="1:4" x14ac:dyDescent="0.3">
      <c r="A422" s="24">
        <v>43944</v>
      </c>
      <c r="B422" s="21">
        <v>390</v>
      </c>
      <c r="C422" s="25" t="s">
        <v>3</v>
      </c>
      <c r="D422" s="22">
        <f t="shared" si="6"/>
        <v>390</v>
      </c>
    </row>
    <row r="423" spans="1:4" x14ac:dyDescent="0.3">
      <c r="A423" s="24">
        <v>43945</v>
      </c>
      <c r="B423" s="21">
        <v>110</v>
      </c>
      <c r="C423" s="25" t="s">
        <v>3</v>
      </c>
      <c r="D423" s="22">
        <f t="shared" si="6"/>
        <v>110</v>
      </c>
    </row>
    <row r="424" spans="1:4" x14ac:dyDescent="0.3">
      <c r="A424" s="24">
        <v>43948</v>
      </c>
      <c r="B424" s="21">
        <v>220</v>
      </c>
      <c r="C424" s="25" t="s">
        <v>4</v>
      </c>
      <c r="D424" s="22">
        <f t="shared" si="6"/>
        <v>-220</v>
      </c>
    </row>
    <row r="425" spans="1:4" x14ac:dyDescent="0.3">
      <c r="A425" s="24">
        <v>43949</v>
      </c>
      <c r="B425" s="21">
        <v>400</v>
      </c>
      <c r="C425" s="25" t="s">
        <v>4</v>
      </c>
      <c r="D425" s="22">
        <f t="shared" si="6"/>
        <v>-400</v>
      </c>
    </row>
    <row r="426" spans="1:4" x14ac:dyDescent="0.3">
      <c r="A426" s="24">
        <v>43950</v>
      </c>
      <c r="B426" s="21">
        <v>510</v>
      </c>
      <c r="C426" s="25" t="s">
        <v>3</v>
      </c>
      <c r="D426" s="22">
        <f t="shared" si="6"/>
        <v>510</v>
      </c>
    </row>
    <row r="427" spans="1:4" x14ac:dyDescent="0.3">
      <c r="A427" s="24">
        <v>43950</v>
      </c>
      <c r="B427" s="21">
        <v>210</v>
      </c>
      <c r="C427" s="25" t="s">
        <v>4</v>
      </c>
      <c r="D427" s="22">
        <f t="shared" si="6"/>
        <v>-210</v>
      </c>
    </row>
    <row r="428" spans="1:4" x14ac:dyDescent="0.3">
      <c r="A428" s="24">
        <v>43951</v>
      </c>
      <c r="B428" s="21">
        <v>170</v>
      </c>
      <c r="C428" s="25" t="s">
        <v>4</v>
      </c>
      <c r="D428" s="22">
        <f t="shared" si="6"/>
        <v>-170</v>
      </c>
    </row>
    <row r="429" spans="1:4" x14ac:dyDescent="0.3">
      <c r="A429" s="24">
        <v>43951</v>
      </c>
      <c r="B429" s="21">
        <v>480</v>
      </c>
      <c r="C429" s="25" t="s">
        <v>4</v>
      </c>
      <c r="D429" s="22">
        <f t="shared" si="6"/>
        <v>-480</v>
      </c>
    </row>
    <row r="430" spans="1:4" x14ac:dyDescent="0.3">
      <c r="A430" s="24">
        <v>43955</v>
      </c>
      <c r="B430" s="21">
        <v>510</v>
      </c>
      <c r="C430" s="25" t="s">
        <v>3</v>
      </c>
      <c r="D430" s="22">
        <f t="shared" si="6"/>
        <v>510</v>
      </c>
    </row>
    <row r="431" spans="1:4" x14ac:dyDescent="0.3">
      <c r="A431" s="24">
        <v>43959</v>
      </c>
      <c r="B431" s="21">
        <v>480</v>
      </c>
      <c r="C431" s="25" t="s">
        <v>4</v>
      </c>
      <c r="D431" s="22">
        <f t="shared" si="6"/>
        <v>-480</v>
      </c>
    </row>
    <row r="432" spans="1:4" x14ac:dyDescent="0.3">
      <c r="A432" s="24">
        <v>43959</v>
      </c>
      <c r="B432" s="21">
        <v>90</v>
      </c>
      <c r="C432" s="25" t="s">
        <v>3</v>
      </c>
      <c r="D432" s="22">
        <f t="shared" si="6"/>
        <v>90</v>
      </c>
    </row>
    <row r="433" spans="1:4" x14ac:dyDescent="0.3">
      <c r="A433" s="24">
        <v>43959</v>
      </c>
      <c r="B433" s="21">
        <v>180</v>
      </c>
      <c r="C433" s="25" t="s">
        <v>3</v>
      </c>
      <c r="D433" s="22">
        <f t="shared" si="6"/>
        <v>180</v>
      </c>
    </row>
    <row r="434" spans="1:4" x14ac:dyDescent="0.3">
      <c r="A434" s="24">
        <v>43959</v>
      </c>
      <c r="B434" s="21">
        <v>450</v>
      </c>
      <c r="C434" s="25" t="s">
        <v>4</v>
      </c>
      <c r="D434" s="22">
        <f t="shared" si="6"/>
        <v>-450</v>
      </c>
    </row>
    <row r="435" spans="1:4" x14ac:dyDescent="0.3">
      <c r="A435" s="24">
        <v>43966</v>
      </c>
      <c r="B435" s="21">
        <v>510</v>
      </c>
      <c r="C435" s="25" t="s">
        <v>3</v>
      </c>
      <c r="D435" s="22">
        <f t="shared" si="6"/>
        <v>510</v>
      </c>
    </row>
    <row r="436" spans="1:4" x14ac:dyDescent="0.3">
      <c r="A436" s="24">
        <v>43969</v>
      </c>
      <c r="B436" s="21">
        <v>390</v>
      </c>
      <c r="C436" s="25" t="s">
        <v>4</v>
      </c>
      <c r="D436" s="22">
        <f t="shared" si="6"/>
        <v>-390</v>
      </c>
    </row>
    <row r="437" spans="1:4" x14ac:dyDescent="0.3">
      <c r="A437" s="24">
        <v>43972</v>
      </c>
      <c r="B437" s="21">
        <v>390</v>
      </c>
      <c r="C437" s="25" t="s">
        <v>3</v>
      </c>
      <c r="D437" s="22">
        <f t="shared" si="6"/>
        <v>390</v>
      </c>
    </row>
    <row r="438" spans="1:4" x14ac:dyDescent="0.3">
      <c r="A438" s="24">
        <v>43972</v>
      </c>
      <c r="B438" s="21">
        <v>730</v>
      </c>
      <c r="C438" s="25" t="s">
        <v>3</v>
      </c>
      <c r="D438" s="22">
        <f t="shared" si="6"/>
        <v>730</v>
      </c>
    </row>
    <row r="439" spans="1:4" x14ac:dyDescent="0.3">
      <c r="A439" s="24">
        <v>43973</v>
      </c>
      <c r="B439" s="21">
        <v>790</v>
      </c>
      <c r="C439" s="25" t="s">
        <v>4</v>
      </c>
      <c r="D439" s="22">
        <f t="shared" si="6"/>
        <v>-790</v>
      </c>
    </row>
    <row r="440" spans="1:4" x14ac:dyDescent="0.3">
      <c r="A440" s="24">
        <v>43977</v>
      </c>
      <c r="B440" s="21">
        <v>110</v>
      </c>
      <c r="C440" s="25" t="s">
        <v>3</v>
      </c>
      <c r="D440" s="22">
        <f t="shared" si="6"/>
        <v>110</v>
      </c>
    </row>
    <row r="441" spans="1:4" x14ac:dyDescent="0.3">
      <c r="A441" s="24">
        <v>43983</v>
      </c>
      <c r="B441" s="21">
        <v>280</v>
      </c>
      <c r="C441" s="25" t="s">
        <v>4</v>
      </c>
      <c r="D441" s="22">
        <f t="shared" si="6"/>
        <v>-280</v>
      </c>
    </row>
    <row r="442" spans="1:4" x14ac:dyDescent="0.3">
      <c r="A442" s="24">
        <v>43985</v>
      </c>
      <c r="B442" s="21">
        <v>70</v>
      </c>
      <c r="C442" s="25" t="s">
        <v>4</v>
      </c>
      <c r="D442" s="22">
        <f t="shared" si="6"/>
        <v>-70</v>
      </c>
    </row>
    <row r="443" spans="1:4" x14ac:dyDescent="0.3">
      <c r="A443" s="24">
        <v>43987</v>
      </c>
      <c r="B443" s="21">
        <v>170</v>
      </c>
      <c r="C443" s="25" t="s">
        <v>4</v>
      </c>
      <c r="D443" s="22">
        <f t="shared" si="6"/>
        <v>-170</v>
      </c>
    </row>
    <row r="444" spans="1:4" x14ac:dyDescent="0.3">
      <c r="A444" s="24">
        <v>43993</v>
      </c>
      <c r="B444" s="21">
        <v>530</v>
      </c>
      <c r="C444" s="25" t="s">
        <v>3</v>
      </c>
      <c r="D444" s="22">
        <f t="shared" si="6"/>
        <v>530</v>
      </c>
    </row>
    <row r="445" spans="1:4" x14ac:dyDescent="0.3">
      <c r="A445" s="24">
        <v>43993</v>
      </c>
      <c r="B445" s="21">
        <v>340</v>
      </c>
      <c r="C445" s="25" t="s">
        <v>4</v>
      </c>
      <c r="D445" s="22">
        <f t="shared" si="6"/>
        <v>-340</v>
      </c>
    </row>
    <row r="446" spans="1:4" x14ac:dyDescent="0.3">
      <c r="A446" s="24">
        <v>43997</v>
      </c>
      <c r="B446" s="21">
        <v>70</v>
      </c>
      <c r="C446" s="25" t="s">
        <v>4</v>
      </c>
      <c r="D446" s="22">
        <f t="shared" si="6"/>
        <v>-70</v>
      </c>
    </row>
    <row r="447" spans="1:4" x14ac:dyDescent="0.3">
      <c r="A447" s="24">
        <v>43997</v>
      </c>
      <c r="B447" s="21">
        <v>170</v>
      </c>
      <c r="C447" s="25" t="s">
        <v>4</v>
      </c>
      <c r="D447" s="22">
        <f t="shared" si="6"/>
        <v>-170</v>
      </c>
    </row>
    <row r="448" spans="1:4" x14ac:dyDescent="0.3">
      <c r="A448" s="24">
        <v>44000</v>
      </c>
      <c r="B448" s="21">
        <v>520</v>
      </c>
      <c r="C448" s="25" t="s">
        <v>3</v>
      </c>
      <c r="D448" s="22">
        <f t="shared" si="6"/>
        <v>520</v>
      </c>
    </row>
    <row r="449" spans="1:4" x14ac:dyDescent="0.3">
      <c r="A449" s="24">
        <v>44000</v>
      </c>
      <c r="B449" s="21">
        <v>110</v>
      </c>
      <c r="C449" s="25" t="s">
        <v>4</v>
      </c>
      <c r="D449" s="22">
        <f t="shared" si="6"/>
        <v>-110</v>
      </c>
    </row>
    <row r="450" spans="1:4" x14ac:dyDescent="0.3">
      <c r="A450" s="24">
        <v>44001</v>
      </c>
      <c r="B450" s="21">
        <v>630</v>
      </c>
      <c r="C450" s="25" t="s">
        <v>3</v>
      </c>
      <c r="D450" s="22">
        <f t="shared" si="6"/>
        <v>630</v>
      </c>
    </row>
    <row r="451" spans="1:4" x14ac:dyDescent="0.3">
      <c r="A451" s="24">
        <v>44004</v>
      </c>
      <c r="B451" s="21">
        <v>420</v>
      </c>
      <c r="C451" s="25" t="s">
        <v>4</v>
      </c>
      <c r="D451" s="22">
        <f t="shared" ref="D451:D509" si="7">IF(C451 = "Покупка", B451, -B451)</f>
        <v>-420</v>
      </c>
    </row>
    <row r="452" spans="1:4" x14ac:dyDescent="0.3">
      <c r="A452" s="24">
        <v>44004</v>
      </c>
      <c r="B452" s="21">
        <v>130</v>
      </c>
      <c r="C452" s="25" t="s">
        <v>4</v>
      </c>
      <c r="D452" s="22">
        <f t="shared" si="7"/>
        <v>-130</v>
      </c>
    </row>
    <row r="453" spans="1:4" x14ac:dyDescent="0.3">
      <c r="A453" s="24">
        <v>44005</v>
      </c>
      <c r="B453" s="21">
        <v>300</v>
      </c>
      <c r="C453" s="25" t="s">
        <v>4</v>
      </c>
      <c r="D453" s="22">
        <f t="shared" si="7"/>
        <v>-300</v>
      </c>
    </row>
    <row r="454" spans="1:4" x14ac:dyDescent="0.3">
      <c r="A454" s="24">
        <v>44007</v>
      </c>
      <c r="B454" s="21">
        <v>290</v>
      </c>
      <c r="C454" s="25" t="s">
        <v>3</v>
      </c>
      <c r="D454" s="22">
        <f t="shared" si="7"/>
        <v>290</v>
      </c>
    </row>
    <row r="455" spans="1:4" x14ac:dyDescent="0.3">
      <c r="A455" s="24">
        <v>44008</v>
      </c>
      <c r="B455" s="21">
        <v>450</v>
      </c>
      <c r="C455" s="25" t="s">
        <v>3</v>
      </c>
      <c r="D455" s="22">
        <f t="shared" si="7"/>
        <v>450</v>
      </c>
    </row>
    <row r="456" spans="1:4" x14ac:dyDescent="0.3">
      <c r="A456" s="24">
        <v>44011</v>
      </c>
      <c r="B456" s="21">
        <v>410</v>
      </c>
      <c r="C456" s="25" t="s">
        <v>4</v>
      </c>
      <c r="D456" s="22">
        <f t="shared" si="7"/>
        <v>-410</v>
      </c>
    </row>
    <row r="457" spans="1:4" x14ac:dyDescent="0.3">
      <c r="A457" s="24">
        <v>44012</v>
      </c>
      <c r="B457" s="21">
        <v>250</v>
      </c>
      <c r="C457" s="25" t="s">
        <v>4</v>
      </c>
      <c r="D457" s="22">
        <f t="shared" si="7"/>
        <v>-250</v>
      </c>
    </row>
    <row r="458" spans="1:4" x14ac:dyDescent="0.3">
      <c r="A458" s="24">
        <v>44012</v>
      </c>
      <c r="B458" s="21">
        <v>600</v>
      </c>
      <c r="C458" s="25" t="s">
        <v>3</v>
      </c>
      <c r="D458" s="22">
        <f t="shared" si="7"/>
        <v>600</v>
      </c>
    </row>
    <row r="459" spans="1:4" x14ac:dyDescent="0.3">
      <c r="A459" s="24">
        <v>44015</v>
      </c>
      <c r="B459" s="21">
        <v>570</v>
      </c>
      <c r="C459" s="25" t="s">
        <v>3</v>
      </c>
      <c r="D459" s="22">
        <f t="shared" si="7"/>
        <v>570</v>
      </c>
    </row>
    <row r="460" spans="1:4" x14ac:dyDescent="0.3">
      <c r="A460" s="24">
        <v>44018</v>
      </c>
      <c r="B460" s="21">
        <v>720</v>
      </c>
      <c r="C460" s="25" t="s">
        <v>3</v>
      </c>
      <c r="D460" s="22">
        <f t="shared" si="7"/>
        <v>720</v>
      </c>
    </row>
    <row r="461" spans="1:4" x14ac:dyDescent="0.3">
      <c r="A461" s="24">
        <v>44018</v>
      </c>
      <c r="B461" s="21">
        <v>380</v>
      </c>
      <c r="C461" s="25" t="s">
        <v>4</v>
      </c>
      <c r="D461" s="22">
        <f t="shared" si="7"/>
        <v>-380</v>
      </c>
    </row>
    <row r="462" spans="1:4" x14ac:dyDescent="0.3">
      <c r="A462" s="24">
        <v>44019</v>
      </c>
      <c r="B462" s="21">
        <v>1260</v>
      </c>
      <c r="C462" s="25" t="s">
        <v>4</v>
      </c>
      <c r="D462" s="22">
        <f t="shared" si="7"/>
        <v>-1260</v>
      </c>
    </row>
    <row r="463" spans="1:4" x14ac:dyDescent="0.3">
      <c r="A463" s="24">
        <v>44019</v>
      </c>
      <c r="B463" s="21">
        <v>690</v>
      </c>
      <c r="C463" s="25" t="s">
        <v>3</v>
      </c>
      <c r="D463" s="22">
        <f t="shared" si="7"/>
        <v>690</v>
      </c>
    </row>
    <row r="464" spans="1:4" x14ac:dyDescent="0.3">
      <c r="A464" s="24">
        <v>44022</v>
      </c>
      <c r="B464" s="21">
        <v>500</v>
      </c>
      <c r="C464" s="25" t="s">
        <v>4</v>
      </c>
      <c r="D464" s="22">
        <f t="shared" si="7"/>
        <v>-500</v>
      </c>
    </row>
    <row r="465" spans="1:4" x14ac:dyDescent="0.3">
      <c r="A465" s="24">
        <v>44025</v>
      </c>
      <c r="B465" s="21">
        <v>540</v>
      </c>
      <c r="C465" s="25" t="s">
        <v>4</v>
      </c>
      <c r="D465" s="22">
        <f t="shared" si="7"/>
        <v>-540</v>
      </c>
    </row>
    <row r="466" spans="1:4" x14ac:dyDescent="0.3">
      <c r="A466" s="24">
        <v>44027</v>
      </c>
      <c r="B466" s="21">
        <v>410</v>
      </c>
      <c r="C466" s="25" t="s">
        <v>3</v>
      </c>
      <c r="D466" s="22">
        <f t="shared" si="7"/>
        <v>410</v>
      </c>
    </row>
    <row r="467" spans="1:4" x14ac:dyDescent="0.3">
      <c r="A467" s="24">
        <v>44032</v>
      </c>
      <c r="B467" s="21">
        <v>200</v>
      </c>
      <c r="C467" s="25" t="s">
        <v>3</v>
      </c>
      <c r="D467" s="22">
        <f t="shared" si="7"/>
        <v>200</v>
      </c>
    </row>
    <row r="468" spans="1:4" x14ac:dyDescent="0.3">
      <c r="A468" s="24">
        <v>44043</v>
      </c>
      <c r="B468" s="21">
        <v>530</v>
      </c>
      <c r="C468" s="25" t="s">
        <v>4</v>
      </c>
      <c r="D468" s="22">
        <f t="shared" si="7"/>
        <v>-530</v>
      </c>
    </row>
    <row r="469" spans="1:4" x14ac:dyDescent="0.3">
      <c r="A469" s="24">
        <v>44043</v>
      </c>
      <c r="B469" s="21">
        <v>350</v>
      </c>
      <c r="C469" s="25" t="s">
        <v>3</v>
      </c>
      <c r="D469" s="22">
        <f t="shared" si="7"/>
        <v>350</v>
      </c>
    </row>
    <row r="470" spans="1:4" x14ac:dyDescent="0.3">
      <c r="A470" s="24">
        <v>44053</v>
      </c>
      <c r="B470" s="21">
        <v>100</v>
      </c>
      <c r="C470" s="25" t="s">
        <v>3</v>
      </c>
      <c r="D470" s="22">
        <f t="shared" si="7"/>
        <v>100</v>
      </c>
    </row>
    <row r="471" spans="1:4" x14ac:dyDescent="0.3">
      <c r="A471" s="24">
        <v>44054</v>
      </c>
      <c r="B471" s="21">
        <v>390</v>
      </c>
      <c r="C471" s="25" t="s">
        <v>4</v>
      </c>
      <c r="D471" s="22">
        <f t="shared" si="7"/>
        <v>-390</v>
      </c>
    </row>
    <row r="472" spans="1:4" x14ac:dyDescent="0.3">
      <c r="A472" s="24">
        <v>44056</v>
      </c>
      <c r="B472" s="21">
        <v>250</v>
      </c>
      <c r="C472" s="25" t="s">
        <v>4</v>
      </c>
      <c r="D472" s="22">
        <f t="shared" si="7"/>
        <v>-250</v>
      </c>
    </row>
    <row r="473" spans="1:4" x14ac:dyDescent="0.3">
      <c r="A473" s="24">
        <v>44056</v>
      </c>
      <c r="B473" s="21">
        <v>100</v>
      </c>
      <c r="C473" s="25" t="s">
        <v>4</v>
      </c>
      <c r="D473" s="22">
        <f t="shared" si="7"/>
        <v>-100</v>
      </c>
    </row>
    <row r="474" spans="1:4" x14ac:dyDescent="0.3">
      <c r="A474" s="24">
        <v>44057</v>
      </c>
      <c r="B474" s="21">
        <v>170</v>
      </c>
      <c r="C474" s="25" t="s">
        <v>3</v>
      </c>
      <c r="D474" s="22">
        <f t="shared" si="7"/>
        <v>170</v>
      </c>
    </row>
    <row r="475" spans="1:4" x14ac:dyDescent="0.3">
      <c r="A475" s="24">
        <v>44060</v>
      </c>
      <c r="B475" s="21">
        <v>260</v>
      </c>
      <c r="C475" s="25" t="s">
        <v>3</v>
      </c>
      <c r="D475" s="22">
        <f t="shared" si="7"/>
        <v>260</v>
      </c>
    </row>
    <row r="476" spans="1:4" x14ac:dyDescent="0.3">
      <c r="A476" s="24">
        <v>44064</v>
      </c>
      <c r="B476" s="21">
        <v>590</v>
      </c>
      <c r="C476" s="25" t="s">
        <v>3</v>
      </c>
      <c r="D476" s="22">
        <f t="shared" si="7"/>
        <v>590</v>
      </c>
    </row>
    <row r="477" spans="1:4" x14ac:dyDescent="0.3">
      <c r="A477" s="24">
        <v>44064</v>
      </c>
      <c r="B477" s="21">
        <v>420</v>
      </c>
      <c r="C477" s="25" t="s">
        <v>4</v>
      </c>
      <c r="D477" s="22">
        <f t="shared" si="7"/>
        <v>-420</v>
      </c>
    </row>
    <row r="478" spans="1:4" x14ac:dyDescent="0.3">
      <c r="A478" s="24">
        <v>44069</v>
      </c>
      <c r="B478" s="21">
        <v>500</v>
      </c>
      <c r="C478" s="25" t="s">
        <v>4</v>
      </c>
      <c r="D478" s="22">
        <f t="shared" si="7"/>
        <v>-500</v>
      </c>
    </row>
    <row r="479" spans="1:4" x14ac:dyDescent="0.3">
      <c r="A479" s="24">
        <v>44071</v>
      </c>
      <c r="B479" s="21">
        <v>740</v>
      </c>
      <c r="C479" s="25" t="s">
        <v>3</v>
      </c>
      <c r="D479" s="22">
        <f t="shared" si="7"/>
        <v>740</v>
      </c>
    </row>
    <row r="480" spans="1:4" x14ac:dyDescent="0.3">
      <c r="A480" s="24">
        <v>44071</v>
      </c>
      <c r="B480" s="21">
        <v>510</v>
      </c>
      <c r="C480" s="25" t="s">
        <v>4</v>
      </c>
      <c r="D480" s="22">
        <f t="shared" si="7"/>
        <v>-510</v>
      </c>
    </row>
    <row r="481" spans="1:4" x14ac:dyDescent="0.3">
      <c r="A481" s="24">
        <v>44074</v>
      </c>
      <c r="B481" s="21">
        <v>380</v>
      </c>
      <c r="C481" s="25" t="s">
        <v>3</v>
      </c>
      <c r="D481" s="22">
        <f t="shared" si="7"/>
        <v>380</v>
      </c>
    </row>
    <row r="482" spans="1:4" x14ac:dyDescent="0.3">
      <c r="A482" s="24">
        <v>44075</v>
      </c>
      <c r="B482" s="21">
        <v>60</v>
      </c>
      <c r="C482" s="25" t="s">
        <v>4</v>
      </c>
      <c r="D482" s="22">
        <f t="shared" si="7"/>
        <v>-60</v>
      </c>
    </row>
    <row r="483" spans="1:4" x14ac:dyDescent="0.3">
      <c r="A483" s="24">
        <v>44076</v>
      </c>
      <c r="B483" s="21">
        <v>750</v>
      </c>
      <c r="C483" s="25" t="s">
        <v>3</v>
      </c>
      <c r="D483" s="22">
        <f t="shared" si="7"/>
        <v>750</v>
      </c>
    </row>
    <row r="484" spans="1:4" x14ac:dyDescent="0.3">
      <c r="A484" s="24">
        <v>44076</v>
      </c>
      <c r="B484" s="21">
        <v>100</v>
      </c>
      <c r="C484" s="25" t="s">
        <v>3</v>
      </c>
      <c r="D484" s="22">
        <f t="shared" si="7"/>
        <v>100</v>
      </c>
    </row>
    <row r="485" spans="1:4" x14ac:dyDescent="0.3">
      <c r="A485" s="24">
        <v>44077</v>
      </c>
      <c r="B485" s="21">
        <v>400</v>
      </c>
      <c r="C485" s="25" t="s">
        <v>4</v>
      </c>
      <c r="D485" s="22">
        <f t="shared" si="7"/>
        <v>-400</v>
      </c>
    </row>
    <row r="486" spans="1:4" x14ac:dyDescent="0.3">
      <c r="A486" s="24">
        <v>44077</v>
      </c>
      <c r="B486" s="21">
        <v>1000</v>
      </c>
      <c r="C486" s="25" t="s">
        <v>4</v>
      </c>
      <c r="D486" s="22">
        <f t="shared" si="7"/>
        <v>-1000</v>
      </c>
    </row>
    <row r="487" spans="1:4" x14ac:dyDescent="0.3">
      <c r="A487" s="24">
        <v>44078</v>
      </c>
      <c r="B487" s="21">
        <v>520</v>
      </c>
      <c r="C487" s="25" t="s">
        <v>3</v>
      </c>
      <c r="D487" s="22">
        <f t="shared" si="7"/>
        <v>520</v>
      </c>
    </row>
    <row r="488" spans="1:4" x14ac:dyDescent="0.3">
      <c r="A488" s="24">
        <v>44078</v>
      </c>
      <c r="B488" s="21">
        <v>110</v>
      </c>
      <c r="C488" s="25" t="s">
        <v>3</v>
      </c>
      <c r="D488" s="22">
        <f t="shared" si="7"/>
        <v>110</v>
      </c>
    </row>
    <row r="489" spans="1:4" x14ac:dyDescent="0.3">
      <c r="A489" s="24">
        <v>44078</v>
      </c>
      <c r="B489" s="21">
        <v>120</v>
      </c>
      <c r="C489" s="25" t="s">
        <v>4</v>
      </c>
      <c r="D489" s="22">
        <f t="shared" si="7"/>
        <v>-120</v>
      </c>
    </row>
    <row r="490" spans="1:4" x14ac:dyDescent="0.3">
      <c r="A490" s="24">
        <v>44078</v>
      </c>
      <c r="B490" s="21">
        <v>130</v>
      </c>
      <c r="C490" s="25" t="s">
        <v>3</v>
      </c>
      <c r="D490" s="22">
        <f t="shared" si="7"/>
        <v>130</v>
      </c>
    </row>
    <row r="491" spans="1:4" x14ac:dyDescent="0.3">
      <c r="A491" s="24">
        <v>44088</v>
      </c>
      <c r="B491" s="21">
        <v>380</v>
      </c>
      <c r="C491" s="25" t="s">
        <v>3</v>
      </c>
      <c r="D491" s="22">
        <f t="shared" si="7"/>
        <v>380</v>
      </c>
    </row>
    <row r="492" spans="1:4" x14ac:dyDescent="0.3">
      <c r="A492" s="24">
        <v>44092</v>
      </c>
      <c r="B492" s="21">
        <v>650</v>
      </c>
      <c r="C492" s="25" t="s">
        <v>4</v>
      </c>
      <c r="D492" s="22">
        <f t="shared" si="7"/>
        <v>-650</v>
      </c>
    </row>
    <row r="493" spans="1:4" x14ac:dyDescent="0.3">
      <c r="A493" s="24">
        <v>44092</v>
      </c>
      <c r="B493" s="21">
        <v>360</v>
      </c>
      <c r="C493" s="25" t="s">
        <v>3</v>
      </c>
      <c r="D493" s="22">
        <f t="shared" si="7"/>
        <v>360</v>
      </c>
    </row>
    <row r="494" spans="1:4" x14ac:dyDescent="0.3">
      <c r="A494" s="24">
        <v>44097</v>
      </c>
      <c r="B494" s="21">
        <v>440</v>
      </c>
      <c r="C494" s="25" t="s">
        <v>3</v>
      </c>
      <c r="D494" s="22">
        <f t="shared" si="7"/>
        <v>440</v>
      </c>
    </row>
    <row r="495" spans="1:4" x14ac:dyDescent="0.3">
      <c r="A495" s="24">
        <v>44099</v>
      </c>
      <c r="B495" s="21">
        <v>1100</v>
      </c>
      <c r="C495" s="25" t="s">
        <v>4</v>
      </c>
      <c r="D495" s="22">
        <f t="shared" si="7"/>
        <v>-1100</v>
      </c>
    </row>
    <row r="496" spans="1:4" x14ac:dyDescent="0.3">
      <c r="A496" s="24">
        <v>44106</v>
      </c>
      <c r="B496" s="21">
        <v>280</v>
      </c>
      <c r="C496" s="25" t="s">
        <v>3</v>
      </c>
      <c r="D496" s="22">
        <f t="shared" si="7"/>
        <v>280</v>
      </c>
    </row>
    <row r="497" spans="1:4" x14ac:dyDescent="0.3">
      <c r="A497" s="24">
        <v>44106</v>
      </c>
      <c r="B497" s="21">
        <v>260</v>
      </c>
      <c r="C497" s="25" t="s">
        <v>3</v>
      </c>
      <c r="D497" s="22">
        <f t="shared" si="7"/>
        <v>260</v>
      </c>
    </row>
    <row r="498" spans="1:4" x14ac:dyDescent="0.3">
      <c r="A498" s="24">
        <v>44106</v>
      </c>
      <c r="B498" s="21">
        <v>160</v>
      </c>
      <c r="C498" s="25" t="s">
        <v>4</v>
      </c>
      <c r="D498" s="22">
        <f t="shared" si="7"/>
        <v>-160</v>
      </c>
    </row>
    <row r="499" spans="1:4" x14ac:dyDescent="0.3">
      <c r="A499" s="24">
        <v>44106</v>
      </c>
      <c r="B499" s="21">
        <v>410</v>
      </c>
      <c r="C499" s="25" t="s">
        <v>4</v>
      </c>
      <c r="D499" s="22">
        <f t="shared" si="7"/>
        <v>-410</v>
      </c>
    </row>
    <row r="500" spans="1:4" x14ac:dyDescent="0.3">
      <c r="A500" s="24">
        <v>44118</v>
      </c>
      <c r="B500" s="21">
        <v>340</v>
      </c>
      <c r="C500" s="25" t="s">
        <v>3</v>
      </c>
      <c r="D500" s="22">
        <f t="shared" si="7"/>
        <v>340</v>
      </c>
    </row>
    <row r="501" spans="1:4" x14ac:dyDescent="0.3">
      <c r="A501" s="24">
        <v>44120</v>
      </c>
      <c r="B501" s="21">
        <v>370</v>
      </c>
      <c r="C501" s="25" t="s">
        <v>4</v>
      </c>
      <c r="D501" s="22">
        <f t="shared" si="7"/>
        <v>-370</v>
      </c>
    </row>
    <row r="502" spans="1:4" x14ac:dyDescent="0.3">
      <c r="A502" s="24">
        <v>44124</v>
      </c>
      <c r="B502" s="21">
        <v>120</v>
      </c>
      <c r="C502" s="25" t="s">
        <v>4</v>
      </c>
      <c r="D502" s="22">
        <f t="shared" si="7"/>
        <v>-120</v>
      </c>
    </row>
    <row r="503" spans="1:4" x14ac:dyDescent="0.3">
      <c r="A503" s="26">
        <v>43203</v>
      </c>
      <c r="B503" s="27">
        <v>0</v>
      </c>
      <c r="C503" s="28" t="s">
        <v>25</v>
      </c>
      <c r="D503" s="29">
        <f t="shared" si="7"/>
        <v>0</v>
      </c>
    </row>
    <row r="504" spans="1:4" x14ac:dyDescent="0.3">
      <c r="A504" s="30">
        <v>43385</v>
      </c>
      <c r="B504" s="27">
        <v>0</v>
      </c>
      <c r="C504" s="28" t="s">
        <v>25</v>
      </c>
      <c r="D504" s="29">
        <f t="shared" si="7"/>
        <v>0</v>
      </c>
    </row>
    <row r="505" spans="1:4" x14ac:dyDescent="0.3">
      <c r="A505" s="30">
        <v>43567</v>
      </c>
      <c r="B505" s="27">
        <v>0</v>
      </c>
      <c r="C505" s="28" t="s">
        <v>25</v>
      </c>
      <c r="D505" s="29">
        <f t="shared" si="7"/>
        <v>0</v>
      </c>
    </row>
    <row r="506" spans="1:4" x14ac:dyDescent="0.3">
      <c r="A506" s="30">
        <v>43749</v>
      </c>
      <c r="B506" s="27">
        <v>0</v>
      </c>
      <c r="C506" s="28" t="s">
        <v>25</v>
      </c>
      <c r="D506" s="29">
        <f t="shared" si="7"/>
        <v>0</v>
      </c>
    </row>
    <row r="507" spans="1:4" x14ac:dyDescent="0.3">
      <c r="A507" s="30">
        <v>43931</v>
      </c>
      <c r="B507" s="27">
        <v>0</v>
      </c>
      <c r="C507" s="28" t="s">
        <v>25</v>
      </c>
      <c r="D507" s="29">
        <f t="shared" si="7"/>
        <v>0</v>
      </c>
    </row>
    <row r="508" spans="1:4" x14ac:dyDescent="0.3">
      <c r="A508" s="30">
        <v>44113</v>
      </c>
      <c r="B508" s="27">
        <v>0</v>
      </c>
      <c r="C508" s="27" t="s">
        <v>25</v>
      </c>
      <c r="D508" s="29">
        <f t="shared" si="7"/>
        <v>0</v>
      </c>
    </row>
    <row r="509" spans="1:4" x14ac:dyDescent="0.3">
      <c r="A509" s="31">
        <v>44173</v>
      </c>
      <c r="B509" s="32">
        <v>0</v>
      </c>
      <c r="C509" s="32" t="s">
        <v>25</v>
      </c>
      <c r="D509" s="33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G A A B Q S w M E F A A C A A g A A V x p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B X G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x p U w r t T 7 k M A w A A H w o A A B M A H A B G b 3 J t d W x h c y 9 T Z W N 0 a W 9 u M S 5 t I K I Y A C i g F A A A A A A A A A A A A A A A A A A A A A A A A A A A A N V V 2 0 4 T Q R i + b 9 J 3 m G x j s k 0 2 2 2 6 B q m B N s M V I R K i 0 6 g W Q Z t q d w s Y 9 N D t T h J A m g B p N u D A Y Y 4 i J C v E F E K x W j g l P M P s K P o n / d p G e W F o C N + 5 F O / s f 5 v u P 3 1 J S Y J p l o o z 3 r w w F A 8 E A n c M 2 U R H f 4 t 9 5 1 V n m 6 z m + z r / 0 T e Y U F S / m l D 4 l G o s q N 3 P w A 4 d Y F C W Q T l g w g O D h G 8 6 K s 8 q P n D f 8 k N f 4 H u i S d F 5 O W Y W y Q U w m 3 t d 0 I i c t k 8 E L F Y X k 4 P Q T S m w 6 z d 8 7 7 8 C n 6 q z w f b 7 N d 6 Z T 1 g t T t 7 A K q h 7 D k N k C E 8 L S V I r o m q E x Y i e E I U F C S U s v G y Z N x C U 0 Y h Y s V T N n E / G B a F S R 0 O O y x U i G L e o k 0 T j K 4 5 Z J Z s K S l 0 9 I 4 F / 5 E d 9 x 1 p y 3 v A o 5 H T p r v I r 4 L w h y F x T 7 r p L v 8 Z o A m W Z x H v z T t m X A Z Q 8 I V i E z s b 0 i E p o 6 t R j W 9 U w B 6 9 i m C W a X W z A 3 A O C g j v c P 8 z e C S 2 r 8 u I G T t b F J i 5 Z t e B l m F 0 u E i r 3 H K y 0 t C X e y o 8 m H I 5 N 3 o U w M 3 B E j C 6 w i I V C k z 5 W m h r M j Z 2 I V M + K J s 6 O P 6 u J R k 8 X 7 Z T c Q T 5 4 c m 8 g 0 7 M 2 y k S e 2 p 3 k 6 M d b m U A k H A 5 r Z S w G a R z Q k 1 G u B F K H L E D 4 j e T m N Z 4 n o H h r z N 8 d Y i Q 5 G I n n L V K l c 1 E x s y H Y 5 o l F a J h G V M K z p F E a r 7 1 4 U n h h I i r i s M x n T k h D + 1 6 4 U Z l g B i H b U J a U y 5 e p m r q G t d Q y 3 Y / y T 8 5 I f Q x P B G f 1 5 9 b G j R y 0 G / A P f h v u 3 u 1 h t u T b 1 s e h i e e N k E / J b P d l E c P g M w g O I / R B 8 9 7 t i b I J V P X l n u e 4 u 8 h 9 u E c K d b u 7 8 7 k L c 3 v z W Y H o v B 9 v p f x X w H k x i H T Z e 6 5 S o n 0 L x U / h e 1 e e n 6 P d T D P g p 4 i 2 K S h P r f I O y u E V t 4 g 0 3 w Z + n Z X T H G 2 j 4 q J X u J o l h z Z M x T N m 4 e P G I S 8 r F W D t u f 5 z X F 6 J l n m s l 8 Z K h t u B e k c 0 v H f k V 6 V 6 5 V r 7 3 C K O N p t t J 4 o z X 2 3 g h T e w C s C a Q a M P 3 b D N D Y s E O h 0 S 9 G P Z f 0 a Y P Q O t G N j v 7 r m Z P U D n l n P y 6 Y u X 8 1 u 6 W j / z 2 / 7 3 x P X 5 p F W H o L 1 B L A Q I t A B Q A A g A I A A F c a V P 0 q W d 1 o w A A A P U A A A A S A A A A A A A A A A A A A A A A A A A A A A B D b 2 5 m a W c v U G F j a 2 F n Z S 5 4 b W x Q S w E C L Q A U A A I A C A A B X G l T D 8 r p q 6 Q A A A D p A A A A E w A A A A A A A A A A A A A A A A D v A A A A W 0 N v b n R l b n R f V H l w Z X N d L n h t b F B L A Q I t A B Q A A g A I A A F c a V M K 7 U + 5 D A M A A B 8 K A A A T A A A A A A A A A A A A A A A A A O A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M S V E M C V C N S V E M S U 4 M C V E M C U 5 M V 8 l R D A l O T E l R D A l O U U z U l 8 x Z G F 5 X z E z M T A y M D E 3 X z I w M T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5 V D A 3 O j Q x O j Q 0 L j U y O T U 2 M z N a I i A v P j x F b n R y e S B U e X B l P S J G a W x s Q 2 9 s d W 1 u V H l w Z X M i I F Z h b H V l P S J z Q m d Z S k F 3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s d C 1 0 Y D Q k V / Q k d C e M 1 J f M W R h e V 8 x M z E w M j A x N 1 8 y M D E w M j A y M C 9 B d X R v U m V t b 3 Z l Z E N v b H V t b n M x L n t c d T A w M 2 N U S U N L R V J c d T A w M 2 U s M H 0 m c X V v d D s s J n F 1 b 3 Q 7 U 2 V j d G l v b j E v 0 K H Q s d C 1 0 Y D Q k V / Q k d C e M 1 J f M W R h e V 8 x M z E w M j A x N 1 8 y M D E w M j A y M C 9 B d X R v U m V t b 3 Z l Z E N v b H V t b n M x L n t c d T A w M 2 N Q R V J c d T A w M 2 U s M X 0 m c X V v d D s s J n F 1 b 3 Q 7 U 2 V j d G l v b j E v 0 K H Q s d C 1 0 Y D Q k V / Q k d C e M 1 J f M W R h e V 8 x M z E w M j A x N 1 8 y M D E w M j A y M C 9 B d X R v U m V t b 3 Z l Z E N v b H V t b n M x L n t c d T A w M 2 N E Q V R F X H U w M D N l L D J 9 J n F 1 b 3 Q 7 L C Z x d W 9 0 O 1 N l Y 3 R p b 2 4 x L 9 C h 0 L H Q t d G A 0 J F f 0 J H Q n j N S X z F k Y X l f M T M x M D I w M T d f M j A x M D I w M j A v Q X V 0 b 1 J l b W 9 2 Z W R D b 2 x 1 b W 5 z M S 5 7 X H U w M D N j V E l N R V x 1 M D A z Z S w z f S Z x d W 9 0 O y w m c X V v d D t T Z W N 0 a W 9 u M S / Q o d C x 0 L X R g N C R X 9 C R 0 J 4 z U l 8 x Z G F 5 X z E z M T A y M D E 3 X z I w M T A y M D I w L 0 F 1 d G 9 S Z W 1 v d m V k Q 2 9 s d W 1 u c z E u e 1 x 1 M D A z Y 0 N M T 1 N F X H U w M D N l L D R 9 J n F 1 b 3 Q 7 L C Z x d W 9 0 O 1 N l Y 3 R p b 2 4 x L 9 C h 0 L H Q t d G A 0 J F f 0 J H Q n j N S X z F k Y X l f M T M x M D I w M T d f M j A x M D I w M j A v Q X V 0 b 1 J l b W 9 2 Z W R D b 2 x 1 b W 5 z M S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h 0 L H Q t d G A 0 J F f 0 J H Q n j N S X z F k Y X l f M T M x M D I w M T d f M j A x M D I w M j A v Q X V 0 b 1 J l b W 9 2 Z W R D b 2 x 1 b W 5 z M S 5 7 X H U w M D N j V E l D S 0 V S X H U w M D N l L D B 9 J n F 1 b 3 Q 7 L C Z x d W 9 0 O 1 N l Y 3 R p b 2 4 x L 9 C h 0 L H Q t d G A 0 J F f 0 J H Q n j N S X z F k Y X l f M T M x M D I w M T d f M j A x M D I w M j A v Q X V 0 b 1 J l b W 9 2 Z W R D b 2 x 1 b W 5 z M S 5 7 X H U w M D N j U E V S X H U w M D N l L D F 9 J n F 1 b 3 Q 7 L C Z x d W 9 0 O 1 N l Y 3 R p b 2 4 x L 9 C h 0 L H Q t d G A 0 J F f 0 J H Q n j N S X z F k Y X l f M T M x M D I w M T d f M j A x M D I w M j A v Q X V 0 b 1 J l b W 9 2 Z W R D b 2 x 1 b W 5 z M S 5 7 X H U w M D N j R E F U R V x 1 M D A z Z S w y f S Z x d W 9 0 O y w m c X V v d D t T Z W N 0 a W 9 u M S / Q o d C x 0 L X R g N C R X 9 C R 0 J 4 z U l 8 x Z G F 5 X z E z M T A y M D E 3 X z I w M T A y M D I w L 0 F 1 d G 9 S Z W 1 v d m V k Q 2 9 s d W 1 u c z E u e 1 x 1 M D A z Y 1 R J T U V c d T A w M 2 U s M 3 0 m c X V v d D s s J n F 1 b 3 Q 7 U 2 V j d G l v b j E v 0 K H Q s d C 1 0 Y D Q k V / Q k d C e M 1 J f M W R h e V 8 x M z E w M j A x N 1 8 y M D E w M j A y M C 9 B d X R v U m V t b 3 Z l Z E N v b H V t b n M x L n t c d T A w M 2 N D T E 9 T R V x 1 M D A z Z S w 0 f S Z x d W 9 0 O y w m c X V v d D t T Z W N 0 a W 9 u M S / Q o d C x 0 L X R g N C R X 9 C R 0 J 4 z U l 8 x Z G F 5 X z E z M T A y M D E 3 X z I w M T A y M D I w L 0 F 1 d G 9 S Z W 1 v d m V k Q 2 9 s d W 1 u c z E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k Y X l f M T M x M D I w M T d f M j A x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k Y X l f M T M x M D I w M T d f M j A x M D I w M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k Y X l f M T M x M D I w M T d f M j A x M D I w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V Q w N z o 1 O D o z N i 4 0 M j Y z O T c 2 W i I g L z 4 8 R W 5 0 c n k g V H l w Z T 0 i R m l s b E N v b H V t b l R 5 c G V z I i B W Y W x 1 Z T 0 i c 0 F 3 a 0 V C U V l E Q m d Z R 0 J n W U d C Z 1 l H Q m c 9 P S I g L z 4 8 R W 5 0 c n k g V H l w Z T 0 i R m l s b E N v b H V t b k 5 h b W V z I i B W Y W x 1 Z T 0 i c 1 s m c X V v d D v i h J Y m c X V v d D s s J n F 1 b 3 Q 7 0 J T Q s N G C 0 L A m c X V v d D s s J n F 1 b 3 Q 7 0 K H R g t C w 0 L L Q u t C w J n F 1 b 3 Q 7 L C Z x d W 9 0 O y X C o N C + 0 Y L C o F x y X G 7 C o N C d 0 L 7 Q v N C 4 0 L 3 Q s N C 7 0 L A m c X V v d D s s J n F 1 b 3 Q 7 0 K D Q s N C 3 0 L z Q t d G A w q B c c l x u w q A o 0 L T Q t d C 9 K S Z x d W 9 0 O y w m c X V v d D s l w q D Q v t G C w q B c c l x u w q D Q n d C + 0 L z Q u N C 9 0 L D Q u 9 C w X z E m c X V v d D s s J n F 1 b 3 Q 7 0 K D Q s N C 3 0 L z Q t d G A w q B c c l x u w q A o 0 L T Q t d C 9 K V 8 y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+ K E l i w w f S Z x d W 9 0 O y w m c X V v d D t T Z W N 0 a W 9 u M S 9 U Y W J s Z S A x L 0 F 1 d G 9 S Z W 1 v d m V k Q 2 9 s d W 1 u c z E u e 9 C U 0 L D R g t C w L D F 9 J n F 1 b 3 Q 7 L C Z x d W 9 0 O 1 N l Y 3 R p b 2 4 x L 1 R h Y m x l I D E v Q X V 0 b 1 J l b W 9 2 Z W R D b 2 x 1 b W 5 z M S 5 7 0 K H R g t C w 0 L L Q u t C w L D J 9 J n F 1 b 3 Q 7 L C Z x d W 9 0 O 1 N l Y 3 R p b 2 4 x L 1 R h Y m x l I D E v Q X V 0 b 1 J l b W 9 2 Z W R D b 2 x 1 b W 5 z M S 5 7 J c K g 0 L 7 R g s K g X H J c b s K g 0 J 3 Q v t C 8 0 L j Q v d C w 0 L v Q s C w z f S Z x d W 9 0 O y w m c X V v d D t T Z W N 0 a W 9 u M S 9 U Y W J s Z S A x L 0 F 1 d G 9 S Z W 1 v d m V k Q 2 9 s d W 1 u c z E u e 9 C g 0 L D Q t 9 C 8 0 L X R g M K g X H J c b s K g K N C 0 0 L X Q v S k s N H 0 m c X V v d D s s J n F 1 b 3 Q 7 U 2 V j d G l v b j E v V G F i b G U g M S 9 B d X R v U m V t b 3 Z l Z E N v b H V t b n M x L n s l w q D Q v t G C w q B c c l x u w q D Q n d C + 0 L z Q u N C 9 0 L D Q u 9 C w X z E s N X 0 m c X V v d D s s J n F 1 b 3 Q 7 U 2 V j d G l v b j E v V G F i b G U g M S 9 B d X R v U m V t b 3 Z l Z E N v b H V t b n M x L n v Q o N C w 0 L f Q v N C 1 0 Y D C o F x y X G 7 C o C j Q t N C 1 0 L 0 p X z I s N n 0 m c X V v d D s s J n F 1 b 3 Q 7 U 2 V j d G l v b j E v V G F i b G U g M S 9 B d X R v U m V t b 3 Z l Z E N v b H V t b n M x L n t D b 2 x 1 b W 4 4 L D d 9 J n F 1 b 3 Q 7 L C Z x d W 9 0 O 1 N l Y 3 R p b 2 4 x L 1 R h Y m x l I D E v Q X V 0 b 1 J l b W 9 2 Z W R D b 2 x 1 b W 5 z M S 5 7 Q 2 9 s d W 1 u O S w 4 f S Z x d W 9 0 O y w m c X V v d D t T Z W N 0 a W 9 u M S 9 U Y W J s Z S A x L 0 F 1 d G 9 S Z W 1 v d m V k Q 2 9 s d W 1 u c z E u e 0 N v b H V t b j E w L D l 9 J n F 1 b 3 Q 7 L C Z x d W 9 0 O 1 N l Y 3 R p b 2 4 x L 1 R h Y m x l I D E v Q X V 0 b 1 J l b W 9 2 Z W R D b 2 x 1 b W 5 z M S 5 7 Q 2 9 s d W 1 u M T E s M T B 9 J n F 1 b 3 Q 7 L C Z x d W 9 0 O 1 N l Y 3 R p b 2 4 x L 1 R h Y m x l I D E v Q X V 0 b 1 J l b W 9 2 Z W R D b 2 x 1 b W 5 z M S 5 7 Q 2 9 s d W 1 u M T I s M T F 9 J n F 1 b 3 Q 7 L C Z x d W 9 0 O 1 N l Y 3 R p b 2 4 x L 1 R h Y m x l I D E v Q X V 0 b 1 J l b W 9 2 Z W R D b 2 x 1 b W 5 z M S 5 7 Q 2 9 s d W 1 u M T M s M T J 9 J n F 1 b 3 Q 7 L C Z x d W 9 0 O 1 N l Y 3 R p b 2 4 x L 1 R h Y m x l I D E v Q X V 0 b 1 J l b W 9 2 Z W R D b 2 x 1 b W 5 z M S 5 7 Q 2 9 s d W 1 u M T Q s M T N 9 J n F 1 b 3 Q 7 L C Z x d W 9 0 O 1 N l Y 3 R p b 2 4 x L 1 R h Y m x l I D E v Q X V 0 b 1 J l b W 9 2 Z W R D b 2 x 1 b W 5 z M S 5 7 Q 2 9 s d W 1 u M T U s M T R 9 J n F 1 b 3 Q 7 L C Z x d W 9 0 O 1 N l Y 3 R p b 2 4 x L 1 R h Y m x l I D E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K E l i w w f S Z x d W 9 0 O y w m c X V v d D t T Z W N 0 a W 9 u M S 9 U Y W J s Z S A x L 0 F 1 d G 9 S Z W 1 v d m V k Q 2 9 s d W 1 u c z E u e 9 C U 0 L D R g t C w L D F 9 J n F 1 b 3 Q 7 L C Z x d W 9 0 O 1 N l Y 3 R p b 2 4 x L 1 R h Y m x l I D E v Q X V 0 b 1 J l b W 9 2 Z W R D b 2 x 1 b W 5 z M S 5 7 0 K H R g t C w 0 L L Q u t C w L D J 9 J n F 1 b 3 Q 7 L C Z x d W 9 0 O 1 N l Y 3 R p b 2 4 x L 1 R h Y m x l I D E v Q X V 0 b 1 J l b W 9 2 Z W R D b 2 x 1 b W 5 z M S 5 7 J c K g 0 L 7 R g s K g X H J c b s K g 0 J 3 Q v t C 8 0 L j Q v d C w 0 L v Q s C w z f S Z x d W 9 0 O y w m c X V v d D t T Z W N 0 a W 9 u M S 9 U Y W J s Z S A x L 0 F 1 d G 9 S Z W 1 v d m V k Q 2 9 s d W 1 u c z E u e 9 C g 0 L D Q t 9 C 8 0 L X R g M K g X H J c b s K g K N C 0 0 L X Q v S k s N H 0 m c X V v d D s s J n F 1 b 3 Q 7 U 2 V j d G l v b j E v V G F i b G U g M S 9 B d X R v U m V t b 3 Z l Z E N v b H V t b n M x L n s l w q D Q v t G C w q B c c l x u w q D Q n d C + 0 L z Q u N C 9 0 L D Q u 9 C w X z E s N X 0 m c X V v d D s s J n F 1 b 3 Q 7 U 2 V j d G l v b j E v V G F i b G U g M S 9 B d X R v U m V t b 3 Z l Z E N v b H V t b n M x L n v Q o N C w 0 L f Q v N C 1 0 Y D C o F x y X G 7 C o C j Q t N C 1 0 L 0 p X z I s N n 0 m c X V v d D s s J n F 1 b 3 Q 7 U 2 V j d G l v b j E v V G F i b G U g M S 9 B d X R v U m V t b 3 Z l Z E N v b H V t b n M x L n t D b 2 x 1 b W 4 4 L D d 9 J n F 1 b 3 Q 7 L C Z x d W 9 0 O 1 N l Y 3 R p b 2 4 x L 1 R h Y m x l I D E v Q X V 0 b 1 J l b W 9 2 Z W R D b 2 x 1 b W 5 z M S 5 7 Q 2 9 s d W 1 u O S w 4 f S Z x d W 9 0 O y w m c X V v d D t T Z W N 0 a W 9 u M S 9 U Y W J s Z S A x L 0 F 1 d G 9 S Z W 1 v d m V k Q 2 9 s d W 1 u c z E u e 0 N v b H V t b j E w L D l 9 J n F 1 b 3 Q 7 L C Z x d W 9 0 O 1 N l Y 3 R p b 2 4 x L 1 R h Y m x l I D E v Q X V 0 b 1 J l b W 9 2 Z W R D b 2 x 1 b W 5 z M S 5 7 Q 2 9 s d W 1 u M T E s M T B 9 J n F 1 b 3 Q 7 L C Z x d W 9 0 O 1 N l Y 3 R p b 2 4 x L 1 R h Y m x l I D E v Q X V 0 b 1 J l b W 9 2 Z W R D b 2 x 1 b W 5 z M S 5 7 Q 2 9 s d W 1 u M T I s M T F 9 J n F 1 b 3 Q 7 L C Z x d W 9 0 O 1 N l Y 3 R p b 2 4 x L 1 R h Y m x l I D E v Q X V 0 b 1 J l b W 9 2 Z W R D b 2 x 1 b W 5 z M S 5 7 Q 2 9 s d W 1 u M T M s M T J 9 J n F 1 b 3 Q 7 L C Z x d W 9 0 O 1 N l Y 3 R p b 2 4 x L 1 R h Y m x l I D E v Q X V 0 b 1 J l b W 9 2 Z W R D b 2 x 1 b W 5 z M S 5 7 Q 2 9 s d W 1 u M T Q s M T N 9 J n F 1 b 3 Q 7 L C Z x d W 9 0 O 1 N l Y 3 R p b 2 4 x L 1 R h Y m x l I D E v Q X V 0 b 1 J l b W 9 2 Z W R D b 2 x 1 b W 5 z M S 5 7 Q 2 9 s d W 1 u M T U s M T R 9 J n F 1 b 3 Q 7 L C Z x d W 9 0 O 1 N l Y 3 R p b 2 4 x L 1 R h Y m x l I D E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4 o m E e 4 z d D v f s 3 i d c v f 0 A A A A A A A g A A A A A A E G Y A A A A B A A A g A A A A 6 9 D f d G u j W E F i 0 s E / t a h K M I d g q a T n 9 D 7 m l 6 B F I b / O N N I A A A A A D o A A A A A C A A A g A A A A b o 1 s x g 7 s X f 2 P B L T 1 Q 8 j x x w a f 0 H l k g d N R a m P F y B O p O M F Q A A A A Y 3 4 s E a K c i x i t 7 d w P r g z P + / g w Z I h d w j c S o v R Y n g 5 X T 1 / E 1 A R o f Y 6 N z V u o l c 2 e t P I D x 1 u Z r r s w y 3 2 v j P U R G 2 l Z q L D S n K W D L a q R G p W o j z t t m b l A A A A A 4 u K r L a / W g 2 e 6 C c a R z o P q c S F j e i 7 0 1 i S 9 o c j s L t M i X F t F h V a F b v a 2 4 z N R V Z J A Z W V R L 2 P q m 3 V N W Y C n K h T J u A Z 1 z g = = < / D a t a M a s h u p > 
</file>

<file path=customXml/itemProps1.xml><?xml version="1.0" encoding="utf-8"?>
<ds:datastoreItem xmlns:ds="http://schemas.openxmlformats.org/officeDocument/2006/customXml" ds:itemID="{00AFC664-20F6-424B-8A46-997BA2CE5D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СберБ_БО3R_1day_13102017_201020</vt:lpstr>
      <vt:lpstr>Table 1</vt:lpstr>
      <vt:lpstr>Сводная талица итогов</vt:lpstr>
      <vt:lpstr>Сделки_raw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KatieHome</dc:creator>
  <cp:keywords/>
  <dc:description/>
  <cp:lastModifiedBy>Вячеслав</cp:lastModifiedBy>
  <cp:revision/>
  <dcterms:created xsi:type="dcterms:W3CDTF">2020-10-21T16:38:23Z</dcterms:created>
  <dcterms:modified xsi:type="dcterms:W3CDTF">2021-11-21T20:52:28Z</dcterms:modified>
  <cp:category/>
  <cp:contentStatus/>
</cp:coreProperties>
</file>