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Вячеслав\Desktop\Учёба\Мат методы в экономике\"/>
    </mc:Choice>
  </mc:AlternateContent>
  <xr:revisionPtr revIDLastSave="0" documentId="13_ncr:1_{55BDC123-6765-4B7B-8582-10D121BE7A03}" xr6:coauthVersionLast="47" xr6:coauthVersionMax="47" xr10:uidLastSave="{00000000-0000-0000-0000-000000000000}"/>
  <bookViews>
    <workbookView xWindow="-108" yWindow="-108" windowWidth="23256" windowHeight="12576" xr2:uid="{371858A1-0A02-41A3-A09B-065960D74606}"/>
  </bookViews>
  <sheets>
    <sheet name="Максимизация валового дохода" sheetId="1" r:id="rId1"/>
  </sheets>
  <definedNames>
    <definedName name="solver_adj" localSheetId="0" hidden="1">'Максимизация валового дохода'!$B$15:$C$15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'Максимизация валового дохода'!$C$17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'Максимизация валового дохода'!$E$15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'Максимизация валового дохода'!$D$17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5" i="1" l="1"/>
  <c r="F15" i="1"/>
  <c r="G15" i="1"/>
  <c r="C17" i="1"/>
  <c r="I3" i="1"/>
  <c r="E3" i="1" s="1"/>
  <c r="E4" i="1"/>
  <c r="E5" i="1"/>
  <c r="E6" i="1"/>
  <c r="E7" i="1"/>
  <c r="E8" i="1"/>
  <c r="E9" i="1"/>
  <c r="E10" i="1"/>
  <c r="E11" i="1"/>
  <c r="E12" i="1"/>
  <c r="E13" i="1"/>
  <c r="E14" i="1"/>
  <c r="I4" i="1"/>
  <c r="I5" i="1"/>
  <c r="I6" i="1"/>
  <c r="I7" i="1"/>
  <c r="I8" i="1"/>
  <c r="I9" i="1"/>
  <c r="I10" i="1"/>
  <c r="I11" i="1"/>
  <c r="I12" i="1"/>
  <c r="I13" i="1"/>
  <c r="I14" i="1"/>
  <c r="I15" i="1" l="1"/>
  <c r="E15" i="1" s="1"/>
  <c r="F4" i="1" l="1"/>
  <c r="G4" i="1"/>
  <c r="H4" i="1"/>
  <c r="F5" i="1"/>
  <c r="G5" i="1"/>
  <c r="H5" i="1"/>
  <c r="F6" i="1"/>
  <c r="G6" i="1"/>
  <c r="H6" i="1"/>
  <c r="F7" i="1"/>
  <c r="G7" i="1"/>
  <c r="H7" i="1"/>
  <c r="F8" i="1"/>
  <c r="G8" i="1"/>
  <c r="H8" i="1"/>
  <c r="F9" i="1"/>
  <c r="G9" i="1"/>
  <c r="H9" i="1"/>
  <c r="F10" i="1"/>
  <c r="G10" i="1"/>
  <c r="H10" i="1"/>
  <c r="F11" i="1"/>
  <c r="G11" i="1"/>
  <c r="H11" i="1"/>
  <c r="F12" i="1"/>
  <c r="G12" i="1"/>
  <c r="H12" i="1"/>
  <c r="F13" i="1"/>
  <c r="G13" i="1"/>
  <c r="H13" i="1"/>
  <c r="F14" i="1"/>
  <c r="G14" i="1"/>
  <c r="H14" i="1"/>
  <c r="G3" i="1"/>
  <c r="H3" i="1"/>
  <c r="F3" i="1"/>
</calcChain>
</file>

<file path=xl/sharedStrings.xml><?xml version="1.0" encoding="utf-8"?>
<sst xmlns="http://schemas.openxmlformats.org/spreadsheetml/2006/main" count="40" uniqueCount="37">
  <si>
    <t>Среднегодовая стоимость,млн.руб</t>
  </si>
  <si>
    <t>Номер</t>
  </si>
  <si>
    <r>
      <t xml:space="preserve">основных фондов </t>
    </r>
    <r>
      <rPr>
        <i/>
        <sz val="11"/>
        <color theme="1"/>
        <rFont val="Calibri"/>
        <family val="2"/>
        <charset val="204"/>
        <scheme val="minor"/>
      </rPr>
      <t>Х1</t>
    </r>
  </si>
  <si>
    <r>
      <t xml:space="preserve">оборотных средств </t>
    </r>
    <r>
      <rPr>
        <i/>
        <sz val="11"/>
        <color theme="1"/>
        <rFont val="Calibri"/>
        <family val="2"/>
        <charset val="204"/>
        <scheme val="minor"/>
      </rPr>
      <t>Х2</t>
    </r>
  </si>
  <si>
    <r>
      <t xml:space="preserve">Валовый доход за год,млн.руб. </t>
    </r>
    <r>
      <rPr>
        <i/>
        <sz val="11"/>
        <color theme="1"/>
        <rFont val="Calibri"/>
        <family val="2"/>
        <charset val="204"/>
        <scheme val="minor"/>
      </rPr>
      <t>Y</t>
    </r>
  </si>
  <si>
    <t>Y^</t>
  </si>
  <si>
    <t>Ln X1</t>
  </si>
  <si>
    <t>Ln X2</t>
  </si>
  <si>
    <t>Ln Y</t>
  </si>
  <si>
    <t>Z^</t>
  </si>
  <si>
    <t>ВЫВОД ИТОГОВ</t>
  </si>
  <si>
    <t>Регрессионная статистика</t>
  </si>
  <si>
    <t>Множественный R</t>
  </si>
  <si>
    <t>R-квадрат</t>
  </si>
  <si>
    <t>Нормированный R-квадрат</t>
  </si>
  <si>
    <t>Стандартная ошибка</t>
  </si>
  <si>
    <t>Наблюдения</t>
  </si>
  <si>
    <t>Дисперсионный анализ</t>
  </si>
  <si>
    <t>Регрессия</t>
  </si>
  <si>
    <t>Остаток</t>
  </si>
  <si>
    <t>Итого</t>
  </si>
  <si>
    <t>Y-пересечение</t>
  </si>
  <si>
    <t>df</t>
  </si>
  <si>
    <t>SS</t>
  </si>
  <si>
    <t>MS</t>
  </si>
  <si>
    <t>F</t>
  </si>
  <si>
    <t>Значимость F</t>
  </si>
  <si>
    <t>Коэффициенты</t>
  </si>
  <si>
    <t>t-статистика</t>
  </si>
  <si>
    <t>P-Значение</t>
  </si>
  <si>
    <t>Нижние 95%</t>
  </si>
  <si>
    <t>Верхние 95%</t>
  </si>
  <si>
    <t>Нижние 95,0%</t>
  </si>
  <si>
    <t>Верхние 95,0%</t>
  </si>
  <si>
    <t>a</t>
  </si>
  <si>
    <t>alpha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</si>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</sst>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0" xfId="0" applyFill="1" applyBorder="1" applyAlignment="1"/>
    <xf numFmtId="0" fontId="0" fillId="0" borderId="8" xfId="0" applyFill="1" applyBorder="1" applyAlignment="1"/>
    <xf numFmtId="0" fontId="2" fillId="0" borderId="9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Continuous"/>
    </xf>
    <xf numFmtId="0" fontId="1" fillId="0" borderId="0" xfId="0" applyFont="1"/>
    <xf numFmtId="0" fontId="1" fillId="0" borderId="0" xfId="0" applyFont="1" applyFill="1" applyBorder="1" applyAlignment="1"/>
    <xf numFmtId="0" fontId="1" fillId="0" borderId="8" xfId="0" applyFont="1" applyFill="1" applyBorder="1" applyAlignment="1"/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Данные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'Максимизация валового дохода'!$D$3:$D$14</c:f>
              <c:numCache>
                <c:formatCode>General</c:formatCode>
                <c:ptCount val="12"/>
                <c:pt idx="0">
                  <c:v>203</c:v>
                </c:pt>
                <c:pt idx="1">
                  <c:v>63</c:v>
                </c:pt>
                <c:pt idx="2">
                  <c:v>45</c:v>
                </c:pt>
                <c:pt idx="3">
                  <c:v>113</c:v>
                </c:pt>
                <c:pt idx="4">
                  <c:v>121</c:v>
                </c:pt>
                <c:pt idx="5">
                  <c:v>88</c:v>
                </c:pt>
                <c:pt idx="6">
                  <c:v>110</c:v>
                </c:pt>
                <c:pt idx="7">
                  <c:v>56</c:v>
                </c:pt>
                <c:pt idx="8">
                  <c:v>80</c:v>
                </c:pt>
                <c:pt idx="9">
                  <c:v>237</c:v>
                </c:pt>
                <c:pt idx="10">
                  <c:v>160</c:v>
                </c:pt>
                <c:pt idx="11">
                  <c:v>75</c:v>
                </c:pt>
              </c:numCache>
            </c:numRef>
          </c:xVal>
          <c:yVal>
            <c:numRef>
              <c:f>'Максимизация валового дохода'!$E$3:$E$14</c:f>
              <c:numCache>
                <c:formatCode>General</c:formatCode>
                <c:ptCount val="12"/>
                <c:pt idx="0">
                  <c:v>174.22115455265978</c:v>
                </c:pt>
                <c:pt idx="1">
                  <c:v>70.292552490850667</c:v>
                </c:pt>
                <c:pt idx="2">
                  <c:v>57.834425408684901</c:v>
                </c:pt>
                <c:pt idx="3">
                  <c:v>92.678355339424328</c:v>
                </c:pt>
                <c:pt idx="4">
                  <c:v>56.453012329834984</c:v>
                </c:pt>
                <c:pt idx="5">
                  <c:v>101.62144820162989</c:v>
                </c:pt>
                <c:pt idx="6">
                  <c:v>111.7308803378358</c:v>
                </c:pt>
                <c:pt idx="7">
                  <c:v>96.862132535275492</c:v>
                </c:pt>
                <c:pt idx="8">
                  <c:v>85.015678418333124</c:v>
                </c:pt>
                <c:pt idx="9">
                  <c:v>192.07368151403514</c:v>
                </c:pt>
                <c:pt idx="10">
                  <c:v>153.70877448317938</c:v>
                </c:pt>
                <c:pt idx="11">
                  <c:v>94.875841446288064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B3-42D4-917B-63CFFD07AB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910112"/>
        <c:axId val="1077905952"/>
      </c:scatterChart>
      <c:valAx>
        <c:axId val="1077910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7905952"/>
        <c:crosses val="autoZero"/>
        <c:crossBetween val="midCat"/>
      </c:valAx>
      <c:valAx>
        <c:axId val="10779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77910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510540</xdr:colOff>
      <xdr:row>0</xdr:row>
      <xdr:rowOff>0</xdr:rowOff>
    </xdr:from>
    <xdr:to>
      <xdr:col>19</xdr:col>
      <xdr:colOff>167640</xdr:colOff>
      <xdr:row>11</xdr:row>
      <xdr:rowOff>91440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400BE26-FEA2-A26F-107D-9AC0F4A820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42FD3-3F02-4248-B434-4A34B308108F}">
  <dimension ref="A1:T19"/>
  <sheetViews>
    <sheetView tabSelected="1" topLeftCell="A3" workbookViewId="0">
      <selection activeCell="G17" sqref="G17"/>
    </sheetView>
  </sheetViews>
  <sheetFormatPr defaultRowHeight="14.4" x14ac:dyDescent="0.3"/>
  <cols>
    <col min="2" max="2" width="12.109375" customWidth="1"/>
    <col min="3" max="3" width="11.21875" customWidth="1"/>
    <col min="4" max="4" width="18.109375" customWidth="1"/>
    <col min="13" max="13" width="17.5546875" customWidth="1"/>
    <col min="14" max="14" width="18.77734375" customWidth="1"/>
    <col min="15" max="15" width="14.21875" bestFit="1" customWidth="1"/>
    <col min="16" max="16" width="12" bestFit="1" customWidth="1"/>
  </cols>
  <sheetData>
    <row r="1" spans="1:20" ht="28.8" customHeight="1" thickBot="1" x14ac:dyDescent="0.35">
      <c r="A1" s="1"/>
      <c r="B1" s="5" t="s">
        <v>0</v>
      </c>
      <c r="C1" s="4"/>
      <c r="D1" s="6"/>
      <c r="L1" t="s">
        <v>10</v>
      </c>
    </row>
    <row r="2" spans="1:20" ht="45" customHeight="1" thickBot="1" x14ac:dyDescent="0.35">
      <c r="A2" s="2" t="s">
        <v>1</v>
      </c>
      <c r="B2" s="3" t="s">
        <v>2</v>
      </c>
      <c r="C2" s="3" t="s">
        <v>3</v>
      </c>
      <c r="D2" s="3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spans="1:20" ht="15" thickBot="1" x14ac:dyDescent="0.35">
      <c r="A3" s="2">
        <v>1</v>
      </c>
      <c r="B3" s="3">
        <v>118</v>
      </c>
      <c r="C3" s="3">
        <v>105</v>
      </c>
      <c r="D3" s="3">
        <v>203</v>
      </c>
      <c r="E3">
        <f>EXP(I3)</f>
        <v>174.22115455265978</v>
      </c>
      <c r="F3">
        <f>LN(B3)</f>
        <v>4.7706846244656651</v>
      </c>
      <c r="G3">
        <f t="shared" ref="G3:H3" si="0">LN(C3)</f>
        <v>4.6539603501575231</v>
      </c>
      <c r="H3">
        <f t="shared" si="0"/>
        <v>5.3132059790417872</v>
      </c>
      <c r="I3">
        <f>$M$17 + $M$18 * F3 + $M$19 *G3</f>
        <v>5.1603254953499595</v>
      </c>
      <c r="L3" s="11" t="s">
        <v>11</v>
      </c>
      <c r="M3" s="11"/>
    </row>
    <row r="4" spans="1:20" ht="15" thickBot="1" x14ac:dyDescent="0.35">
      <c r="A4" s="2">
        <v>2</v>
      </c>
      <c r="B4" s="3">
        <v>28</v>
      </c>
      <c r="C4" s="3">
        <v>56</v>
      </c>
      <c r="D4" s="3">
        <v>63</v>
      </c>
      <c r="E4">
        <f t="shared" ref="E4:E15" si="1">EXP(I4)</f>
        <v>70.292552490850667</v>
      </c>
      <c r="F4">
        <f t="shared" ref="F4:F14" si="2">LN(B4)</f>
        <v>3.3322045101752038</v>
      </c>
      <c r="G4">
        <f t="shared" ref="G4:G15" si="3">LN(C4)</f>
        <v>4.0253516907351496</v>
      </c>
      <c r="H4">
        <f t="shared" ref="H4:H14" si="4">LN(D4)</f>
        <v>4.1431347263915326</v>
      </c>
      <c r="I4">
        <f t="shared" ref="I4:I14" si="5">$M$17 + $M$18 * F4 + $M$19 *G4</f>
        <v>4.2526658542409734</v>
      </c>
      <c r="L4" s="8" t="s">
        <v>12</v>
      </c>
      <c r="M4" s="8">
        <v>0.77471023068909672</v>
      </c>
    </row>
    <row r="5" spans="1:20" ht="15" thickBot="1" x14ac:dyDescent="0.35">
      <c r="A5" s="2">
        <v>3</v>
      </c>
      <c r="B5" s="3">
        <v>17</v>
      </c>
      <c r="C5" s="3">
        <v>54</v>
      </c>
      <c r="D5" s="3">
        <v>45</v>
      </c>
      <c r="E5">
        <f t="shared" si="1"/>
        <v>57.834425408684901</v>
      </c>
      <c r="F5">
        <f t="shared" si="2"/>
        <v>2.8332133440562162</v>
      </c>
      <c r="G5">
        <f t="shared" si="3"/>
        <v>3.9889840465642745</v>
      </c>
      <c r="H5">
        <f t="shared" si="4"/>
        <v>3.8066624897703196</v>
      </c>
      <c r="I5">
        <f t="shared" si="5"/>
        <v>4.0575841936878092</v>
      </c>
      <c r="L5" s="8" t="s">
        <v>13</v>
      </c>
      <c r="M5" s="8">
        <v>0.6001759415343535</v>
      </c>
    </row>
    <row r="6" spans="1:20" ht="15" thickBot="1" x14ac:dyDescent="0.35">
      <c r="A6" s="2">
        <v>4</v>
      </c>
      <c r="B6" s="3">
        <v>50</v>
      </c>
      <c r="C6" s="3">
        <v>63</v>
      </c>
      <c r="D6" s="3">
        <v>113</v>
      </c>
      <c r="E6">
        <f t="shared" si="1"/>
        <v>92.678355339424328</v>
      </c>
      <c r="F6">
        <f t="shared" si="2"/>
        <v>3.912023005428146</v>
      </c>
      <c r="G6">
        <f t="shared" si="3"/>
        <v>4.1431347263915326</v>
      </c>
      <c r="H6">
        <f t="shared" si="4"/>
        <v>4.7273878187123408</v>
      </c>
      <c r="I6">
        <f t="shared" si="5"/>
        <v>4.5291349538243333</v>
      </c>
      <c r="L6" s="8" t="s">
        <v>14</v>
      </c>
      <c r="M6" s="8">
        <v>0.51132615076420984</v>
      </c>
    </row>
    <row r="7" spans="1:20" ht="15" thickBot="1" x14ac:dyDescent="0.35">
      <c r="A7" s="15">
        <v>5</v>
      </c>
      <c r="B7" s="16">
        <v>56</v>
      </c>
      <c r="C7" s="16">
        <v>28</v>
      </c>
      <c r="D7" s="16">
        <v>121</v>
      </c>
      <c r="E7" s="17">
        <f t="shared" si="1"/>
        <v>56.453012329834984</v>
      </c>
      <c r="F7">
        <f t="shared" si="2"/>
        <v>4.0253516907351496</v>
      </c>
      <c r="G7">
        <f t="shared" si="3"/>
        <v>3.3322045101752038</v>
      </c>
      <c r="H7">
        <f t="shared" si="4"/>
        <v>4.7957905455967413</v>
      </c>
      <c r="I7">
        <f t="shared" si="5"/>
        <v>4.0334086519679415</v>
      </c>
      <c r="L7" s="8" t="s">
        <v>15</v>
      </c>
      <c r="M7" s="8">
        <v>0.35665087358535613</v>
      </c>
    </row>
    <row r="8" spans="1:20" ht="15" thickBot="1" x14ac:dyDescent="0.35">
      <c r="A8" s="2">
        <v>6</v>
      </c>
      <c r="B8" s="3">
        <v>102</v>
      </c>
      <c r="C8" s="3">
        <v>50</v>
      </c>
      <c r="D8" s="3">
        <v>88</v>
      </c>
      <c r="E8">
        <f t="shared" si="1"/>
        <v>101.62144820162989</v>
      </c>
      <c r="F8">
        <f t="shared" si="2"/>
        <v>4.6249728132842707</v>
      </c>
      <c r="G8">
        <f t="shared" si="3"/>
        <v>3.912023005428146</v>
      </c>
      <c r="H8">
        <f t="shared" si="4"/>
        <v>4.4773368144782069</v>
      </c>
      <c r="I8">
        <f t="shared" si="5"/>
        <v>4.6212546172117452</v>
      </c>
      <c r="L8" s="9" t="s">
        <v>16</v>
      </c>
      <c r="M8" s="9">
        <v>12</v>
      </c>
    </row>
    <row r="9" spans="1:20" ht="15" thickBot="1" x14ac:dyDescent="0.35">
      <c r="A9" s="2">
        <v>7</v>
      </c>
      <c r="B9" s="3">
        <v>116</v>
      </c>
      <c r="C9" s="3">
        <v>54</v>
      </c>
      <c r="D9" s="3">
        <v>110</v>
      </c>
      <c r="E9">
        <f t="shared" si="1"/>
        <v>111.7308803378358</v>
      </c>
      <c r="F9">
        <f t="shared" si="2"/>
        <v>4.7535901911063645</v>
      </c>
      <c r="G9">
        <f t="shared" si="3"/>
        <v>3.9889840465642745</v>
      </c>
      <c r="H9">
        <f t="shared" si="4"/>
        <v>4.7004803657924166</v>
      </c>
      <c r="I9">
        <f t="shared" si="5"/>
        <v>4.7160931256818426</v>
      </c>
    </row>
    <row r="10" spans="1:20" ht="15" thickBot="1" x14ac:dyDescent="0.35">
      <c r="A10" s="15">
        <v>8</v>
      </c>
      <c r="B10" s="16">
        <v>124</v>
      </c>
      <c r="C10" s="16">
        <v>42</v>
      </c>
      <c r="D10" s="16">
        <v>56</v>
      </c>
      <c r="E10" s="17">
        <f t="shared" si="1"/>
        <v>96.862132535275492</v>
      </c>
      <c r="F10">
        <f t="shared" si="2"/>
        <v>4.8202815656050371</v>
      </c>
      <c r="G10">
        <f t="shared" si="3"/>
        <v>3.7376696182833684</v>
      </c>
      <c r="H10">
        <f t="shared" si="4"/>
        <v>4.0253516907351496</v>
      </c>
      <c r="I10">
        <f t="shared" si="5"/>
        <v>4.5732886534091133</v>
      </c>
      <c r="L10" t="s">
        <v>17</v>
      </c>
    </row>
    <row r="11" spans="1:20" ht="15" thickBot="1" x14ac:dyDescent="0.35">
      <c r="A11" s="2">
        <v>9</v>
      </c>
      <c r="B11" s="3">
        <v>114</v>
      </c>
      <c r="C11" s="3">
        <v>36</v>
      </c>
      <c r="D11" s="3">
        <v>80</v>
      </c>
      <c r="E11">
        <f t="shared" si="1"/>
        <v>85.015678418333124</v>
      </c>
      <c r="F11">
        <f t="shared" si="2"/>
        <v>4.7361984483944957</v>
      </c>
      <c r="G11">
        <f t="shared" si="3"/>
        <v>3.5835189384561099</v>
      </c>
      <c r="H11">
        <f t="shared" si="4"/>
        <v>4.3820266346738812</v>
      </c>
      <c r="I11">
        <f t="shared" si="5"/>
        <v>4.4428356914615312</v>
      </c>
      <c r="L11" s="10"/>
      <c r="M11" s="10" t="s">
        <v>22</v>
      </c>
      <c r="N11" s="10" t="s">
        <v>23</v>
      </c>
      <c r="O11" s="10" t="s">
        <v>24</v>
      </c>
      <c r="P11" s="10" t="s">
        <v>25</v>
      </c>
      <c r="Q11" s="10" t="s">
        <v>26</v>
      </c>
    </row>
    <row r="12" spans="1:20" ht="15" thickBot="1" x14ac:dyDescent="0.35">
      <c r="A12" s="2">
        <v>10</v>
      </c>
      <c r="B12" s="3">
        <v>154</v>
      </c>
      <c r="C12" s="3">
        <v>106</v>
      </c>
      <c r="D12" s="3">
        <v>237</v>
      </c>
      <c r="E12">
        <f t="shared" si="1"/>
        <v>192.07368151403514</v>
      </c>
      <c r="F12">
        <f t="shared" si="2"/>
        <v>5.0369526024136295</v>
      </c>
      <c r="G12">
        <f t="shared" si="3"/>
        <v>4.6634390941120669</v>
      </c>
      <c r="H12">
        <f t="shared" si="4"/>
        <v>5.4680601411351315</v>
      </c>
      <c r="I12">
        <f t="shared" si="5"/>
        <v>5.2578790562971571</v>
      </c>
      <c r="L12" s="8" t="s">
        <v>18</v>
      </c>
      <c r="M12" s="8">
        <v>2</v>
      </c>
      <c r="N12" s="8">
        <v>1.718457330102831</v>
      </c>
      <c r="O12" s="8">
        <v>0.85922866505141549</v>
      </c>
      <c r="P12" s="8">
        <v>6.7549505331646928</v>
      </c>
      <c r="Q12" s="8">
        <v>1.6158839022557648E-2</v>
      </c>
    </row>
    <row r="13" spans="1:20" ht="15" thickBot="1" x14ac:dyDescent="0.35">
      <c r="A13" s="2">
        <v>11</v>
      </c>
      <c r="B13" s="3">
        <v>115</v>
      </c>
      <c r="C13" s="3">
        <v>88</v>
      </c>
      <c r="D13" s="3">
        <v>160</v>
      </c>
      <c r="E13">
        <f t="shared" si="1"/>
        <v>153.70877448317938</v>
      </c>
      <c r="F13">
        <f t="shared" si="2"/>
        <v>4.7449321283632502</v>
      </c>
      <c r="G13">
        <f t="shared" si="3"/>
        <v>4.4773368144782069</v>
      </c>
      <c r="H13">
        <f t="shared" si="4"/>
        <v>5.0751738152338266</v>
      </c>
      <c r="I13">
        <f t="shared" si="5"/>
        <v>5.0350597372896928</v>
      </c>
      <c r="L13" s="8" t="s">
        <v>19</v>
      </c>
      <c r="M13" s="8">
        <v>9</v>
      </c>
      <c r="N13" s="8">
        <v>1.144798610662779</v>
      </c>
      <c r="O13" s="8">
        <v>0.12719984562919767</v>
      </c>
      <c r="P13" s="8"/>
      <c r="Q13" s="8"/>
    </row>
    <row r="14" spans="1:20" ht="15" thickBot="1" x14ac:dyDescent="0.35">
      <c r="A14" s="2">
        <v>12</v>
      </c>
      <c r="B14" s="3">
        <v>98</v>
      </c>
      <c r="C14" s="3">
        <v>46</v>
      </c>
      <c r="D14" s="3">
        <v>75</v>
      </c>
      <c r="E14">
        <f t="shared" si="1"/>
        <v>94.875841446288064</v>
      </c>
      <c r="F14">
        <f t="shared" si="2"/>
        <v>4.5849674786705723</v>
      </c>
      <c r="G14">
        <f t="shared" si="3"/>
        <v>3.8286413964890951</v>
      </c>
      <c r="H14">
        <f t="shared" si="4"/>
        <v>4.3174881135363101</v>
      </c>
      <c r="I14">
        <f t="shared" si="5"/>
        <v>4.5525691046755483</v>
      </c>
      <c r="L14" s="9" t="s">
        <v>20</v>
      </c>
      <c r="M14" s="9">
        <v>11</v>
      </c>
      <c r="N14" s="9">
        <v>2.86325594076561</v>
      </c>
      <c r="O14" s="9"/>
      <c r="P14" s="9"/>
      <c r="Q14" s="9"/>
    </row>
    <row r="15" spans="1:20" ht="15" thickBot="1" x14ac:dyDescent="0.35">
      <c r="B15">
        <v>171.08803263781229</v>
      </c>
      <c r="C15" s="7">
        <v>328.91197040601043</v>
      </c>
      <c r="E15">
        <f t="shared" si="1"/>
        <v>420.07714880148541</v>
      </c>
      <c r="F15">
        <f t="shared" ref="F15" si="6">LN(B15)</f>
        <v>5.1421782347805101</v>
      </c>
      <c r="G15">
        <f t="shared" ref="G15" si="7">LN(C15)</f>
        <v>5.795790147807911</v>
      </c>
      <c r="H15" t="e">
        <f>LN(D15)</f>
        <v>#NUM!</v>
      </c>
      <c r="I15">
        <f>$M$17 + $M$18 * F15 + $M$19 *G15</f>
        <v>6.0404383820314926</v>
      </c>
    </row>
    <row r="16" spans="1:20" x14ac:dyDescent="0.3">
      <c r="L16" s="10"/>
      <c r="M16" s="10" t="s">
        <v>27</v>
      </c>
      <c r="N16" s="10" t="s">
        <v>15</v>
      </c>
      <c r="O16" s="10" t="s">
        <v>28</v>
      </c>
      <c r="P16" s="10" t="s">
        <v>29</v>
      </c>
      <c r="Q16" s="10" t="s">
        <v>30</v>
      </c>
      <c r="R16" s="10" t="s">
        <v>31</v>
      </c>
      <c r="S16" s="10" t="s">
        <v>32</v>
      </c>
      <c r="T16" s="10" t="s">
        <v>33</v>
      </c>
    </row>
    <row r="17" spans="3:20" x14ac:dyDescent="0.3">
      <c r="C17">
        <f>B15+C15</f>
        <v>500.00000304382274</v>
      </c>
      <c r="D17">
        <v>500</v>
      </c>
      <c r="K17" s="12" t="s">
        <v>34</v>
      </c>
      <c r="L17" s="13" t="s">
        <v>21</v>
      </c>
      <c r="M17" s="13">
        <v>0.45641057113927141</v>
      </c>
      <c r="N17" s="13">
        <v>1.1578742985210395</v>
      </c>
      <c r="O17" s="13">
        <v>0.39417972375952004</v>
      </c>
      <c r="P17" s="13">
        <v>0.70262531835255237</v>
      </c>
      <c r="Q17" s="8">
        <v>-2.1628830668800454</v>
      </c>
      <c r="R17" s="8">
        <v>3.0757042091585882</v>
      </c>
      <c r="S17" s="8">
        <v>-2.1628830668800454</v>
      </c>
      <c r="T17" s="8">
        <v>3.0757042091585882</v>
      </c>
    </row>
    <row r="18" spans="3:20" x14ac:dyDescent="0.3">
      <c r="K18" s="12" t="s">
        <v>35</v>
      </c>
      <c r="L18" s="13" t="s">
        <v>6</v>
      </c>
      <c r="M18" s="13">
        <v>0.34290609835541153</v>
      </c>
      <c r="N18" s="13">
        <v>0.16234816709842403</v>
      </c>
      <c r="O18" s="13">
        <v>2.1121648891023437</v>
      </c>
      <c r="P18" s="13">
        <v>6.384494126190135E-2</v>
      </c>
      <c r="Q18" s="8">
        <v>-2.4350970713448328E-2</v>
      </c>
      <c r="R18" s="8">
        <v>0.71016316742427144</v>
      </c>
      <c r="S18" s="8">
        <v>-2.4350970713448328E-2</v>
      </c>
      <c r="T18" s="8">
        <v>0.71016316742427144</v>
      </c>
    </row>
    <row r="19" spans="3:20" ht="15" thickBot="1" x14ac:dyDescent="0.35">
      <c r="K19" s="12" t="s">
        <v>36</v>
      </c>
      <c r="L19" s="14" t="s">
        <v>7</v>
      </c>
      <c r="M19" s="14">
        <v>0.65922737675390208</v>
      </c>
      <c r="N19" s="14">
        <v>0.27087024246353064</v>
      </c>
      <c r="O19" s="14">
        <v>2.4337386445934865</v>
      </c>
      <c r="P19" s="14">
        <v>3.7750357033159938E-2</v>
      </c>
      <c r="Q19" s="9">
        <v>4.6476317576139681E-2</v>
      </c>
      <c r="R19" s="9">
        <v>1.2719784359316644</v>
      </c>
      <c r="S19" s="9">
        <v>4.6476317576139681E-2</v>
      </c>
      <c r="T19" s="9">
        <v>1.2719784359316644</v>
      </c>
    </row>
  </sheetData>
  <mergeCells count="1">
    <mergeCell ref="B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Максимизация валового дохода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2022-09-22T16:04:31Z</dcterms:created>
  <dcterms:modified xsi:type="dcterms:W3CDTF">2022-09-22T17:22:09Z</dcterms:modified>
</cp:coreProperties>
</file>