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Accretive\Development\Designs\DyCom\"/>
    </mc:Choice>
  </mc:AlternateContent>
  <bookViews>
    <workbookView xWindow="0" yWindow="0" windowWidth="23760" windowHeight="12060"/>
  </bookViews>
  <sheets>
    <sheet name="Point 0" sheetId="1" r:id="rId1"/>
    <sheet name="Point 9" sheetId="3" r:id="rId2"/>
    <sheet name="Quer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3" l="1"/>
  <c r="E76" i="3"/>
  <c r="A76" i="3" s="1"/>
  <c r="E75" i="3"/>
  <c r="E74" i="3"/>
  <c r="A74" i="3" s="1"/>
  <c r="E73" i="3"/>
  <c r="E69" i="3"/>
  <c r="A69" i="3" s="1"/>
  <c r="E68" i="3"/>
  <c r="A68" i="3" s="1"/>
  <c r="E64" i="3"/>
  <c r="A64" i="3" s="1"/>
  <c r="E63" i="3"/>
  <c r="E59" i="3"/>
  <c r="A59" i="3" s="1"/>
  <c r="E58" i="3"/>
  <c r="A58" i="3" s="1"/>
  <c r="E57" i="3"/>
  <c r="A57" i="3" s="1"/>
  <c r="E56" i="3"/>
  <c r="A56" i="3" s="1"/>
  <c r="E55" i="3"/>
  <c r="E54" i="3"/>
  <c r="E53" i="3"/>
  <c r="E52" i="3"/>
  <c r="E51" i="3"/>
  <c r="A51" i="3" s="1"/>
  <c r="E50" i="3"/>
  <c r="A50" i="3" s="1"/>
  <c r="E49" i="3"/>
  <c r="A49" i="3" s="1"/>
  <c r="E48" i="3"/>
  <c r="A48" i="3" s="1"/>
  <c r="E47" i="3"/>
  <c r="E46" i="3"/>
  <c r="E45" i="3"/>
  <c r="E44" i="3"/>
  <c r="E43" i="3"/>
  <c r="A43" i="3" s="1"/>
  <c r="E39" i="3"/>
  <c r="E38" i="3"/>
  <c r="A38" i="3" s="1"/>
  <c r="E37" i="3"/>
  <c r="E36" i="3"/>
  <c r="A36" i="3" s="1"/>
  <c r="E32" i="3"/>
  <c r="A32" i="3" s="1"/>
  <c r="E31" i="3"/>
  <c r="E30" i="3"/>
  <c r="A30" i="3" s="1"/>
  <c r="E29" i="3"/>
  <c r="E28" i="3"/>
  <c r="E27" i="3"/>
  <c r="E26" i="3"/>
  <c r="E25" i="3"/>
  <c r="E24" i="3"/>
  <c r="A24" i="3" s="1"/>
  <c r="E20" i="3"/>
  <c r="E19" i="3"/>
  <c r="E18" i="3"/>
  <c r="E17" i="3"/>
  <c r="E16" i="3"/>
  <c r="E15" i="3"/>
  <c r="A15" i="3" s="1"/>
  <c r="E14" i="3"/>
  <c r="A14" i="3" s="1"/>
  <c r="E13" i="3"/>
  <c r="A13" i="3" s="1"/>
  <c r="E12" i="3"/>
  <c r="E11" i="3"/>
  <c r="E10" i="3"/>
  <c r="E9" i="3"/>
  <c r="E8" i="3"/>
  <c r="E7" i="3"/>
  <c r="A7" i="3" s="1"/>
  <c r="E6" i="3"/>
  <c r="A6" i="3" s="1"/>
  <c r="E5" i="3"/>
  <c r="A5" i="3" s="1"/>
  <c r="E77" i="1"/>
  <c r="A77" i="1" s="1"/>
  <c r="E76" i="1"/>
  <c r="A76" i="1" s="1"/>
  <c r="E75" i="1"/>
  <c r="E74" i="1"/>
  <c r="E73" i="1"/>
  <c r="A73" i="1" s="1"/>
  <c r="E69" i="1"/>
  <c r="A69" i="1" s="1"/>
  <c r="E68" i="1"/>
  <c r="A68" i="1" s="1"/>
  <c r="E64" i="1"/>
  <c r="E63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9" i="1"/>
  <c r="E38" i="1"/>
  <c r="E37" i="1"/>
  <c r="E36" i="1"/>
  <c r="E32" i="1"/>
  <c r="E31" i="1"/>
  <c r="E30" i="1"/>
  <c r="E29" i="1"/>
  <c r="E28" i="1"/>
  <c r="E27" i="1"/>
  <c r="E26" i="1"/>
  <c r="E25" i="1"/>
  <c r="E24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A5" i="1" s="1"/>
  <c r="F60" i="1"/>
  <c r="E60" i="1"/>
  <c r="T50" i="1"/>
  <c r="P50" i="1"/>
  <c r="C50" i="1" s="1"/>
  <c r="D50" i="1"/>
  <c r="B50" i="1"/>
  <c r="T49" i="1"/>
  <c r="P49" i="1"/>
  <c r="C49" i="1" s="1"/>
  <c r="D49" i="1"/>
  <c r="B49" i="1"/>
  <c r="T48" i="1"/>
  <c r="P48" i="1"/>
  <c r="D48" i="1"/>
  <c r="C48" i="1"/>
  <c r="B48" i="1"/>
  <c r="T47" i="1"/>
  <c r="P47" i="1"/>
  <c r="C47" i="1" s="1"/>
  <c r="D47" i="1"/>
  <c r="B47" i="1"/>
  <c r="T46" i="1"/>
  <c r="P46" i="1"/>
  <c r="C46" i="1" s="1"/>
  <c r="D46" i="1"/>
  <c r="B46" i="1"/>
  <c r="T45" i="1"/>
  <c r="P45" i="1"/>
  <c r="C45" i="1" s="1"/>
  <c r="D45" i="1"/>
  <c r="B45" i="1"/>
  <c r="T44" i="1"/>
  <c r="P44" i="1"/>
  <c r="D44" i="1"/>
  <c r="C44" i="1"/>
  <c r="B44" i="1"/>
  <c r="A39" i="3"/>
  <c r="A37" i="3"/>
  <c r="A77" i="3"/>
  <c r="A75" i="3"/>
  <c r="A73" i="3"/>
  <c r="A63" i="3"/>
  <c r="A55" i="3"/>
  <c r="A54" i="3"/>
  <c r="A53" i="3"/>
  <c r="A52" i="3"/>
  <c r="A47" i="3"/>
  <c r="A46" i="3"/>
  <c r="A45" i="3"/>
  <c r="A44" i="3"/>
  <c r="A31" i="3"/>
  <c r="A29" i="3"/>
  <c r="A28" i="3"/>
  <c r="A27" i="3"/>
  <c r="A26" i="3"/>
  <c r="A25" i="3"/>
  <c r="A20" i="3"/>
  <c r="A19" i="3"/>
  <c r="A18" i="3"/>
  <c r="A17" i="3"/>
  <c r="A16" i="3"/>
  <c r="A12" i="3"/>
  <c r="A11" i="3"/>
  <c r="A10" i="3"/>
  <c r="A9" i="3"/>
  <c r="A8" i="3"/>
  <c r="A75" i="1"/>
  <c r="A74" i="1"/>
  <c r="A64" i="1"/>
  <c r="A63" i="1"/>
  <c r="A50" i="1" l="1"/>
  <c r="A49" i="1"/>
  <c r="A44" i="1"/>
  <c r="C60" i="1"/>
  <c r="B60" i="1"/>
  <c r="A48" i="1"/>
  <c r="A47" i="1"/>
  <c r="A46" i="1"/>
  <c r="A45" i="1"/>
  <c r="D60" i="1"/>
  <c r="B57" i="3"/>
  <c r="B45" i="3"/>
  <c r="C57" i="3"/>
  <c r="C46" i="3"/>
  <c r="C59" i="3"/>
  <c r="C58" i="3"/>
  <c r="C56" i="3"/>
  <c r="C55" i="3"/>
  <c r="C54" i="3"/>
  <c r="C53" i="3"/>
  <c r="C52" i="3"/>
  <c r="C51" i="3"/>
  <c r="U59" i="3"/>
  <c r="U58" i="3"/>
  <c r="U56" i="3"/>
  <c r="U55" i="3"/>
  <c r="U54" i="3"/>
  <c r="U53" i="3"/>
  <c r="U52" i="3"/>
  <c r="U51" i="3"/>
  <c r="D77" i="3"/>
  <c r="D76" i="3"/>
  <c r="D75" i="3"/>
  <c r="D74" i="3"/>
  <c r="D73" i="3"/>
  <c r="D69" i="3"/>
  <c r="D68" i="3"/>
  <c r="D64" i="3"/>
  <c r="D63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39" i="3"/>
  <c r="D38" i="3"/>
  <c r="D37" i="3"/>
  <c r="D36" i="3"/>
  <c r="D32" i="3"/>
  <c r="D31" i="3"/>
  <c r="D30" i="3"/>
  <c r="D29" i="3"/>
  <c r="D28" i="3"/>
  <c r="D27" i="3"/>
  <c r="D26" i="3"/>
  <c r="D25" i="3"/>
  <c r="D24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77" i="3"/>
  <c r="C76" i="3"/>
  <c r="C75" i="3"/>
  <c r="C74" i="3"/>
  <c r="C73" i="3"/>
  <c r="C69" i="3"/>
  <c r="C68" i="3"/>
  <c r="C64" i="3"/>
  <c r="C63" i="3"/>
  <c r="C50" i="3"/>
  <c r="C49" i="3"/>
  <c r="C48" i="3"/>
  <c r="C47" i="3"/>
  <c r="C45" i="3"/>
  <c r="C44" i="3"/>
  <c r="C43" i="3"/>
  <c r="C39" i="3"/>
  <c r="C38" i="3"/>
  <c r="C37" i="3"/>
  <c r="C36" i="3"/>
  <c r="C32" i="3"/>
  <c r="C31" i="3"/>
  <c r="C30" i="3"/>
  <c r="C29" i="3"/>
  <c r="C28" i="3"/>
  <c r="C27" i="3"/>
  <c r="C26" i="3"/>
  <c r="C25" i="3"/>
  <c r="C24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71" i="1"/>
  <c r="B57" i="1"/>
  <c r="C57" i="1"/>
  <c r="C43" i="1"/>
  <c r="C59" i="1"/>
  <c r="C58" i="1"/>
  <c r="C56" i="1"/>
  <c r="C55" i="1"/>
  <c r="C54" i="1"/>
  <c r="C53" i="1"/>
  <c r="C52" i="1"/>
  <c r="C51" i="1"/>
  <c r="U59" i="1"/>
  <c r="U58" i="1"/>
  <c r="U56" i="1"/>
  <c r="U55" i="1"/>
  <c r="U54" i="1"/>
  <c r="U53" i="1"/>
  <c r="U52" i="1"/>
  <c r="U51" i="1"/>
  <c r="C77" i="1"/>
  <c r="C76" i="1"/>
  <c r="C75" i="1"/>
  <c r="C74" i="1"/>
  <c r="C73" i="1"/>
  <c r="C69" i="1"/>
  <c r="C68" i="1"/>
  <c r="C64" i="1"/>
  <c r="C63" i="1"/>
  <c r="C39" i="1"/>
  <c r="C38" i="1"/>
  <c r="C37" i="1"/>
  <c r="C36" i="1"/>
  <c r="D77" i="1"/>
  <c r="D76" i="1"/>
  <c r="D75" i="1"/>
  <c r="D74" i="1"/>
  <c r="D73" i="1"/>
  <c r="D69" i="1"/>
  <c r="D68" i="1"/>
  <c r="D64" i="1"/>
  <c r="D63" i="1"/>
  <c r="D59" i="1"/>
  <c r="A59" i="1" s="1"/>
  <c r="D58" i="1"/>
  <c r="A58" i="1" s="1"/>
  <c r="D57" i="1"/>
  <c r="A57" i="1" s="1"/>
  <c r="D56" i="1"/>
  <c r="A56" i="1" s="1"/>
  <c r="D55" i="1"/>
  <c r="A55" i="1" s="1"/>
  <c r="D54" i="1"/>
  <c r="A54" i="1" s="1"/>
  <c r="D53" i="1"/>
  <c r="A53" i="1" s="1"/>
  <c r="D52" i="1"/>
  <c r="A52" i="1" s="1"/>
  <c r="D51" i="1"/>
  <c r="A51" i="1" s="1"/>
  <c r="D43" i="1"/>
  <c r="D39" i="1"/>
  <c r="D38" i="1"/>
  <c r="D37" i="1"/>
  <c r="D36" i="1"/>
  <c r="D32" i="1"/>
  <c r="D31" i="1"/>
  <c r="D30" i="1"/>
  <c r="D29" i="1"/>
  <c r="D28" i="1"/>
  <c r="D27" i="1"/>
  <c r="D26" i="1"/>
  <c r="D25" i="1"/>
  <c r="D24" i="1"/>
  <c r="D33" i="1" s="1"/>
  <c r="C32" i="1"/>
  <c r="C31" i="1"/>
  <c r="C30" i="1"/>
  <c r="C29" i="1"/>
  <c r="C28" i="1"/>
  <c r="C27" i="1"/>
  <c r="C26" i="1"/>
  <c r="C25" i="1"/>
  <c r="C24" i="1"/>
  <c r="C5" i="1"/>
  <c r="B32" i="1"/>
  <c r="A32" i="1" s="1"/>
  <c r="B31" i="1"/>
  <c r="A31" i="1" s="1"/>
  <c r="B30" i="1"/>
  <c r="B29" i="1"/>
  <c r="B28" i="1"/>
  <c r="A28" i="1" s="1"/>
  <c r="B27" i="1"/>
  <c r="A27" i="1" s="1"/>
  <c r="B26" i="1"/>
  <c r="A26" i="1" s="1"/>
  <c r="B25" i="1"/>
  <c r="B24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F60" i="3"/>
  <c r="E60" i="3"/>
  <c r="A60" i="3" s="1"/>
  <c r="B50" i="3"/>
  <c r="B49" i="3"/>
  <c r="B48" i="3"/>
  <c r="B47" i="3"/>
  <c r="B46" i="3"/>
  <c r="B44" i="3"/>
  <c r="T50" i="3"/>
  <c r="T49" i="3"/>
  <c r="T48" i="3"/>
  <c r="T47" i="3"/>
  <c r="T46" i="3"/>
  <c r="T45" i="3"/>
  <c r="T44" i="3"/>
  <c r="P50" i="3"/>
  <c r="P49" i="3"/>
  <c r="P48" i="3"/>
  <c r="P47" i="3"/>
  <c r="P46" i="3"/>
  <c r="P45" i="3"/>
  <c r="P44" i="3"/>
  <c r="P43" i="3"/>
  <c r="P77" i="1"/>
  <c r="P76" i="1"/>
  <c r="P75" i="1"/>
  <c r="P74" i="1"/>
  <c r="P73" i="1"/>
  <c r="P69" i="1"/>
  <c r="P68" i="1"/>
  <c r="P64" i="1"/>
  <c r="P63" i="1"/>
  <c r="P59" i="1"/>
  <c r="P58" i="1"/>
  <c r="P57" i="1"/>
  <c r="P56" i="1"/>
  <c r="P55" i="1"/>
  <c r="P54" i="1"/>
  <c r="P53" i="1"/>
  <c r="P52" i="1"/>
  <c r="P51" i="1"/>
  <c r="P43" i="1"/>
  <c r="P39" i="1"/>
  <c r="P38" i="1"/>
  <c r="P37" i="1"/>
  <c r="P36" i="1"/>
  <c r="P32" i="1"/>
  <c r="P31" i="1"/>
  <c r="P30" i="1"/>
  <c r="P29" i="1"/>
  <c r="P28" i="1"/>
  <c r="P27" i="1"/>
  <c r="P26" i="1"/>
  <c r="P25" i="1"/>
  <c r="P2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77" i="3"/>
  <c r="P76" i="3"/>
  <c r="P75" i="3"/>
  <c r="P74" i="3"/>
  <c r="P73" i="3"/>
  <c r="P69" i="3"/>
  <c r="P68" i="3"/>
  <c r="P64" i="3"/>
  <c r="P63" i="3"/>
  <c r="P59" i="3"/>
  <c r="P58" i="3"/>
  <c r="P57" i="3"/>
  <c r="P56" i="3"/>
  <c r="P55" i="3"/>
  <c r="P54" i="3"/>
  <c r="P53" i="3"/>
  <c r="P52" i="3"/>
  <c r="P51" i="3"/>
  <c r="P39" i="3"/>
  <c r="P38" i="3"/>
  <c r="P37" i="3"/>
  <c r="P36" i="3"/>
  <c r="P32" i="3"/>
  <c r="P31" i="3"/>
  <c r="P30" i="3"/>
  <c r="P29" i="3"/>
  <c r="P28" i="3"/>
  <c r="P27" i="3"/>
  <c r="P26" i="3"/>
  <c r="P25" i="3"/>
  <c r="P24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F78" i="3"/>
  <c r="E78" i="3"/>
  <c r="A78" i="3" s="1"/>
  <c r="T77" i="3"/>
  <c r="B77" i="3"/>
  <c r="T76" i="3"/>
  <c r="B76" i="3"/>
  <c r="T75" i="3"/>
  <c r="B75" i="3"/>
  <c r="T74" i="3"/>
  <c r="B74" i="3"/>
  <c r="T73" i="3"/>
  <c r="B73" i="3"/>
  <c r="F70" i="3"/>
  <c r="E70" i="3"/>
  <c r="A70" i="3" s="1"/>
  <c r="T69" i="3"/>
  <c r="B69" i="3"/>
  <c r="T68" i="3"/>
  <c r="D70" i="3"/>
  <c r="B68" i="3"/>
  <c r="B70" i="3" s="1"/>
  <c r="F65" i="3"/>
  <c r="E65" i="3"/>
  <c r="A65" i="3" s="1"/>
  <c r="T64" i="3"/>
  <c r="B64" i="3"/>
  <c r="T63" i="3"/>
  <c r="D65" i="3"/>
  <c r="B63" i="3"/>
  <c r="B65" i="3" s="1"/>
  <c r="T59" i="3"/>
  <c r="B59" i="3"/>
  <c r="T58" i="3"/>
  <c r="T57" i="3"/>
  <c r="T56" i="3"/>
  <c r="T55" i="3"/>
  <c r="B55" i="3" s="1"/>
  <c r="T54" i="3"/>
  <c r="T53" i="3"/>
  <c r="T52" i="3"/>
  <c r="B52" i="3" s="1"/>
  <c r="T51" i="3"/>
  <c r="B51" i="3" s="1"/>
  <c r="T43" i="3"/>
  <c r="B43" i="3"/>
  <c r="F40" i="3"/>
  <c r="E40" i="3"/>
  <c r="A40" i="3" s="1"/>
  <c r="T39" i="3"/>
  <c r="B39" i="3"/>
  <c r="T38" i="3"/>
  <c r="B38" i="3"/>
  <c r="T37" i="3"/>
  <c r="B37" i="3"/>
  <c r="T36" i="3"/>
  <c r="B36" i="3"/>
  <c r="F33" i="3"/>
  <c r="E33" i="3"/>
  <c r="A33" i="3" s="1"/>
  <c r="T32" i="3"/>
  <c r="B32" i="3"/>
  <c r="T31" i="3"/>
  <c r="B31" i="3"/>
  <c r="T30" i="3"/>
  <c r="B30" i="3"/>
  <c r="T29" i="3"/>
  <c r="B29" i="3"/>
  <c r="T28" i="3"/>
  <c r="B28" i="3"/>
  <c r="T27" i="3"/>
  <c r="B27" i="3"/>
  <c r="T26" i="3"/>
  <c r="B26" i="3"/>
  <c r="T25" i="3"/>
  <c r="B25" i="3"/>
  <c r="T24" i="3"/>
  <c r="B24" i="3"/>
  <c r="F21" i="3"/>
  <c r="E21" i="3"/>
  <c r="A21" i="3" s="1"/>
  <c r="T20" i="3"/>
  <c r="B20" i="3"/>
  <c r="T19" i="3"/>
  <c r="B19" i="3"/>
  <c r="T18" i="3"/>
  <c r="B18" i="3"/>
  <c r="T17" i="3"/>
  <c r="B17" i="3"/>
  <c r="T16" i="3"/>
  <c r="B16" i="3"/>
  <c r="T15" i="3"/>
  <c r="B15" i="3"/>
  <c r="T14" i="3"/>
  <c r="B14" i="3"/>
  <c r="T13" i="3"/>
  <c r="B13" i="3"/>
  <c r="T12" i="3"/>
  <c r="B12" i="3"/>
  <c r="T11" i="3"/>
  <c r="B11" i="3"/>
  <c r="T10" i="3"/>
  <c r="B10" i="3"/>
  <c r="T9" i="3"/>
  <c r="B9" i="3"/>
  <c r="T8" i="3"/>
  <c r="B8" i="3"/>
  <c r="T7" i="3"/>
  <c r="B7" i="3"/>
  <c r="T6" i="3"/>
  <c r="B6" i="3"/>
  <c r="T5" i="3"/>
  <c r="B5" i="3"/>
  <c r="F78" i="1"/>
  <c r="E78" i="1"/>
  <c r="A78" i="1" s="1"/>
  <c r="F70" i="1"/>
  <c r="E70" i="1"/>
  <c r="A70" i="1" s="1"/>
  <c r="F65" i="1"/>
  <c r="E65" i="1"/>
  <c r="A65" i="1" s="1"/>
  <c r="F40" i="1"/>
  <c r="E40" i="1"/>
  <c r="D40" i="1"/>
  <c r="F33" i="1"/>
  <c r="E33" i="1"/>
  <c r="F21" i="1"/>
  <c r="E21" i="1"/>
  <c r="D70" i="1"/>
  <c r="D65" i="1"/>
  <c r="B43" i="1"/>
  <c r="B59" i="1"/>
  <c r="B58" i="1"/>
  <c r="B56" i="1"/>
  <c r="B55" i="1"/>
  <c r="B54" i="1"/>
  <c r="B53" i="1"/>
  <c r="B52" i="1"/>
  <c r="B51" i="1"/>
  <c r="B77" i="1"/>
  <c r="B76" i="1"/>
  <c r="B75" i="1"/>
  <c r="B74" i="1"/>
  <c r="B73" i="1"/>
  <c r="B69" i="1"/>
  <c r="B68" i="1"/>
  <c r="B64" i="1"/>
  <c r="B63" i="1"/>
  <c r="B39" i="1"/>
  <c r="A39" i="1" s="1"/>
  <c r="B38" i="1"/>
  <c r="A38" i="1" s="1"/>
  <c r="B37" i="1"/>
  <c r="A37" i="1" s="1"/>
  <c r="B36" i="1"/>
  <c r="A36" i="1" s="1"/>
  <c r="B5" i="1"/>
  <c r="B20" i="1"/>
  <c r="B19" i="1"/>
  <c r="A19" i="1" s="1"/>
  <c r="B18" i="1"/>
  <c r="A18" i="1" s="1"/>
  <c r="B17" i="1"/>
  <c r="A17" i="1" s="1"/>
  <c r="B16" i="1"/>
  <c r="B15" i="1"/>
  <c r="B14" i="1"/>
  <c r="A14" i="1" s="1"/>
  <c r="B13" i="1"/>
  <c r="B12" i="1"/>
  <c r="B11" i="1"/>
  <c r="A11" i="1" s="1"/>
  <c r="B10" i="1"/>
  <c r="A10" i="1" s="1"/>
  <c r="B9" i="1"/>
  <c r="A9" i="1" s="1"/>
  <c r="B8" i="1"/>
  <c r="B7" i="1"/>
  <c r="B6" i="1"/>
  <c r="T43" i="1"/>
  <c r="T39" i="1"/>
  <c r="T77" i="1"/>
  <c r="T76" i="1"/>
  <c r="T75" i="1"/>
  <c r="T74" i="1"/>
  <c r="T73" i="1"/>
  <c r="T69" i="1"/>
  <c r="T68" i="1"/>
  <c r="T64" i="1"/>
  <c r="T63" i="1"/>
  <c r="T38" i="1"/>
  <c r="T37" i="1"/>
  <c r="T36" i="1"/>
  <c r="T32" i="1"/>
  <c r="T31" i="1"/>
  <c r="T30" i="1"/>
  <c r="T29" i="1"/>
  <c r="T28" i="1"/>
  <c r="T27" i="1"/>
  <c r="T26" i="1"/>
  <c r="T25" i="1"/>
  <c r="T2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59" i="1"/>
  <c r="T58" i="1"/>
  <c r="T57" i="1"/>
  <c r="T56" i="1"/>
  <c r="T55" i="1"/>
  <c r="T54" i="1"/>
  <c r="T53" i="1"/>
  <c r="T52" i="1"/>
  <c r="T51" i="1"/>
  <c r="D66" i="3" l="1"/>
  <c r="D41" i="3"/>
  <c r="D34" i="3"/>
  <c r="D79" i="3"/>
  <c r="D71" i="3"/>
  <c r="D22" i="3"/>
  <c r="D79" i="1"/>
  <c r="D66" i="1"/>
  <c r="A60" i="1"/>
  <c r="A43" i="1"/>
  <c r="A12" i="1"/>
  <c r="A20" i="1"/>
  <c r="B40" i="1"/>
  <c r="D21" i="1"/>
  <c r="A6" i="1"/>
  <c r="A25" i="1"/>
  <c r="B33" i="1"/>
  <c r="A24" i="1"/>
  <c r="A13" i="1"/>
  <c r="B21" i="1"/>
  <c r="A7" i="1"/>
  <c r="A15" i="1"/>
  <c r="A8" i="1"/>
  <c r="A16" i="1"/>
  <c r="A29" i="1"/>
  <c r="A30" i="1"/>
  <c r="D61" i="1"/>
  <c r="B78" i="1"/>
  <c r="D78" i="1"/>
  <c r="B70" i="1"/>
  <c r="B65" i="1"/>
  <c r="C60" i="3"/>
  <c r="D60" i="3"/>
  <c r="B78" i="3"/>
  <c r="D78" i="3"/>
  <c r="B54" i="3"/>
  <c r="B56" i="3"/>
  <c r="B40" i="3"/>
  <c r="D40" i="3"/>
  <c r="B33" i="3"/>
  <c r="D33" i="3"/>
  <c r="C40" i="1"/>
  <c r="C78" i="3"/>
  <c r="C70" i="3"/>
  <c r="C65" i="3"/>
  <c r="C40" i="3"/>
  <c r="C33" i="3"/>
  <c r="C21" i="3"/>
  <c r="B21" i="3"/>
  <c r="D21" i="3"/>
  <c r="B53" i="3"/>
  <c r="B58" i="3"/>
  <c r="C65" i="1"/>
  <c r="C70" i="1"/>
  <c r="C78" i="1"/>
  <c r="C21" i="1"/>
  <c r="C33" i="1"/>
  <c r="A40" i="1" l="1"/>
  <c r="D41" i="1"/>
  <c r="A21" i="1"/>
  <c r="D22" i="1"/>
  <c r="A33" i="1"/>
  <c r="D34" i="1"/>
  <c r="B60" i="3"/>
  <c r="D61" i="3" s="1"/>
</calcChain>
</file>

<file path=xl/sharedStrings.xml><?xml version="1.0" encoding="utf-8"?>
<sst xmlns="http://schemas.openxmlformats.org/spreadsheetml/2006/main" count="252" uniqueCount="94">
  <si>
    <t>Quality</t>
  </si>
  <si>
    <t>Volume</t>
  </si>
  <si>
    <t>Cost</t>
  </si>
  <si>
    <t>Network</t>
  </si>
  <si>
    <t>Availability</t>
  </si>
  <si>
    <t>Trajectory</t>
  </si>
  <si>
    <t>BP_ID</t>
  </si>
  <si>
    <t>ACT_ID</t>
  </si>
  <si>
    <t>Component Name</t>
  </si>
  <si>
    <t>ACI_ID</t>
  </si>
  <si>
    <t>CPU_RATE</t>
  </si>
  <si>
    <t>NEW_DETAIL_RESULTS</t>
  </si>
  <si>
    <t>APPLICATION_COMPONENT</t>
  </si>
  <si>
    <t>VAL6</t>
  </si>
  <si>
    <t>VAL7</t>
  </si>
  <si>
    <t>VAL23</t>
  </si>
  <si>
    <t>RESPONSE_TIME</t>
  </si>
  <si>
    <t>SERVICE_TIME</t>
  </si>
  <si>
    <t>THROUGHPUT</t>
  </si>
  <si>
    <t>VAL15</t>
  </si>
  <si>
    <t>VAL10</t>
  </si>
  <si>
    <t>VAL5</t>
  </si>
  <si>
    <t>MAX_CPU</t>
  </si>
  <si>
    <t>PARTITION_CPU_RATE</t>
  </si>
  <si>
    <t>IDEAL_TP</t>
  </si>
  <si>
    <t>ITP_Response_Time</t>
  </si>
  <si>
    <t>ELONGATION</t>
  </si>
  <si>
    <t>ITP_ELONGATION</t>
  </si>
  <si>
    <t>Apply Payment (Valid)</t>
  </si>
  <si>
    <t>proxy</t>
  </si>
  <si>
    <t>MAX Throughput</t>
  </si>
  <si>
    <t>vald_cust</t>
  </si>
  <si>
    <t>format_pmt</t>
  </si>
  <si>
    <t>mq_prsist</t>
  </si>
  <si>
    <t>mq_snd_rcv</t>
  </si>
  <si>
    <t>mq_mgt</t>
  </si>
  <si>
    <t>rcv_pmt_db</t>
  </si>
  <si>
    <t>vldt_cust_db</t>
  </si>
  <si>
    <t>post</t>
  </si>
  <si>
    <t>alloc</t>
  </si>
  <si>
    <t>alloc_pmt_db</t>
  </si>
  <si>
    <t>post_pmt_db</t>
  </si>
  <si>
    <t>Apply Payment (Invalid)</t>
  </si>
  <si>
    <t>Balance Accounts</t>
  </si>
  <si>
    <t>get</t>
  </si>
  <si>
    <t>get_bals_db</t>
  </si>
  <si>
    <t>bal</t>
  </si>
  <si>
    <t>upd_bals_db</t>
  </si>
  <si>
    <t>Trading and Settlement</t>
  </si>
  <si>
    <t>snd_trade</t>
  </si>
  <si>
    <t>btrade_1_prin</t>
  </si>
  <si>
    <t>btrade_1_prinV</t>
  </si>
  <si>
    <t>btrade_2_prin</t>
  </si>
  <si>
    <t>btrade_2_prinV</t>
  </si>
  <si>
    <t>btrade_5_prinV</t>
  </si>
  <si>
    <t>btrade_3_prin</t>
  </si>
  <si>
    <t>btrade_3_prinV</t>
  </si>
  <si>
    <t>btrade_4_prin</t>
  </si>
  <si>
    <t>btrade_4_prinV</t>
  </si>
  <si>
    <t>Reception</t>
  </si>
  <si>
    <t>Java-M1</t>
  </si>
  <si>
    <t>Ora-M1</t>
  </si>
  <si>
    <t>Branch Service</t>
  </si>
  <si>
    <t>Ora-M2</t>
  </si>
  <si>
    <t>Java-M2</t>
  </si>
  <si>
    <t>Bank Products</t>
  </si>
  <si>
    <t>Ora-M3-1</t>
  </si>
  <si>
    <t>Java-M3</t>
  </si>
  <si>
    <t>Ora-M3-2</t>
  </si>
  <si>
    <t>Ora-M3-3</t>
  </si>
  <si>
    <t>Ora-M3-4</t>
  </si>
  <si>
    <t>select bp.ID AS BP_ID, bp.NAME, bp.MODEL_ID, c2j.ACT_ID,ndr.VAL1 AS "HOST Name", ndr.VAL2 AS "Complex", ndr.VAL3 AS "Partition", c2j.ACI_ID, ndr.VAL4 AS `Component Name`, ndr.VAL7 AS 'Response Time', ndr.VAL15 AS 'Service Time',  ndr.val10 AS 'Throughput',(1/ndr.VAL15) AS 'MAX Throughput',  ndr.VAL6 AS 'CPU Rate', ndr.MOD_NAME from xactdb.BUSINESS_PROCESS bp INNER JOIN xactresults.COMP2TRAJ c2j ON c2j.BP_ID = bp.ID INNER JOIN xactresults.NEW_DETAIL_RESULTS ndr ON c2j.ACI_ID = ndr.VAL23 WHERE bp.MODEL_ID=1429819589166 AND ndr.MOD_NAME LIKE "%_0" GROUP BY bp.ID, c2j.ACT_ID ORDER BY bp.ID</t>
  </si>
  <si>
    <t>ITP_Service_Time</t>
  </si>
  <si>
    <t>ITP_MAXTP</t>
  </si>
  <si>
    <t>Apply Payment (Valid) Dycom</t>
  </si>
  <si>
    <t>Balance Accounts - Dycom</t>
  </si>
  <si>
    <t>Apply Payment (Invalid) - Dycom</t>
  </si>
  <si>
    <t>Trading and Settlement - Dycom</t>
  </si>
  <si>
    <t>Reception - Dycom</t>
  </si>
  <si>
    <t>Branch Service - Dycom</t>
  </si>
  <si>
    <t>Bank Products - Dycom</t>
  </si>
  <si>
    <t>1/service time</t>
  </si>
  <si>
    <t>rcv_trade</t>
  </si>
  <si>
    <t>Apply Payment (Valid) - Dycom</t>
  </si>
  <si>
    <t>Component Dycom</t>
  </si>
  <si>
    <t>Excellant</t>
  </si>
  <si>
    <t>Acceptable</t>
  </si>
  <si>
    <t>Exposed</t>
  </si>
  <si>
    <t>Critical</t>
  </si>
  <si>
    <t>FLOW_E2E</t>
  </si>
  <si>
    <t>VAL4</t>
  </si>
  <si>
    <t>MSG_RT</t>
  </si>
  <si>
    <t>MSG_ST</t>
  </si>
  <si>
    <t>select c2j.BP_ID, msg.ID AS MSG_ID, msg.PRODUCER_AC AS MP_ID, msg.`NAME` AS MSG_NAME, c2j.ACT_ID, c2j.COMP_NAME, c2j.ACI_ID, ndr.VAL4 AS RT, ndr.VAL5 AS ST from xactdb.MESSAGE msg INNER JOIN xactresults.COMP2TRAJ c2j ON msg.PRODUCER_ACTIVITY = c2j.ACT_ID INNER JOIN xactresults.NEW_DETAIL_RESULTS ndr ON msg.ID = ndr.VAL12 WHERE msg.MODEL_ID=1429819589166 AND c2j.RESULT_ID=1429819589166 AND ndr.MOD_NAME="ReferenceModel_9" AND ndr.VAL0="FLOW_E2E" ORDER BY c2j.BP_ID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</si>
</sst>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4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2" fillId="3" borderId="1" xfId="2" applyNumberFormat="1"/>
    <xf numFmtId="0" fontId="2" fillId="3" borderId="1" xfId="2"/>
    <xf numFmtId="1" fontId="2" fillId="3" borderId="1" xfId="2" applyNumberFormat="1"/>
    <xf numFmtId="164" fontId="1" fillId="2" borderId="0" xfId="1" applyNumberFormat="1"/>
    <xf numFmtId="0" fontId="0" fillId="0" borderId="0" xfId="0" applyNumberFormat="1"/>
    <xf numFmtId="164" fontId="1" fillId="2" borderId="2" xfId="1" applyNumberFormat="1" applyBorder="1" applyAlignment="1"/>
    <xf numFmtId="0" fontId="1" fillId="2" borderId="2" xfId="1" applyBorder="1" applyAlignment="1"/>
    <xf numFmtId="164" fontId="6" fillId="0" borderId="0" xfId="0" applyNumberFormat="1" applyFont="1"/>
    <xf numFmtId="164" fontId="7" fillId="0" borderId="0" xfId="0" applyNumberFormat="1" applyFont="1"/>
    <xf numFmtId="164" fontId="4" fillId="0" borderId="0" xfId="0" applyNumberFormat="1" applyFont="1"/>
    <xf numFmtId="164" fontId="7" fillId="2" borderId="0" xfId="1" applyNumberFormat="1" applyFont="1"/>
    <xf numFmtId="164" fontId="3" fillId="2" borderId="0" xfId="1" applyNumberFormat="1" applyFont="1"/>
    <xf numFmtId="0" fontId="6" fillId="0" borderId="3" xfId="0" applyFont="1" applyBorder="1"/>
    <xf numFmtId="0" fontId="0" fillId="0" borderId="4" xfId="0" applyBorder="1"/>
    <xf numFmtId="0" fontId="7" fillId="0" borderId="4" xfId="0" applyFont="1" applyBorder="1"/>
    <xf numFmtId="0" fontId="4" fillId="0" borderId="5" xfId="0" applyFont="1" applyBorder="1"/>
    <xf numFmtId="164" fontId="4" fillId="2" borderId="0" xfId="1" applyNumberFormat="1" applyFont="1"/>
    <xf numFmtId="164" fontId="8" fillId="3" borderId="1" xfId="2" applyNumberFormat="1" applyFont="1"/>
    <xf numFmtId="164" fontId="5" fillId="3" borderId="1" xfId="2" applyNumberFormat="1" applyFont="1"/>
    <xf numFmtId="164" fontId="9" fillId="3" borderId="1" xfId="2" applyNumberFormat="1" applyFont="1"/>
    <xf numFmtId="164" fontId="10" fillId="3" borderId="1" xfId="2" applyNumberFormat="1" applyFon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workbookViewId="0">
      <selection activeCell="A40" sqref="A40"/>
    </sheetView>
  </sheetViews>
  <sheetFormatPr defaultRowHeight="15" x14ac:dyDescent="0.25"/>
  <cols>
    <col min="1" max="1" width="25.7109375" customWidth="1"/>
    <col min="2" max="2" width="18.42578125" style="2" customWidth="1"/>
    <col min="3" max="3" width="18.85546875" style="2" customWidth="1"/>
    <col min="4" max="4" width="23.140625" style="2" customWidth="1"/>
    <col min="5" max="5" width="18.140625" style="2" customWidth="1"/>
    <col min="6" max="6" width="20.7109375" style="2" customWidth="1"/>
    <col min="7" max="7" width="21.85546875" customWidth="1"/>
    <col min="8" max="8" width="15.7109375" style="1" customWidth="1"/>
    <col min="9" max="9" width="14.140625" style="1" bestFit="1" customWidth="1"/>
    <col min="10" max="10" width="18.7109375" customWidth="1"/>
    <col min="11" max="11" width="25.7109375" style="1" customWidth="1"/>
    <col min="12" max="12" width="27.28515625" style="2" customWidth="1"/>
    <col min="13" max="13" width="25.28515625" style="2" customWidth="1"/>
    <col min="14" max="14" width="25.140625" style="2" customWidth="1"/>
    <col min="15" max="16" width="26.140625" style="2" customWidth="1"/>
    <col min="17" max="17" width="21.7109375" customWidth="1"/>
    <col min="18" max="18" width="19.42578125" style="2" customWidth="1"/>
    <col min="19" max="19" width="22" style="2" customWidth="1"/>
    <col min="20" max="20" width="17.42578125" style="2" customWidth="1"/>
    <col min="21" max="21" width="20.85546875" style="2" bestFit="1" customWidth="1"/>
    <col min="22" max="22" width="22.28515625" customWidth="1"/>
    <col min="23" max="23" width="22.5703125" customWidth="1"/>
  </cols>
  <sheetData>
    <row r="1" spans="1:23" x14ac:dyDescent="0.25">
      <c r="K1" s="1" t="s">
        <v>11</v>
      </c>
      <c r="L1" s="2" t="s">
        <v>11</v>
      </c>
      <c r="M1" s="2" t="s">
        <v>11</v>
      </c>
      <c r="N1" s="2" t="s">
        <v>11</v>
      </c>
      <c r="O1" s="2" t="s">
        <v>11</v>
      </c>
      <c r="Q1" t="s">
        <v>11</v>
      </c>
      <c r="R1" s="2" t="s">
        <v>24</v>
      </c>
      <c r="S1" s="2" t="s">
        <v>24</v>
      </c>
      <c r="V1" s="2" t="s">
        <v>11</v>
      </c>
      <c r="W1" s="2" t="s">
        <v>11</v>
      </c>
    </row>
    <row r="2" spans="1:23" x14ac:dyDescent="0.25">
      <c r="K2" s="1" t="s">
        <v>12</v>
      </c>
      <c r="L2" s="2" t="s">
        <v>12</v>
      </c>
      <c r="M2" s="2" t="s">
        <v>12</v>
      </c>
      <c r="N2" s="2" t="s">
        <v>12</v>
      </c>
      <c r="O2" s="2" t="s">
        <v>12</v>
      </c>
      <c r="Q2" t="s">
        <v>23</v>
      </c>
      <c r="V2" t="s">
        <v>89</v>
      </c>
      <c r="W2" t="s">
        <v>89</v>
      </c>
    </row>
    <row r="3" spans="1:23" x14ac:dyDescent="0.25">
      <c r="K3" s="1" t="s">
        <v>15</v>
      </c>
      <c r="L3" s="2" t="s">
        <v>13</v>
      </c>
      <c r="M3" s="2" t="s">
        <v>14</v>
      </c>
      <c r="N3" s="2" t="s">
        <v>19</v>
      </c>
      <c r="O3" s="2" t="s">
        <v>20</v>
      </c>
      <c r="P3" s="2" t="s">
        <v>81</v>
      </c>
      <c r="Q3" t="s">
        <v>21</v>
      </c>
      <c r="R3" s="2" t="s">
        <v>16</v>
      </c>
      <c r="S3" s="2" t="s">
        <v>26</v>
      </c>
      <c r="V3" s="2" t="s">
        <v>90</v>
      </c>
      <c r="W3" s="2" t="s">
        <v>21</v>
      </c>
    </row>
    <row r="4" spans="1:23" x14ac:dyDescent="0.25">
      <c r="A4" t="s">
        <v>84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t="s">
        <v>5</v>
      </c>
      <c r="H4" s="1" t="s">
        <v>6</v>
      </c>
      <c r="I4" s="1" t="s">
        <v>7</v>
      </c>
      <c r="J4" t="s">
        <v>8</v>
      </c>
      <c r="K4" s="1" t="s">
        <v>9</v>
      </c>
      <c r="L4" s="2" t="s">
        <v>10</v>
      </c>
      <c r="M4" s="2" t="s">
        <v>16</v>
      </c>
      <c r="N4" s="2" t="s">
        <v>17</v>
      </c>
      <c r="O4" s="2" t="s">
        <v>18</v>
      </c>
      <c r="P4" s="2" t="s">
        <v>30</v>
      </c>
      <c r="Q4" t="s">
        <v>22</v>
      </c>
      <c r="R4" s="2" t="s">
        <v>25</v>
      </c>
      <c r="S4" s="2" t="s">
        <v>27</v>
      </c>
      <c r="T4" s="2" t="s">
        <v>72</v>
      </c>
      <c r="U4" s="2" t="s">
        <v>73</v>
      </c>
      <c r="V4" s="2" t="s">
        <v>91</v>
      </c>
      <c r="W4" s="2" t="s">
        <v>92</v>
      </c>
    </row>
    <row r="5" spans="1:23" x14ac:dyDescent="0.25">
      <c r="A5" s="10">
        <f>(1 - SUM(B5:F5)/5) * 100</f>
        <v>3.0546546301928545</v>
      </c>
      <c r="B5" s="2">
        <f>(N5/M5)</f>
        <v>0.94097277368935262</v>
      </c>
      <c r="C5" s="2">
        <f>1 - (O5/P5)</f>
        <v>0.96640730068455449</v>
      </c>
      <c r="D5" s="2">
        <f>1 - (L5/Q5)</f>
        <v>0.96657228816200003</v>
      </c>
      <c r="E5" s="2">
        <f>W5/V5</f>
        <v>0.97331490595445092</v>
      </c>
      <c r="F5" s="2">
        <v>1</v>
      </c>
      <c r="G5" t="s">
        <v>28</v>
      </c>
      <c r="H5" s="1">
        <v>1429819593008</v>
      </c>
      <c r="I5" s="1">
        <v>1429819593906</v>
      </c>
      <c r="J5" t="s">
        <v>29</v>
      </c>
      <c r="K5" s="1">
        <v>1429820899496</v>
      </c>
      <c r="L5" s="2">
        <v>3.3427711838</v>
      </c>
      <c r="M5" s="2">
        <v>1.85641164E-2</v>
      </c>
      <c r="N5" s="2">
        <v>1.74683281E-2</v>
      </c>
      <c r="O5" s="2">
        <v>1.9230632218000001</v>
      </c>
      <c r="P5" s="2">
        <f t="shared" ref="P5:P20" si="0">1/N5</f>
        <v>57.246463100266595</v>
      </c>
      <c r="Q5">
        <v>100</v>
      </c>
      <c r="T5" s="2">
        <f t="shared" ref="T5:T20" si="1">R5/(1+S5)</f>
        <v>0</v>
      </c>
      <c r="V5">
        <v>4.1127571000000002E-2</v>
      </c>
      <c r="W5">
        <v>4.0030077900000002E-2</v>
      </c>
    </row>
    <row r="6" spans="1:23" x14ac:dyDescent="0.25">
      <c r="A6" s="10">
        <f>(1 - SUM(B6:F6)/5) * 100</f>
        <v>0.1518908806453112</v>
      </c>
      <c r="B6" s="2">
        <f>(N6/M6)</f>
        <v>0.99998757346916811</v>
      </c>
      <c r="C6" s="2">
        <f t="shared" ref="C6:C20" si="2">1 - (O6/P6)</f>
        <v>0.99286386156550432</v>
      </c>
      <c r="D6" s="2">
        <f t="shared" ref="D6:D20" si="3">1 - (L6/Q6)</f>
        <v>0.99955402093306245</v>
      </c>
      <c r="E6" s="2">
        <f t="shared" ref="E6:E20" si="4">W6/V6</f>
        <v>1</v>
      </c>
      <c r="F6" s="2">
        <v>1</v>
      </c>
      <c r="I6" s="1">
        <v>1429819593916</v>
      </c>
      <c r="J6" t="s">
        <v>31</v>
      </c>
      <c r="K6" s="1">
        <v>1429819884973</v>
      </c>
      <c r="L6" s="2">
        <v>0.71356650710000002</v>
      </c>
      <c r="M6" s="2">
        <v>3.7098044999999999E-3</v>
      </c>
      <c r="N6" s="2">
        <v>3.7097584000000002E-3</v>
      </c>
      <c r="O6" s="2">
        <v>1.9236127167999999</v>
      </c>
      <c r="P6" s="2">
        <f t="shared" si="0"/>
        <v>269.55933302826406</v>
      </c>
      <c r="Q6">
        <v>1600</v>
      </c>
      <c r="T6" s="2">
        <f t="shared" si="1"/>
        <v>0</v>
      </c>
      <c r="V6">
        <v>1</v>
      </c>
      <c r="W6">
        <v>1</v>
      </c>
    </row>
    <row r="7" spans="1:23" x14ac:dyDescent="0.25">
      <c r="A7" s="10">
        <f t="shared" ref="A7:A20" si="5">(1 - SUM(B7:F7)/5) * 100</f>
        <v>0.1518908806453112</v>
      </c>
      <c r="B7" s="2">
        <f t="shared" ref="B7:B20" si="6">(N7/M7)</f>
        <v>0.99998757346916811</v>
      </c>
      <c r="C7" s="2">
        <f t="shared" si="2"/>
        <v>0.99286386156550432</v>
      </c>
      <c r="D7" s="2">
        <f t="shared" si="3"/>
        <v>0.99955402093306245</v>
      </c>
      <c r="E7" s="2">
        <f t="shared" si="4"/>
        <v>1</v>
      </c>
      <c r="F7" s="2">
        <v>1</v>
      </c>
      <c r="I7" s="1">
        <v>1429819593931</v>
      </c>
      <c r="J7" t="s">
        <v>32</v>
      </c>
      <c r="K7" s="1">
        <v>1429819885203</v>
      </c>
      <c r="L7" s="2">
        <v>0.71356650710000002</v>
      </c>
      <c r="M7" s="2">
        <v>3.7098044999999999E-3</v>
      </c>
      <c r="N7" s="2">
        <v>3.7097584000000002E-3</v>
      </c>
      <c r="O7" s="2">
        <v>1.9236127167999999</v>
      </c>
      <c r="P7" s="2">
        <f t="shared" si="0"/>
        <v>269.55933302826406</v>
      </c>
      <c r="Q7">
        <v>1600</v>
      </c>
      <c r="T7" s="2">
        <f t="shared" si="1"/>
        <v>0</v>
      </c>
      <c r="V7">
        <v>1</v>
      </c>
      <c r="W7">
        <v>1</v>
      </c>
    </row>
    <row r="8" spans="1:23" x14ac:dyDescent="0.25">
      <c r="A8" s="10">
        <f t="shared" si="5"/>
        <v>4.3667740455821669E-2</v>
      </c>
      <c r="B8" s="2">
        <f t="shared" si="6"/>
        <v>0.99996977520660191</v>
      </c>
      <c r="C8" s="2">
        <f t="shared" si="2"/>
        <v>0.998020261929492</v>
      </c>
      <c r="D8" s="2">
        <f t="shared" si="3"/>
        <v>0.99987626764237503</v>
      </c>
      <c r="E8" s="2">
        <f t="shared" si="4"/>
        <v>0.99995030819874031</v>
      </c>
      <c r="F8" s="2">
        <v>1</v>
      </c>
      <c r="I8" s="1">
        <v>1429819593935</v>
      </c>
      <c r="J8" t="s">
        <v>33</v>
      </c>
      <c r="K8" s="1">
        <v>1429819885399</v>
      </c>
      <c r="L8" s="2">
        <v>0.19797177220000001</v>
      </c>
      <c r="M8" s="2">
        <v>9.9917970000000002E-4</v>
      </c>
      <c r="N8" s="2">
        <v>9.9914949999999991E-4</v>
      </c>
      <c r="O8" s="2">
        <v>1.9814232709999999</v>
      </c>
      <c r="P8" s="2">
        <f t="shared" si="0"/>
        <v>1000.8512239659832</v>
      </c>
      <c r="Q8">
        <v>1600</v>
      </c>
      <c r="T8" s="2">
        <f t="shared" si="1"/>
        <v>0</v>
      </c>
      <c r="V8">
        <v>0.14757364019999999</v>
      </c>
      <c r="W8">
        <v>0.14756630700000001</v>
      </c>
    </row>
    <row r="9" spans="1:23" x14ac:dyDescent="0.25">
      <c r="A9" s="10">
        <f t="shared" si="5"/>
        <v>5.74108475349E-2</v>
      </c>
      <c r="B9" s="2">
        <f t="shared" si="6"/>
        <v>1</v>
      </c>
      <c r="C9" s="2">
        <f t="shared" si="2"/>
        <v>0.99721642929881715</v>
      </c>
      <c r="D9" s="2">
        <f t="shared" si="3"/>
        <v>0.99991302832443751</v>
      </c>
      <c r="E9" s="2">
        <f t="shared" si="4"/>
        <v>1</v>
      </c>
      <c r="F9" s="2">
        <v>1</v>
      </c>
      <c r="I9" s="1">
        <v>1429819593939</v>
      </c>
      <c r="J9" t="s">
        <v>34</v>
      </c>
      <c r="K9" s="1">
        <v>1429819767697</v>
      </c>
      <c r="L9" s="2">
        <v>0.27830936179999999</v>
      </c>
      <c r="M9" s="2">
        <v>7.3451300000000001E-4</v>
      </c>
      <c r="N9" s="2">
        <v>7.3451300000000001E-4</v>
      </c>
      <c r="O9" s="2">
        <v>3.7896820085999998</v>
      </c>
      <c r="P9" s="2">
        <f t="shared" si="0"/>
        <v>1361.4462916245186</v>
      </c>
      <c r="Q9">
        <v>3200</v>
      </c>
      <c r="T9" s="2">
        <f t="shared" si="1"/>
        <v>0</v>
      </c>
      <c r="V9">
        <v>1</v>
      </c>
      <c r="W9">
        <v>1</v>
      </c>
    </row>
    <row r="10" spans="1:23" x14ac:dyDescent="0.25">
      <c r="A10" s="10">
        <f t="shared" si="5"/>
        <v>3.262434381788859E-2</v>
      </c>
      <c r="B10" s="2">
        <f t="shared" si="6"/>
        <v>1</v>
      </c>
      <c r="C10" s="2">
        <f t="shared" si="2"/>
        <v>0.99841819917407471</v>
      </c>
      <c r="D10" s="2">
        <f t="shared" si="3"/>
        <v>0.9999505836350312</v>
      </c>
      <c r="E10" s="2">
        <f t="shared" si="4"/>
        <v>1</v>
      </c>
      <c r="F10" s="2">
        <v>1</v>
      </c>
      <c r="I10" s="1">
        <v>1429819593943</v>
      </c>
      <c r="J10" t="s">
        <v>35</v>
      </c>
      <c r="K10" s="1">
        <v>1429819768394</v>
      </c>
      <c r="L10" s="2">
        <v>0.15813236789999999</v>
      </c>
      <c r="M10" s="2">
        <v>4.173917E-4</v>
      </c>
      <c r="N10" s="2">
        <v>4.173917E-4</v>
      </c>
      <c r="O10" s="2">
        <v>3.7897275531000001</v>
      </c>
      <c r="P10" s="2">
        <f t="shared" si="0"/>
        <v>2395.8310622851391</v>
      </c>
      <c r="Q10">
        <v>3200</v>
      </c>
      <c r="T10" s="2">
        <f t="shared" si="1"/>
        <v>0</v>
      </c>
      <c r="V10">
        <v>1</v>
      </c>
      <c r="W10">
        <v>1</v>
      </c>
    </row>
    <row r="11" spans="1:23" x14ac:dyDescent="0.25">
      <c r="A11" s="10">
        <f t="shared" si="5"/>
        <v>1.6894420747580852</v>
      </c>
      <c r="B11" s="2">
        <f t="shared" si="6"/>
        <v>1</v>
      </c>
      <c r="C11" s="2">
        <f t="shared" si="2"/>
        <v>0.91805243354075172</v>
      </c>
      <c r="D11" s="2">
        <f t="shared" si="3"/>
        <v>0.9974754627213438</v>
      </c>
      <c r="E11" s="2">
        <f t="shared" si="4"/>
        <v>1</v>
      </c>
      <c r="F11" s="2">
        <v>1</v>
      </c>
      <c r="I11" s="1">
        <v>1429819593948</v>
      </c>
      <c r="J11" t="s">
        <v>36</v>
      </c>
      <c r="K11" s="1">
        <v>1429819768610</v>
      </c>
      <c r="L11" s="2">
        <v>8.0785192916999993</v>
      </c>
      <c r="M11" s="2">
        <v>4.26327627E-2</v>
      </c>
      <c r="N11" s="2">
        <v>4.26327627E-2</v>
      </c>
      <c r="O11" s="2">
        <v>1.9221734945</v>
      </c>
      <c r="P11" s="2">
        <f t="shared" si="0"/>
        <v>23.456138815981539</v>
      </c>
      <c r="Q11">
        <v>3200</v>
      </c>
      <c r="T11" s="2">
        <f t="shared" si="1"/>
        <v>0</v>
      </c>
      <c r="V11">
        <v>1</v>
      </c>
      <c r="W11">
        <v>1</v>
      </c>
    </row>
    <row r="12" spans="1:23" x14ac:dyDescent="0.25">
      <c r="A12" s="10">
        <f t="shared" si="5"/>
        <v>0.12691967665267034</v>
      </c>
      <c r="B12" s="2">
        <f t="shared" si="6"/>
        <v>1</v>
      </c>
      <c r="C12" s="2">
        <f t="shared" si="2"/>
        <v>0.99383810369258507</v>
      </c>
      <c r="D12" s="2">
        <f t="shared" si="3"/>
        <v>0.9998159124747813</v>
      </c>
      <c r="E12" s="2">
        <f t="shared" si="4"/>
        <v>1</v>
      </c>
      <c r="F12" s="2">
        <v>1</v>
      </c>
      <c r="I12" s="1">
        <v>1429819593952</v>
      </c>
      <c r="J12" t="s">
        <v>37</v>
      </c>
      <c r="K12" s="1">
        <v>1429819767416</v>
      </c>
      <c r="L12" s="2">
        <v>0.58908008069999995</v>
      </c>
      <c r="M12" s="2">
        <v>3.2032623999999998E-3</v>
      </c>
      <c r="N12" s="2">
        <v>3.2032623999999998E-3</v>
      </c>
      <c r="O12" s="2">
        <v>1.9236314537999999</v>
      </c>
      <c r="P12" s="2">
        <f t="shared" si="0"/>
        <v>312.18173072552537</v>
      </c>
      <c r="Q12">
        <v>3200</v>
      </c>
      <c r="T12" s="2">
        <f t="shared" si="1"/>
        <v>0</v>
      </c>
      <c r="V12">
        <v>1</v>
      </c>
      <c r="W12">
        <v>1</v>
      </c>
    </row>
    <row r="13" spans="1:23" x14ac:dyDescent="0.25">
      <c r="A13" s="10">
        <f t="shared" si="5"/>
        <v>5.7674228686743767E-3</v>
      </c>
      <c r="B13" s="2">
        <f t="shared" si="6"/>
        <v>1</v>
      </c>
      <c r="C13" s="2">
        <f t="shared" si="2"/>
        <v>0.99972385576298328</v>
      </c>
      <c r="D13" s="2">
        <f t="shared" si="3"/>
        <v>0.99998777309358333</v>
      </c>
      <c r="E13" s="2">
        <f t="shared" si="4"/>
        <v>1</v>
      </c>
      <c r="F13" s="2">
        <v>1</v>
      </c>
      <c r="I13" s="1">
        <v>1429819594112</v>
      </c>
      <c r="J13" t="s">
        <v>38</v>
      </c>
      <c r="K13" s="1">
        <v>1429819798572</v>
      </c>
      <c r="L13" s="2">
        <v>1.46722877E-2</v>
      </c>
      <c r="M13" s="2">
        <v>1.4798470000000001E-4</v>
      </c>
      <c r="N13" s="2">
        <v>1.4798470000000001E-4</v>
      </c>
      <c r="O13" s="2">
        <v>1.8660323467</v>
      </c>
      <c r="P13" s="2">
        <f t="shared" si="0"/>
        <v>6757.4553315308949</v>
      </c>
      <c r="Q13">
        <v>1200</v>
      </c>
      <c r="T13" s="2">
        <f t="shared" si="1"/>
        <v>0</v>
      </c>
      <c r="V13">
        <v>1</v>
      </c>
      <c r="W13">
        <v>1</v>
      </c>
    </row>
    <row r="14" spans="1:23" x14ac:dyDescent="0.25">
      <c r="A14" s="10">
        <f t="shared" si="5"/>
        <v>0.18641058359289975</v>
      </c>
      <c r="B14" s="2">
        <f t="shared" si="6"/>
        <v>1</v>
      </c>
      <c r="C14" s="2">
        <f t="shared" si="2"/>
        <v>0.99138647994643803</v>
      </c>
      <c r="D14" s="2">
        <f t="shared" si="3"/>
        <v>0.99929299087391665</v>
      </c>
      <c r="E14" s="2">
        <f t="shared" si="4"/>
        <v>1</v>
      </c>
      <c r="F14" s="2">
        <v>1</v>
      </c>
      <c r="I14" s="1">
        <v>1429819594116</v>
      </c>
      <c r="J14" t="s">
        <v>39</v>
      </c>
      <c r="K14" s="1">
        <v>1429819798760</v>
      </c>
      <c r="L14" s="2">
        <v>0.84841095129999999</v>
      </c>
      <c r="M14" s="2">
        <v>4.6163391999999998E-3</v>
      </c>
      <c r="N14" s="2">
        <v>4.6163391999999998E-3</v>
      </c>
      <c r="O14" s="2">
        <v>1.8658767651999999</v>
      </c>
      <c r="P14" s="2">
        <f t="shared" si="0"/>
        <v>216.62186348871418</v>
      </c>
      <c r="Q14">
        <v>1200</v>
      </c>
      <c r="T14" s="2">
        <f t="shared" si="1"/>
        <v>0</v>
      </c>
      <c r="V14">
        <v>1</v>
      </c>
      <c r="W14">
        <v>1</v>
      </c>
    </row>
    <row r="15" spans="1:23" x14ac:dyDescent="0.25">
      <c r="A15" s="10">
        <f t="shared" si="5"/>
        <v>1.8861031542805051E-2</v>
      </c>
      <c r="B15" s="2">
        <f t="shared" si="6"/>
        <v>1</v>
      </c>
      <c r="C15" s="2">
        <f t="shared" si="2"/>
        <v>0.99912933930152614</v>
      </c>
      <c r="D15" s="2">
        <f t="shared" si="3"/>
        <v>0.99992760912133338</v>
      </c>
      <c r="E15" s="2">
        <f t="shared" si="4"/>
        <v>1</v>
      </c>
      <c r="F15" s="2">
        <v>1</v>
      </c>
      <c r="I15" s="1">
        <v>1429819594120</v>
      </c>
      <c r="J15" t="s">
        <v>35</v>
      </c>
      <c r="K15" s="1">
        <v>1429819799092</v>
      </c>
      <c r="L15" s="2">
        <v>8.6869054400000006E-2</v>
      </c>
      <c r="M15" s="2">
        <v>4.6658669999999998E-4</v>
      </c>
      <c r="N15" s="2">
        <v>4.6658669999999998E-4</v>
      </c>
      <c r="O15" s="2">
        <v>1.8660212528</v>
      </c>
      <c r="P15" s="2">
        <f t="shared" si="0"/>
        <v>2143.2243996667717</v>
      </c>
      <c r="Q15">
        <v>1200</v>
      </c>
      <c r="T15" s="2">
        <f t="shared" si="1"/>
        <v>0</v>
      </c>
      <c r="V15">
        <v>1</v>
      </c>
      <c r="W15">
        <v>1</v>
      </c>
    </row>
    <row r="16" spans="1:23" x14ac:dyDescent="0.25">
      <c r="A16" s="10">
        <f t="shared" si="5"/>
        <v>1.8289288743478238E-2</v>
      </c>
      <c r="B16" s="2">
        <f t="shared" si="6"/>
        <v>1</v>
      </c>
      <c r="C16" s="2">
        <f t="shared" si="2"/>
        <v>0.99958038442162467</v>
      </c>
      <c r="D16" s="2">
        <f t="shared" si="3"/>
        <v>0.99998552177150002</v>
      </c>
      <c r="E16" s="2">
        <f t="shared" si="4"/>
        <v>0.99951962936970162</v>
      </c>
      <c r="F16" s="2">
        <v>1</v>
      </c>
      <c r="I16" s="1">
        <v>1429819594124</v>
      </c>
      <c r="J16" t="s">
        <v>34</v>
      </c>
      <c r="K16" s="1">
        <v>1429819799269</v>
      </c>
      <c r="L16" s="2">
        <v>1.73738742E-2</v>
      </c>
      <c r="M16" s="2">
        <v>2.2487080000000001E-4</v>
      </c>
      <c r="N16" s="2">
        <v>2.2487080000000001E-4</v>
      </c>
      <c r="O16" s="2">
        <v>1.8660296418</v>
      </c>
      <c r="P16" s="2">
        <f t="shared" si="0"/>
        <v>4446.9980095236906</v>
      </c>
      <c r="Q16">
        <v>1200</v>
      </c>
      <c r="T16" s="2">
        <f t="shared" si="1"/>
        <v>0</v>
      </c>
      <c r="V16">
        <v>1.3443754869</v>
      </c>
      <c r="W16">
        <v>1.3437296884000001</v>
      </c>
    </row>
    <row r="17" spans="1:23" x14ac:dyDescent="0.25">
      <c r="A17" s="10">
        <f t="shared" si="5"/>
        <v>5.74108475349E-2</v>
      </c>
      <c r="B17" s="2">
        <f t="shared" si="6"/>
        <v>1</v>
      </c>
      <c r="C17" s="2">
        <f t="shared" si="2"/>
        <v>0.99721642929881715</v>
      </c>
      <c r="D17" s="2">
        <f t="shared" si="3"/>
        <v>0.99991302832443751</v>
      </c>
      <c r="E17" s="2">
        <f t="shared" si="4"/>
        <v>1</v>
      </c>
      <c r="F17" s="2">
        <v>1</v>
      </c>
      <c r="I17" s="1">
        <v>1429819594129</v>
      </c>
      <c r="J17" t="s">
        <v>34</v>
      </c>
      <c r="K17" s="1">
        <v>1429819767697</v>
      </c>
      <c r="L17" s="2">
        <v>0.27830936179999999</v>
      </c>
      <c r="M17" s="2">
        <v>7.3451300000000001E-4</v>
      </c>
      <c r="N17" s="2">
        <v>7.3451300000000001E-4</v>
      </c>
      <c r="O17" s="2">
        <v>3.7896820085999998</v>
      </c>
      <c r="P17" s="2">
        <f t="shared" si="0"/>
        <v>1361.4462916245186</v>
      </c>
      <c r="Q17">
        <v>3200</v>
      </c>
      <c r="T17" s="2">
        <f t="shared" si="1"/>
        <v>0</v>
      </c>
      <c r="V17">
        <v>1</v>
      </c>
      <c r="W17">
        <v>1</v>
      </c>
    </row>
    <row r="18" spans="1:23" x14ac:dyDescent="0.25">
      <c r="A18" s="10">
        <f t="shared" si="5"/>
        <v>3.262434381788859E-2</v>
      </c>
      <c r="B18" s="2">
        <f t="shared" si="6"/>
        <v>1</v>
      </c>
      <c r="C18" s="2">
        <f t="shared" si="2"/>
        <v>0.99841819917407471</v>
      </c>
      <c r="D18" s="2">
        <f t="shared" si="3"/>
        <v>0.9999505836350312</v>
      </c>
      <c r="E18" s="2">
        <f t="shared" si="4"/>
        <v>1</v>
      </c>
      <c r="F18" s="2">
        <v>1</v>
      </c>
      <c r="I18" s="1">
        <v>1429819594133</v>
      </c>
      <c r="J18" t="s">
        <v>35</v>
      </c>
      <c r="K18" s="1">
        <v>1429819768394</v>
      </c>
      <c r="L18" s="2">
        <v>0.15813236789999999</v>
      </c>
      <c r="M18" s="2">
        <v>4.173917E-4</v>
      </c>
      <c r="N18" s="2">
        <v>4.173917E-4</v>
      </c>
      <c r="O18" s="2">
        <v>3.7897275531000001</v>
      </c>
      <c r="P18" s="2">
        <f t="shared" si="0"/>
        <v>2395.8310622851391</v>
      </c>
      <c r="Q18">
        <v>3200</v>
      </c>
      <c r="T18" s="2">
        <f t="shared" si="1"/>
        <v>0</v>
      </c>
      <c r="V18">
        <v>1</v>
      </c>
      <c r="W18">
        <v>1</v>
      </c>
    </row>
    <row r="19" spans="1:23" x14ac:dyDescent="0.25">
      <c r="A19" s="10">
        <f t="shared" si="5"/>
        <v>1.6334801888227224</v>
      </c>
      <c r="B19" s="2">
        <f t="shared" si="6"/>
        <v>0.99997519683822833</v>
      </c>
      <c r="C19" s="2">
        <f t="shared" si="2"/>
        <v>0.92079084441938519</v>
      </c>
      <c r="D19" s="2">
        <f t="shared" si="3"/>
        <v>0.99755994930125003</v>
      </c>
      <c r="E19" s="2">
        <f t="shared" si="4"/>
        <v>1</v>
      </c>
      <c r="F19" s="2">
        <v>1</v>
      </c>
      <c r="I19" s="1">
        <v>1429819594137</v>
      </c>
      <c r="J19" t="s">
        <v>40</v>
      </c>
      <c r="K19" s="1">
        <v>1429819767973</v>
      </c>
      <c r="L19" s="2">
        <v>7.8081622360000003</v>
      </c>
      <c r="M19" s="2">
        <v>4.2482487100000001E-2</v>
      </c>
      <c r="N19" s="2">
        <v>4.2481433399999997E-2</v>
      </c>
      <c r="O19" s="2">
        <v>1.8645593908</v>
      </c>
      <c r="P19" s="2">
        <f t="shared" si="0"/>
        <v>23.539695343707496</v>
      </c>
      <c r="Q19">
        <v>3200</v>
      </c>
      <c r="T19" s="2">
        <f t="shared" si="1"/>
        <v>0</v>
      </c>
      <c r="V19">
        <v>1</v>
      </c>
      <c r="W19">
        <v>1</v>
      </c>
    </row>
    <row r="20" spans="1:23" x14ac:dyDescent="0.25">
      <c r="A20" s="10">
        <f t="shared" si="5"/>
        <v>1.1094137634876211</v>
      </c>
      <c r="B20" s="2">
        <f t="shared" si="6"/>
        <v>0.99997836862257605</v>
      </c>
      <c r="C20" s="2">
        <f t="shared" si="2"/>
        <v>0.94618333623513662</v>
      </c>
      <c r="D20" s="2">
        <f t="shared" si="3"/>
        <v>0.99836760696790627</v>
      </c>
      <c r="E20" s="2">
        <f t="shared" si="4"/>
        <v>1</v>
      </c>
      <c r="F20" s="2">
        <v>1</v>
      </c>
      <c r="I20" s="1">
        <v>1429819594141</v>
      </c>
      <c r="J20" t="s">
        <v>41</v>
      </c>
      <c r="K20" s="1">
        <v>1429819768208</v>
      </c>
      <c r="L20" s="2">
        <v>5.2236577026999997</v>
      </c>
      <c r="M20" s="2">
        <v>2.8856229899999999E-2</v>
      </c>
      <c r="N20" s="2">
        <v>2.8855605699999998E-2</v>
      </c>
      <c r="O20" s="2">
        <v>1.8650332391</v>
      </c>
      <c r="P20" s="2">
        <f t="shared" si="0"/>
        <v>34.65531135948396</v>
      </c>
      <c r="Q20">
        <v>3200</v>
      </c>
      <c r="T20" s="2">
        <f t="shared" si="1"/>
        <v>0</v>
      </c>
      <c r="V20">
        <v>1</v>
      </c>
      <c r="W20">
        <v>1</v>
      </c>
    </row>
    <row r="21" spans="1:23" s="4" customFormat="1" x14ac:dyDescent="0.25">
      <c r="A21" s="20">
        <f>(1 - SUM(B21:F21)/5) * 100</f>
        <v>0.5231724090696277</v>
      </c>
      <c r="B21" s="3">
        <f>SUM(B5:B20)/16</f>
        <v>0.99630445383094346</v>
      </c>
      <c r="C21" s="3">
        <f t="shared" ref="C21:F21" si="7">SUM(C5:C20)/16</f>
        <v>0.98188183250070438</v>
      </c>
      <c r="D21" s="3">
        <f t="shared" si="7"/>
        <v>0.99735604049469073</v>
      </c>
      <c r="E21" s="3">
        <f t="shared" si="7"/>
        <v>0.99829905272018082</v>
      </c>
      <c r="F21" s="3">
        <f t="shared" si="7"/>
        <v>1</v>
      </c>
      <c r="H21" s="5"/>
      <c r="I21" s="5"/>
      <c r="K21" s="5"/>
      <c r="L21" s="3"/>
      <c r="M21" s="3"/>
      <c r="N21" s="3"/>
      <c r="O21" s="3"/>
      <c r="P21" s="3"/>
      <c r="R21" s="3"/>
      <c r="S21" s="3"/>
      <c r="T21" s="3"/>
      <c r="U21" s="3"/>
    </row>
    <row r="22" spans="1:23" x14ac:dyDescent="0.25">
      <c r="B22" s="8" t="s">
        <v>83</v>
      </c>
      <c r="C22" s="9"/>
      <c r="D22" s="6">
        <f>(1 - SUM(B21:F21)/5)*100</f>
        <v>0.5231724090696277</v>
      </c>
    </row>
    <row r="24" spans="1:23" x14ac:dyDescent="0.25">
      <c r="A24" s="10">
        <f t="shared" ref="A24:A32" si="8">(1 - SUM(B24:F24)/5) * 100</f>
        <v>3.0546546301928545</v>
      </c>
      <c r="B24" s="2">
        <f t="shared" ref="B24:B32" si="9">(N24/M24)</f>
        <v>0.94097277368935262</v>
      </c>
      <c r="C24" s="2">
        <f t="shared" ref="C24:C32" si="10">1 - (O24/P24)</f>
        <v>0.96640730068455449</v>
      </c>
      <c r="D24" s="2">
        <f t="shared" ref="D24:D32" si="11">1 - (L24/Q24)</f>
        <v>0.96657228816200003</v>
      </c>
      <c r="E24" s="2">
        <f t="shared" ref="E24:E32" si="12">W24/V24</f>
        <v>0.97331490595445092</v>
      </c>
      <c r="F24" s="2">
        <v>1</v>
      </c>
      <c r="G24" t="s">
        <v>42</v>
      </c>
      <c r="H24" s="1">
        <v>1429819593013</v>
      </c>
      <c r="I24" s="1">
        <v>1429819589166</v>
      </c>
      <c r="J24" t="s">
        <v>29</v>
      </c>
      <c r="K24" s="1">
        <v>1429820899496</v>
      </c>
      <c r="L24" s="2">
        <v>3.3427711838</v>
      </c>
      <c r="M24" s="2">
        <v>1.85641164E-2</v>
      </c>
      <c r="N24" s="2">
        <v>1.74683281E-2</v>
      </c>
      <c r="O24" s="2">
        <v>1.9230632218000001</v>
      </c>
      <c r="P24" s="2">
        <f t="shared" ref="P24:P32" si="13">1/N24</f>
        <v>57.246463100266595</v>
      </c>
      <c r="Q24">
        <v>100</v>
      </c>
      <c r="T24" s="2">
        <f t="shared" ref="T24:T32" si="14">R24/(1+S24)</f>
        <v>0</v>
      </c>
      <c r="V24">
        <v>4.1127571000000002E-2</v>
      </c>
      <c r="W24">
        <v>4.0030077900000002E-2</v>
      </c>
    </row>
    <row r="25" spans="1:23" x14ac:dyDescent="0.25">
      <c r="A25" s="10">
        <f t="shared" si="8"/>
        <v>0.1518908806453112</v>
      </c>
      <c r="B25" s="2">
        <f t="shared" si="9"/>
        <v>0.99998757346916811</v>
      </c>
      <c r="C25" s="2">
        <f t="shared" si="10"/>
        <v>0.99286386156550432</v>
      </c>
      <c r="D25" s="2">
        <f t="shared" si="11"/>
        <v>0.99955402093306245</v>
      </c>
      <c r="E25" s="2">
        <f t="shared" si="12"/>
        <v>1</v>
      </c>
      <c r="F25" s="2">
        <v>1</v>
      </c>
      <c r="I25" s="1">
        <v>1429819594330</v>
      </c>
      <c r="J25" t="s">
        <v>31</v>
      </c>
      <c r="K25" s="1">
        <v>1429819884973</v>
      </c>
      <c r="L25" s="2">
        <v>0.71356650710000002</v>
      </c>
      <c r="M25" s="2">
        <v>3.7098044999999999E-3</v>
      </c>
      <c r="N25" s="2">
        <v>3.7097584000000002E-3</v>
      </c>
      <c r="O25" s="2">
        <v>1.9236127167999999</v>
      </c>
      <c r="P25" s="2">
        <f t="shared" si="13"/>
        <v>269.55933302826406</v>
      </c>
      <c r="Q25">
        <v>1600</v>
      </c>
      <c r="T25" s="2">
        <f t="shared" si="14"/>
        <v>0</v>
      </c>
      <c r="V25">
        <v>1</v>
      </c>
      <c r="W25">
        <v>1</v>
      </c>
    </row>
    <row r="26" spans="1:23" x14ac:dyDescent="0.25">
      <c r="A26" s="10">
        <f t="shared" si="8"/>
        <v>0.1518908806453112</v>
      </c>
      <c r="B26" s="2">
        <f t="shared" si="9"/>
        <v>0.99998757346916811</v>
      </c>
      <c r="C26" s="2">
        <f t="shared" si="10"/>
        <v>0.99286386156550432</v>
      </c>
      <c r="D26" s="2">
        <f t="shared" si="11"/>
        <v>0.99955402093306245</v>
      </c>
      <c r="E26" s="2">
        <f t="shared" si="12"/>
        <v>1</v>
      </c>
      <c r="F26" s="2">
        <v>1</v>
      </c>
      <c r="I26" s="1">
        <v>1429819594334</v>
      </c>
      <c r="J26" t="s">
        <v>32</v>
      </c>
      <c r="K26" s="1">
        <v>1429819885203</v>
      </c>
      <c r="L26" s="2">
        <v>0.71356650710000002</v>
      </c>
      <c r="M26" s="2">
        <v>3.7098044999999999E-3</v>
      </c>
      <c r="N26" s="2">
        <v>3.7097584000000002E-3</v>
      </c>
      <c r="O26" s="2">
        <v>1.9236127167999999</v>
      </c>
      <c r="P26" s="2">
        <f t="shared" si="13"/>
        <v>269.55933302826406</v>
      </c>
      <c r="Q26">
        <v>1600</v>
      </c>
      <c r="T26" s="2">
        <f t="shared" si="14"/>
        <v>0</v>
      </c>
      <c r="V26">
        <v>1</v>
      </c>
      <c r="W26">
        <v>1</v>
      </c>
    </row>
    <row r="27" spans="1:23" x14ac:dyDescent="0.25">
      <c r="A27" s="10">
        <f t="shared" si="8"/>
        <v>4.3667740455821669E-2</v>
      </c>
      <c r="B27" s="2">
        <f t="shared" si="9"/>
        <v>0.99996977520660191</v>
      </c>
      <c r="C27" s="2">
        <f t="shared" si="10"/>
        <v>0.998020261929492</v>
      </c>
      <c r="D27" s="2">
        <f t="shared" si="11"/>
        <v>0.99987626764237503</v>
      </c>
      <c r="E27" s="2">
        <f t="shared" si="12"/>
        <v>0.99995030819874031</v>
      </c>
      <c r="F27" s="2">
        <v>1</v>
      </c>
      <c r="I27" s="1">
        <v>1429819594338</v>
      </c>
      <c r="J27" t="s">
        <v>33</v>
      </c>
      <c r="K27" s="1">
        <v>1429819885399</v>
      </c>
      <c r="L27" s="2">
        <v>0.19797177220000001</v>
      </c>
      <c r="M27" s="2">
        <v>9.9917970000000002E-4</v>
      </c>
      <c r="N27" s="2">
        <v>9.9914949999999991E-4</v>
      </c>
      <c r="O27" s="2">
        <v>1.9814232709999999</v>
      </c>
      <c r="P27" s="2">
        <f t="shared" si="13"/>
        <v>1000.8512239659832</v>
      </c>
      <c r="Q27">
        <v>1600</v>
      </c>
      <c r="T27" s="2">
        <f t="shared" si="14"/>
        <v>0</v>
      </c>
      <c r="V27">
        <v>0.14757364019999999</v>
      </c>
      <c r="W27">
        <v>0.14756630700000001</v>
      </c>
    </row>
    <row r="28" spans="1:23" x14ac:dyDescent="0.25">
      <c r="A28" s="10">
        <f t="shared" si="8"/>
        <v>5.74108475349E-2</v>
      </c>
      <c r="B28" s="2">
        <f t="shared" si="9"/>
        <v>1</v>
      </c>
      <c r="C28" s="2">
        <f t="shared" si="10"/>
        <v>0.99721642929881715</v>
      </c>
      <c r="D28" s="2">
        <f t="shared" si="11"/>
        <v>0.99991302832443751</v>
      </c>
      <c r="E28" s="2">
        <f t="shared" si="12"/>
        <v>1</v>
      </c>
      <c r="F28" s="2">
        <v>1</v>
      </c>
      <c r="I28" s="1">
        <v>1429819594342</v>
      </c>
      <c r="J28" t="s">
        <v>34</v>
      </c>
      <c r="K28" s="1">
        <v>1429819767697</v>
      </c>
      <c r="L28" s="2">
        <v>0.27830936179999999</v>
      </c>
      <c r="M28" s="2">
        <v>7.3451300000000001E-4</v>
      </c>
      <c r="N28" s="2">
        <v>7.3451300000000001E-4</v>
      </c>
      <c r="O28" s="2">
        <v>3.7896820085999998</v>
      </c>
      <c r="P28" s="2">
        <f t="shared" si="13"/>
        <v>1361.4462916245186</v>
      </c>
      <c r="Q28">
        <v>3200</v>
      </c>
      <c r="T28" s="2">
        <f t="shared" si="14"/>
        <v>0</v>
      </c>
      <c r="V28">
        <v>1</v>
      </c>
      <c r="W28">
        <v>1</v>
      </c>
    </row>
    <row r="29" spans="1:23" x14ac:dyDescent="0.25">
      <c r="A29" s="10">
        <f t="shared" si="8"/>
        <v>3.262434381788859E-2</v>
      </c>
      <c r="B29" s="2">
        <f t="shared" si="9"/>
        <v>1</v>
      </c>
      <c r="C29" s="2">
        <f t="shared" si="10"/>
        <v>0.99841819917407471</v>
      </c>
      <c r="D29" s="2">
        <f t="shared" si="11"/>
        <v>0.9999505836350312</v>
      </c>
      <c r="E29" s="2">
        <f t="shared" si="12"/>
        <v>1</v>
      </c>
      <c r="F29" s="2">
        <v>1</v>
      </c>
      <c r="I29" s="1">
        <v>1429819594346</v>
      </c>
      <c r="J29" t="s">
        <v>35</v>
      </c>
      <c r="K29" s="1">
        <v>1429819768394</v>
      </c>
      <c r="L29" s="2">
        <v>0.15813236789999999</v>
      </c>
      <c r="M29" s="2">
        <v>4.173917E-4</v>
      </c>
      <c r="N29" s="2">
        <v>4.173917E-4</v>
      </c>
      <c r="O29" s="2">
        <v>3.7897275531000001</v>
      </c>
      <c r="P29" s="2">
        <f t="shared" si="13"/>
        <v>2395.8310622851391</v>
      </c>
      <c r="Q29">
        <v>3200</v>
      </c>
      <c r="T29" s="2">
        <f t="shared" si="14"/>
        <v>0</v>
      </c>
      <c r="V29">
        <v>1</v>
      </c>
      <c r="W29">
        <v>1</v>
      </c>
    </row>
    <row r="30" spans="1:23" x14ac:dyDescent="0.25">
      <c r="A30" s="10">
        <f t="shared" si="8"/>
        <v>1.6899390979876805</v>
      </c>
      <c r="B30" s="2">
        <f t="shared" si="9"/>
        <v>0.99997514883852012</v>
      </c>
      <c r="C30" s="2">
        <f t="shared" si="10"/>
        <v>0.91805243354075172</v>
      </c>
      <c r="D30" s="2">
        <f t="shared" si="11"/>
        <v>0.9974754627213438</v>
      </c>
      <c r="E30" s="2">
        <f t="shared" si="12"/>
        <v>1</v>
      </c>
      <c r="F30" s="2">
        <v>1</v>
      </c>
      <c r="I30" s="1">
        <v>1429819594350</v>
      </c>
      <c r="J30" t="s">
        <v>36</v>
      </c>
      <c r="K30" s="1">
        <v>1429819768610</v>
      </c>
      <c r="L30" s="2">
        <v>8.0785192916999993</v>
      </c>
      <c r="M30" s="2">
        <v>4.2633822199999998E-2</v>
      </c>
      <c r="N30" s="2">
        <v>4.26327627E-2</v>
      </c>
      <c r="O30" s="2">
        <v>1.9221734945</v>
      </c>
      <c r="P30" s="2">
        <f t="shared" si="13"/>
        <v>23.456138815981539</v>
      </c>
      <c r="Q30">
        <v>3200</v>
      </c>
      <c r="T30" s="2">
        <f t="shared" si="14"/>
        <v>0</v>
      </c>
      <c r="V30">
        <v>1</v>
      </c>
      <c r="W30">
        <v>1</v>
      </c>
    </row>
    <row r="31" spans="1:23" x14ac:dyDescent="0.25">
      <c r="A31" s="10">
        <f t="shared" si="8"/>
        <v>0.12691967665267034</v>
      </c>
      <c r="B31" s="2">
        <f t="shared" si="9"/>
        <v>1</v>
      </c>
      <c r="C31" s="2">
        <f t="shared" si="10"/>
        <v>0.99383810369258507</v>
      </c>
      <c r="D31" s="2">
        <f t="shared" si="11"/>
        <v>0.9998159124747813</v>
      </c>
      <c r="E31" s="2">
        <f t="shared" si="12"/>
        <v>1</v>
      </c>
      <c r="F31" s="2">
        <v>1</v>
      </c>
      <c r="I31" s="1">
        <v>1429819589166</v>
      </c>
      <c r="J31" t="s">
        <v>37</v>
      </c>
      <c r="K31" s="1">
        <v>1429819767416</v>
      </c>
      <c r="L31" s="2">
        <v>0.58908008069999995</v>
      </c>
      <c r="M31" s="2">
        <v>3.2032623999999998E-3</v>
      </c>
      <c r="N31" s="2">
        <v>3.2032623999999998E-3</v>
      </c>
      <c r="O31" s="2">
        <v>1.9236314537999999</v>
      </c>
      <c r="P31" s="2">
        <f t="shared" si="13"/>
        <v>312.18173072552537</v>
      </c>
      <c r="Q31">
        <v>3200</v>
      </c>
      <c r="T31" s="2">
        <f t="shared" si="14"/>
        <v>0</v>
      </c>
      <c r="V31">
        <v>1</v>
      </c>
      <c r="W31">
        <v>1</v>
      </c>
    </row>
    <row r="32" spans="1:23" x14ac:dyDescent="0.25">
      <c r="A32" s="10">
        <f t="shared" si="8"/>
        <v>4.2673904430612364E-2</v>
      </c>
      <c r="B32" s="2">
        <f t="shared" si="9"/>
        <v>0.99996977520660191</v>
      </c>
      <c r="C32" s="2">
        <f t="shared" si="10"/>
        <v>0.998020261929492</v>
      </c>
      <c r="D32" s="2">
        <f t="shared" si="11"/>
        <v>0.99987626764237503</v>
      </c>
      <c r="E32" s="2">
        <f t="shared" si="12"/>
        <v>1</v>
      </c>
      <c r="F32" s="2">
        <v>1</v>
      </c>
      <c r="I32" s="1">
        <v>1429819594417</v>
      </c>
      <c r="J32" t="s">
        <v>33</v>
      </c>
      <c r="K32" s="1">
        <v>1429819885399</v>
      </c>
      <c r="L32" s="2">
        <v>0.19797177220000001</v>
      </c>
      <c r="M32" s="2">
        <v>9.9917970000000002E-4</v>
      </c>
      <c r="N32" s="2">
        <v>9.9914949999999991E-4</v>
      </c>
      <c r="O32" s="2">
        <v>1.9814232709999999</v>
      </c>
      <c r="P32" s="2">
        <f t="shared" si="13"/>
        <v>1000.8512239659832</v>
      </c>
      <c r="Q32">
        <v>1600</v>
      </c>
      <c r="T32" s="2">
        <f t="shared" si="14"/>
        <v>0</v>
      </c>
      <c r="V32">
        <v>1</v>
      </c>
      <c r="W32">
        <v>1</v>
      </c>
    </row>
    <row r="33" spans="1:23" s="4" customFormat="1" x14ac:dyDescent="0.25">
      <c r="A33" s="20">
        <f>(1 - SUM(B33:F33)/5) * 100</f>
        <v>0.59463022248479325</v>
      </c>
      <c r="B33" s="3">
        <f>SUM(B24:B32)/9</f>
        <v>0.99342917998660141</v>
      </c>
      <c r="C33" s="3">
        <f t="shared" ref="C33:F33" si="15">SUM(C24:C32)/9</f>
        <v>0.98396674593119726</v>
      </c>
      <c r="D33" s="3">
        <f t="shared" si="15"/>
        <v>0.99584309471871868</v>
      </c>
      <c r="E33" s="3">
        <f t="shared" si="15"/>
        <v>0.99702946823924343</v>
      </c>
      <c r="F33" s="3">
        <f t="shared" si="15"/>
        <v>1</v>
      </c>
      <c r="H33" s="5"/>
      <c r="I33" s="5"/>
      <c r="K33" s="5"/>
      <c r="L33" s="3"/>
      <c r="M33" s="3"/>
      <c r="N33" s="3"/>
      <c r="O33" s="3"/>
      <c r="P33" s="3"/>
      <c r="R33" s="3"/>
      <c r="S33" s="3"/>
      <c r="T33" s="3"/>
      <c r="U33" s="3"/>
    </row>
    <row r="34" spans="1:23" x14ac:dyDescent="0.25">
      <c r="B34" s="8" t="s">
        <v>76</v>
      </c>
      <c r="C34" s="9"/>
      <c r="D34" s="6">
        <f>(1 - SUM(B33:F33)/5)*100</f>
        <v>0.59463022248479325</v>
      </c>
    </row>
    <row r="36" spans="1:23" x14ac:dyDescent="0.25">
      <c r="A36" s="11">
        <f t="shared" ref="A36:A39" si="16">(1 - SUM(B36:F36)/5) * 100</f>
        <v>29.589904090515041</v>
      </c>
      <c r="B36" s="2">
        <f t="shared" ref="B36:B39" si="17">(N36/M36)</f>
        <v>0.99916219173968146</v>
      </c>
      <c r="C36" s="2">
        <f t="shared" ref="C36:C39" si="18">1 - (O36/P36)</f>
        <v>-0.36449123489538482</v>
      </c>
      <c r="D36" s="2">
        <f t="shared" ref="D36:D39" si="19">1 - (L36/Q36)</f>
        <v>0.88631420926025006</v>
      </c>
      <c r="E36" s="2">
        <f t="shared" ref="E36:E39" si="20">W36/V36</f>
        <v>0.99951962936970162</v>
      </c>
      <c r="F36" s="2">
        <v>1</v>
      </c>
      <c r="G36" t="s">
        <v>43</v>
      </c>
      <c r="H36" s="1">
        <v>1429819593017</v>
      </c>
      <c r="I36" s="1">
        <v>1429819593475</v>
      </c>
      <c r="J36" t="s">
        <v>44</v>
      </c>
      <c r="K36" s="1">
        <v>1429819799465</v>
      </c>
      <c r="L36" s="2">
        <v>136.42294888769999</v>
      </c>
      <c r="M36" s="2">
        <v>0.74196964799999998</v>
      </c>
      <c r="N36" s="2">
        <v>0.74134801969999997</v>
      </c>
      <c r="O36" s="2">
        <v>1.8405542318000001</v>
      </c>
      <c r="P36" s="2">
        <f>1/N36</f>
        <v>1.3488941407096067</v>
      </c>
      <c r="Q36">
        <v>1200</v>
      </c>
      <c r="T36" s="2">
        <f t="shared" ref="T36:T39" si="21">R36/(1+S36)</f>
        <v>0</v>
      </c>
      <c r="V36">
        <v>1.3443754869</v>
      </c>
      <c r="W36">
        <v>1.3437296884000001</v>
      </c>
    </row>
    <row r="37" spans="1:23" x14ac:dyDescent="0.25">
      <c r="A37" s="10">
        <f t="shared" si="16"/>
        <v>2.4729678838220082E-2</v>
      </c>
      <c r="B37" s="2">
        <f t="shared" si="17"/>
        <v>0.99995122478832255</v>
      </c>
      <c r="C37" s="2">
        <f t="shared" si="18"/>
        <v>0.99882310073773539</v>
      </c>
      <c r="D37" s="2">
        <f t="shared" si="19"/>
        <v>0.99998919053203128</v>
      </c>
      <c r="E37" s="2">
        <f t="shared" si="20"/>
        <v>1</v>
      </c>
      <c r="F37" s="2">
        <v>1</v>
      </c>
      <c r="I37" s="1">
        <v>1429819593479</v>
      </c>
      <c r="J37" t="s">
        <v>45</v>
      </c>
      <c r="K37" s="1">
        <v>1429819769024</v>
      </c>
      <c r="L37" s="2">
        <v>3.4590297499999999E-2</v>
      </c>
      <c r="M37" s="2">
        <v>6.3146830000000004E-4</v>
      </c>
      <c r="N37" s="2">
        <v>6.3143749999999995E-4</v>
      </c>
      <c r="O37" s="2">
        <v>1.8638412547000001</v>
      </c>
      <c r="P37" s="2">
        <f>1/N37</f>
        <v>1583.6880134613482</v>
      </c>
      <c r="Q37">
        <v>3200</v>
      </c>
      <c r="T37" s="2">
        <f t="shared" si="21"/>
        <v>0</v>
      </c>
      <c r="V37">
        <v>1</v>
      </c>
      <c r="W37">
        <v>1</v>
      </c>
    </row>
    <row r="38" spans="1:23" x14ac:dyDescent="0.25">
      <c r="A38" s="2">
        <f t="shared" si="16"/>
        <v>8.6450059411291473</v>
      </c>
      <c r="B38" s="2">
        <f t="shared" si="17"/>
        <v>0.99996440612919224</v>
      </c>
      <c r="C38" s="2">
        <f t="shared" si="18"/>
        <v>0.60145332955931474</v>
      </c>
      <c r="D38" s="2">
        <f t="shared" si="19"/>
        <v>0.96681233788533338</v>
      </c>
      <c r="E38" s="2">
        <f t="shared" si="20"/>
        <v>0.99951962936970162</v>
      </c>
      <c r="F38" s="2">
        <v>1</v>
      </c>
      <c r="I38" s="1">
        <v>1429819593514</v>
      </c>
      <c r="J38" t="s">
        <v>46</v>
      </c>
      <c r="K38" s="1">
        <v>1429819799659</v>
      </c>
      <c r="L38" s="2">
        <v>39.825194537599998</v>
      </c>
      <c r="M38" s="2">
        <v>0.2144414144</v>
      </c>
      <c r="N38" s="2">
        <v>0.21443378160000001</v>
      </c>
      <c r="O38" s="2">
        <v>1.8586002049999999</v>
      </c>
      <c r="P38" s="2">
        <f>1/N38</f>
        <v>4.6634443161823151</v>
      </c>
      <c r="Q38">
        <v>1200</v>
      </c>
      <c r="T38" s="2">
        <f t="shared" si="21"/>
        <v>0</v>
      </c>
      <c r="V38">
        <v>1.3443754869</v>
      </c>
      <c r="W38">
        <v>1.3437296884000001</v>
      </c>
    </row>
    <row r="39" spans="1:23" x14ac:dyDescent="0.25">
      <c r="A39" s="10">
        <f t="shared" si="16"/>
        <v>5.3727790140523091E-2</v>
      </c>
      <c r="B39" s="2">
        <f t="shared" si="17"/>
        <v>0.9999776710793038</v>
      </c>
      <c r="C39" s="2">
        <f t="shared" si="18"/>
        <v>0.99739112812176334</v>
      </c>
      <c r="D39" s="2">
        <f t="shared" si="19"/>
        <v>0.99994481129190627</v>
      </c>
      <c r="E39" s="2">
        <f t="shared" si="20"/>
        <v>1</v>
      </c>
      <c r="F39" s="2">
        <v>1</v>
      </c>
      <c r="I39" s="1">
        <v>1429819593525</v>
      </c>
      <c r="J39" t="s">
        <v>47</v>
      </c>
      <c r="K39" s="1">
        <v>1429819768823</v>
      </c>
      <c r="L39" s="2">
        <v>0.17660386589999999</v>
      </c>
      <c r="M39" s="2">
        <v>1.4017694999999999E-3</v>
      </c>
      <c r="N39" s="2">
        <v>1.4017382000000001E-3</v>
      </c>
      <c r="O39" s="2">
        <v>1.8611691386</v>
      </c>
      <c r="P39" s="2">
        <f>1/N39</f>
        <v>713.39997725680871</v>
      </c>
      <c r="Q39">
        <v>3200</v>
      </c>
      <c r="T39" s="2">
        <f t="shared" si="21"/>
        <v>0</v>
      </c>
      <c r="V39">
        <v>1</v>
      </c>
      <c r="W39">
        <v>1</v>
      </c>
    </row>
    <row r="40" spans="1:23" s="4" customFormat="1" x14ac:dyDescent="0.25">
      <c r="A40" s="21">
        <f>(1 - SUM(B40:F40)/5) * 100</f>
        <v>9.5783418751557274</v>
      </c>
      <c r="B40" s="3">
        <f>SUM(B36:B39)/4</f>
        <v>0.99976387343412498</v>
      </c>
      <c r="C40" s="3">
        <f t="shared" ref="C40:F40" si="22">SUM(C36:C39)/4</f>
        <v>0.55829408088085719</v>
      </c>
      <c r="D40" s="3">
        <f t="shared" si="22"/>
        <v>0.96326513724238028</v>
      </c>
      <c r="E40" s="3">
        <f t="shared" si="22"/>
        <v>0.99975981468485076</v>
      </c>
      <c r="F40" s="3">
        <f t="shared" si="22"/>
        <v>1</v>
      </c>
      <c r="H40" s="5"/>
      <c r="I40" s="5"/>
      <c r="K40" s="5"/>
      <c r="L40" s="3"/>
      <c r="M40" s="3"/>
      <c r="N40" s="3"/>
      <c r="O40" s="3"/>
      <c r="P40" s="3"/>
      <c r="R40" s="3"/>
      <c r="S40" s="3"/>
      <c r="T40" s="3"/>
      <c r="U40" s="3"/>
    </row>
    <row r="41" spans="1:23" x14ac:dyDescent="0.25">
      <c r="B41" s="8" t="s">
        <v>75</v>
      </c>
      <c r="C41" s="9"/>
      <c r="D41" s="14">
        <f>(1 - SUM(B40:F40)/5)*100</f>
        <v>9.5783418751557274</v>
      </c>
    </row>
    <row r="43" spans="1:23" x14ac:dyDescent="0.25">
      <c r="A43" s="10">
        <f t="shared" ref="A43:A59" si="23">(1 - SUM(B43:F43)/5) * 100</f>
        <v>4.2162989363241028</v>
      </c>
      <c r="B43" s="2">
        <f t="shared" ref="B43:B50" si="24">(N43/M43)</f>
        <v>0.99998546042646763</v>
      </c>
      <c r="C43" s="2">
        <f t="shared" ref="C43:C50" si="25">1 - (O43/P43)</f>
        <v>0.99548156787443054</v>
      </c>
      <c r="D43" s="2">
        <f t="shared" ref="D43:D59" si="26">1 - (L43/Q43)</f>
        <v>0.99946736731812502</v>
      </c>
      <c r="E43" s="2">
        <f t="shared" ref="E43:E59" si="27">W43/V43</f>
        <v>0.79425065756477164</v>
      </c>
      <c r="F43" s="2">
        <v>1</v>
      </c>
      <c r="G43" t="s">
        <v>48</v>
      </c>
      <c r="H43" s="1">
        <v>1429819593028</v>
      </c>
      <c r="I43" s="1">
        <v>1429819594548</v>
      </c>
      <c r="J43" t="s">
        <v>49</v>
      </c>
      <c r="K43" s="1">
        <v>1429820992651</v>
      </c>
      <c r="L43" s="2">
        <v>0.42610614549999998</v>
      </c>
      <c r="M43" s="2">
        <v>1.506234E-3</v>
      </c>
      <c r="N43" s="2">
        <v>1.5062121000000001E-3</v>
      </c>
      <c r="O43" s="2">
        <v>2.9998644451000001</v>
      </c>
      <c r="P43" s="2">
        <f t="shared" ref="P43:P59" si="28">1/N43</f>
        <v>663.91712030463702</v>
      </c>
      <c r="Q43">
        <v>800</v>
      </c>
      <c r="T43" s="2">
        <f t="shared" ref="T43:T50" si="29">R43/(1+S43)</f>
        <v>0</v>
      </c>
      <c r="V43">
        <v>0.20264075989999999</v>
      </c>
      <c r="W43">
        <v>0.1609475568</v>
      </c>
    </row>
    <row r="44" spans="1:23" x14ac:dyDescent="0.25">
      <c r="A44" s="10">
        <f>(1 - SUM(B44:F44)/5) * 100</f>
        <v>0.20261636539448125</v>
      </c>
      <c r="B44" s="2">
        <f t="shared" si="24"/>
        <v>0.99997085488788096</v>
      </c>
      <c r="C44" s="2">
        <f t="shared" si="25"/>
        <v>0.99096354407302045</v>
      </c>
      <c r="D44" s="2">
        <f t="shared" si="26"/>
        <v>0.99893478276937497</v>
      </c>
      <c r="E44" s="2">
        <f t="shared" si="27"/>
        <v>1</v>
      </c>
      <c r="F44" s="2">
        <v>1</v>
      </c>
      <c r="I44" s="1">
        <v>1429819594552</v>
      </c>
      <c r="J44" t="s">
        <v>82</v>
      </c>
      <c r="K44" s="1">
        <v>1429821047717</v>
      </c>
      <c r="L44" s="2">
        <v>0.85217378450000003</v>
      </c>
      <c r="M44" s="2">
        <v>1.5062560000000001E-3</v>
      </c>
      <c r="N44" s="2">
        <v>1.5062121000000001E-3</v>
      </c>
      <c r="O44" s="2">
        <v>5.9994577967999998</v>
      </c>
      <c r="P44" s="2">
        <f t="shared" si="28"/>
        <v>663.91712030463702</v>
      </c>
      <c r="Q44" s="7">
        <v>800</v>
      </c>
      <c r="T44" s="2">
        <f t="shared" si="29"/>
        <v>0</v>
      </c>
      <c r="V44">
        <v>1</v>
      </c>
      <c r="W44">
        <v>1</v>
      </c>
    </row>
    <row r="45" spans="1:23" x14ac:dyDescent="0.25">
      <c r="A45" s="10">
        <f>(1 - SUM(B45:F45)/5) * 100</f>
        <v>2.5120359891776523</v>
      </c>
      <c r="B45" s="2">
        <f>1 - (N45/O45)</f>
        <v>0.99974894196258812</v>
      </c>
      <c r="C45" s="2">
        <f t="shared" si="25"/>
        <v>0.99096354407302045</v>
      </c>
      <c r="D45" s="2">
        <f t="shared" si="26"/>
        <v>0.99893478276937497</v>
      </c>
      <c r="E45" s="2">
        <f t="shared" si="27"/>
        <v>0.88475093173613362</v>
      </c>
      <c r="F45" s="2">
        <v>1</v>
      </c>
      <c r="I45" s="1">
        <v>1429819594556</v>
      </c>
      <c r="J45" t="s">
        <v>49</v>
      </c>
      <c r="K45" s="1">
        <v>1429821047493</v>
      </c>
      <c r="L45" s="2">
        <v>0.85217378450000003</v>
      </c>
      <c r="M45" s="2">
        <v>1.5062560000000001E-3</v>
      </c>
      <c r="N45" s="2">
        <v>1.5062121000000001E-3</v>
      </c>
      <c r="O45" s="2">
        <v>5.9994577967999998</v>
      </c>
      <c r="P45" s="2">
        <f t="shared" si="28"/>
        <v>663.91712030463702</v>
      </c>
      <c r="Q45" s="7">
        <v>800</v>
      </c>
      <c r="T45" s="2">
        <f t="shared" si="29"/>
        <v>0</v>
      </c>
      <c r="V45">
        <v>0.3617660761</v>
      </c>
      <c r="W45">
        <v>0.32007287290000003</v>
      </c>
    </row>
    <row r="46" spans="1:23" x14ac:dyDescent="0.25">
      <c r="A46" s="10">
        <f>(1 - SUM(B46:F46)/5) * 100</f>
        <v>0.85089619031739616</v>
      </c>
      <c r="B46" s="2">
        <f t="shared" si="24"/>
        <v>0.99971327864659632</v>
      </c>
      <c r="C46" s="2">
        <f t="shared" si="25"/>
        <v>0.95929951269628366</v>
      </c>
      <c r="D46" s="2">
        <f t="shared" si="26"/>
        <v>0.99844239914124999</v>
      </c>
      <c r="E46" s="2">
        <f t="shared" si="27"/>
        <v>1</v>
      </c>
      <c r="F46" s="2">
        <v>1</v>
      </c>
      <c r="I46" s="1">
        <v>1429819594560</v>
      </c>
      <c r="J46" t="s">
        <v>82</v>
      </c>
      <c r="K46" s="1">
        <v>1429821360775</v>
      </c>
      <c r="L46" s="2">
        <v>3.7382420609999998</v>
      </c>
      <c r="M46" s="2">
        <v>1.35762473E-2</v>
      </c>
      <c r="N46" s="2">
        <v>1.3572354700000001E-2</v>
      </c>
      <c r="O46" s="2">
        <v>2.9987786351999999</v>
      </c>
      <c r="P46" s="2">
        <f t="shared" si="28"/>
        <v>73.679182581339404</v>
      </c>
      <c r="Q46" s="7">
        <v>2400</v>
      </c>
      <c r="T46" s="2">
        <f t="shared" si="29"/>
        <v>0</v>
      </c>
      <c r="V46">
        <v>1</v>
      </c>
      <c r="W46">
        <v>1</v>
      </c>
    </row>
    <row r="47" spans="1:23" x14ac:dyDescent="0.25">
      <c r="A47" s="10">
        <f>(1 - SUM(B47:F47)/5) * 100</f>
        <v>1.7311832969579499</v>
      </c>
      <c r="B47" s="2">
        <f t="shared" si="24"/>
        <v>0.99971327864659632</v>
      </c>
      <c r="C47" s="2">
        <f t="shared" si="25"/>
        <v>0.95929951269628366</v>
      </c>
      <c r="D47" s="2">
        <f t="shared" si="26"/>
        <v>0.99844239914124999</v>
      </c>
      <c r="E47" s="2">
        <f t="shared" si="27"/>
        <v>0.95598564466797231</v>
      </c>
      <c r="F47" s="2">
        <v>1</v>
      </c>
      <c r="I47" s="1">
        <v>1429819594645</v>
      </c>
      <c r="J47" t="s">
        <v>49</v>
      </c>
      <c r="K47" s="1">
        <v>1429821360568</v>
      </c>
      <c r="L47" s="2">
        <v>3.7382420609999998</v>
      </c>
      <c r="M47" s="2">
        <v>1.35762473E-2</v>
      </c>
      <c r="N47" s="2">
        <v>1.3572354700000001E-2</v>
      </c>
      <c r="O47" s="2">
        <v>2.9987786351999999</v>
      </c>
      <c r="P47" s="2">
        <f t="shared" si="28"/>
        <v>73.679182581339404</v>
      </c>
      <c r="Q47" s="7">
        <v>2400</v>
      </c>
      <c r="T47" s="2">
        <f t="shared" si="29"/>
        <v>0</v>
      </c>
      <c r="V47">
        <v>32.820277057399998</v>
      </c>
      <c r="W47">
        <v>31.375713720899999</v>
      </c>
    </row>
    <row r="48" spans="1:23" x14ac:dyDescent="0.25">
      <c r="A48" s="10">
        <f>(1 - SUM(B48:F48)/5) * 100</f>
        <v>0.20261636539448125</v>
      </c>
      <c r="B48" s="2">
        <f t="shared" si="24"/>
        <v>0.99997085488788096</v>
      </c>
      <c r="C48" s="2">
        <f t="shared" si="25"/>
        <v>0.99096354407302045</v>
      </c>
      <c r="D48" s="2">
        <f t="shared" si="26"/>
        <v>0.99893478276937497</v>
      </c>
      <c r="E48" s="2">
        <f t="shared" si="27"/>
        <v>1</v>
      </c>
      <c r="F48" s="2">
        <v>1</v>
      </c>
      <c r="I48" s="1">
        <v>1429819594656</v>
      </c>
      <c r="J48" t="s">
        <v>82</v>
      </c>
      <c r="K48" s="1">
        <v>1429821047717</v>
      </c>
      <c r="L48" s="2">
        <v>0.85217378450000003</v>
      </c>
      <c r="M48" s="2">
        <v>1.5062560000000001E-3</v>
      </c>
      <c r="N48" s="2">
        <v>1.5062121000000001E-3</v>
      </c>
      <c r="O48" s="2">
        <v>5.9994577967999998</v>
      </c>
      <c r="P48" s="2">
        <f t="shared" si="28"/>
        <v>663.91712030463702</v>
      </c>
      <c r="Q48" s="7">
        <v>800</v>
      </c>
      <c r="T48" s="2">
        <f t="shared" si="29"/>
        <v>0</v>
      </c>
      <c r="V48">
        <v>1</v>
      </c>
      <c r="W48">
        <v>1</v>
      </c>
    </row>
    <row r="49" spans="1:23" x14ac:dyDescent="0.25">
      <c r="A49" s="10">
        <f>(1 - SUM(B49:F49)/5) * 100</f>
        <v>1.082903472035035</v>
      </c>
      <c r="B49" s="2">
        <f t="shared" si="24"/>
        <v>0.99997085488788096</v>
      </c>
      <c r="C49" s="2">
        <f t="shared" si="25"/>
        <v>0.99096354407302045</v>
      </c>
      <c r="D49" s="2">
        <f t="shared" si="26"/>
        <v>0.99893478276937497</v>
      </c>
      <c r="E49" s="2">
        <f t="shared" si="27"/>
        <v>0.95598564466797231</v>
      </c>
      <c r="F49" s="2">
        <v>1</v>
      </c>
      <c r="I49" s="1">
        <v>1429819594661</v>
      </c>
      <c r="J49" t="s">
        <v>49</v>
      </c>
      <c r="K49" s="1">
        <v>1429821047493</v>
      </c>
      <c r="L49" s="2">
        <v>0.85217378450000003</v>
      </c>
      <c r="M49" s="2">
        <v>1.5062560000000001E-3</v>
      </c>
      <c r="N49" s="2">
        <v>1.5062121000000001E-3</v>
      </c>
      <c r="O49" s="2">
        <v>5.9994577967999998</v>
      </c>
      <c r="P49" s="2">
        <f t="shared" si="28"/>
        <v>663.91712030463702</v>
      </c>
      <c r="Q49" s="7">
        <v>800</v>
      </c>
      <c r="T49" s="2">
        <f t="shared" si="29"/>
        <v>0</v>
      </c>
      <c r="V49">
        <v>32.820277057399998</v>
      </c>
      <c r="W49">
        <v>31.375713720899999</v>
      </c>
    </row>
    <row r="50" spans="1:23" x14ac:dyDescent="0.25">
      <c r="A50" s="10">
        <f>(1 - SUM(B50:F50)/5) * 100</f>
        <v>0.1013120876195428</v>
      </c>
      <c r="B50" s="2">
        <f t="shared" si="24"/>
        <v>0.99998546042646763</v>
      </c>
      <c r="C50" s="2">
        <f t="shared" si="25"/>
        <v>0.99548156787443054</v>
      </c>
      <c r="D50" s="2">
        <f t="shared" si="26"/>
        <v>0.99946736731812502</v>
      </c>
      <c r="E50" s="2">
        <f t="shared" si="27"/>
        <v>1</v>
      </c>
      <c r="F50" s="2">
        <v>1</v>
      </c>
      <c r="I50" s="1">
        <v>1429819594666</v>
      </c>
      <c r="J50" t="s">
        <v>82</v>
      </c>
      <c r="K50" s="1">
        <v>1429820992799</v>
      </c>
      <c r="L50" s="2">
        <v>0.42610614549999998</v>
      </c>
      <c r="M50" s="2">
        <v>1.506234E-3</v>
      </c>
      <c r="N50" s="2">
        <v>1.5062121000000001E-3</v>
      </c>
      <c r="O50" s="2">
        <v>2.9998644451000001</v>
      </c>
      <c r="P50" s="2">
        <f t="shared" si="28"/>
        <v>663.91712030463702</v>
      </c>
      <c r="Q50" s="7">
        <v>800</v>
      </c>
      <c r="T50" s="2">
        <f t="shared" si="29"/>
        <v>0</v>
      </c>
      <c r="V50">
        <v>1</v>
      </c>
      <c r="W50">
        <v>1</v>
      </c>
    </row>
    <row r="51" spans="1:23" x14ac:dyDescent="0.25">
      <c r="A51" s="11">
        <f t="shared" si="23"/>
        <v>17.592500986393077</v>
      </c>
      <c r="B51" s="2">
        <f t="shared" ref="B51:B59" si="30">(T51/M51)</f>
        <v>0.19282319662816141</v>
      </c>
      <c r="C51" s="2">
        <f>1 - (O51/U51)</f>
        <v>0.93400390306697612</v>
      </c>
      <c r="D51" s="2">
        <f t="shared" si="26"/>
        <v>0.99354785098520837</v>
      </c>
      <c r="E51" s="2">
        <f t="shared" si="27"/>
        <v>1</v>
      </c>
      <c r="F51" s="2">
        <v>1</v>
      </c>
      <c r="I51" s="1">
        <v>1429819594759</v>
      </c>
      <c r="J51" t="s">
        <v>50</v>
      </c>
      <c r="K51" s="1">
        <v>1429821358596</v>
      </c>
      <c r="L51" s="2">
        <v>15.4851576355</v>
      </c>
      <c r="M51" s="2">
        <v>11.475549755699999</v>
      </c>
      <c r="N51" s="2">
        <v>11.037937554499999</v>
      </c>
      <c r="O51" s="2">
        <v>2.98253448E-2</v>
      </c>
      <c r="P51" s="2">
        <f t="shared" si="28"/>
        <v>9.0596635020127936E-2</v>
      </c>
      <c r="Q51">
        <v>2400</v>
      </c>
      <c r="R51" s="2">
        <v>2.2223162031000001</v>
      </c>
      <c r="S51" s="2">
        <v>4.3222264999999999E-3</v>
      </c>
      <c r="T51" s="2">
        <f>R51/(1+S51)</f>
        <v>2.2127521869595905</v>
      </c>
      <c r="U51" s="2">
        <f>1/T51</f>
        <v>0.45192588934870276</v>
      </c>
      <c r="V51">
        <v>1</v>
      </c>
      <c r="W51">
        <v>1</v>
      </c>
    </row>
    <row r="52" spans="1:23" x14ac:dyDescent="0.25">
      <c r="A52" s="11">
        <f t="shared" si="23"/>
        <v>20.863388834144004</v>
      </c>
      <c r="B52" s="2">
        <f t="shared" si="30"/>
        <v>0.2238371717497144</v>
      </c>
      <c r="C52" s="2">
        <f t="shared" ref="C52:C59" si="31">1 - (O52/U52)</f>
        <v>0.73974628960825217</v>
      </c>
      <c r="D52" s="2">
        <f t="shared" si="26"/>
        <v>0.99324709693483337</v>
      </c>
      <c r="E52" s="2">
        <f t="shared" si="27"/>
        <v>1</v>
      </c>
      <c r="F52" s="2">
        <v>1</v>
      </c>
      <c r="I52" s="1">
        <v>1429819594762</v>
      </c>
      <c r="J52" t="s">
        <v>51</v>
      </c>
      <c r="K52" s="1">
        <v>1429821359467</v>
      </c>
      <c r="L52" s="2">
        <v>16.2069673564</v>
      </c>
      <c r="M52" s="2">
        <v>0.39211008000000003</v>
      </c>
      <c r="N52" s="2">
        <v>0.3832401828</v>
      </c>
      <c r="O52" s="2">
        <v>2.9652185836</v>
      </c>
      <c r="P52" s="2">
        <f t="shared" si="28"/>
        <v>2.6093297229269563</v>
      </c>
      <c r="Q52">
        <v>2400</v>
      </c>
      <c r="R52" s="2">
        <v>9.0492454400000005E-2</v>
      </c>
      <c r="S52" s="2">
        <v>3.1032015100000001E-2</v>
      </c>
      <c r="T52" s="2">
        <f t="shared" ref="T52:T59" si="32">R52/(1+S52)</f>
        <v>8.7768811321754264E-2</v>
      </c>
      <c r="U52" s="2">
        <f t="shared" ref="U52:U56" si="33">1/T52</f>
        <v>11.393568910647208</v>
      </c>
      <c r="V52">
        <v>1</v>
      </c>
      <c r="W52">
        <v>1</v>
      </c>
    </row>
    <row r="53" spans="1:23" x14ac:dyDescent="0.25">
      <c r="A53" s="11">
        <f t="shared" si="23"/>
        <v>17.727654426886787</v>
      </c>
      <c r="B53" s="2">
        <f t="shared" si="30"/>
        <v>0.18661569567167335</v>
      </c>
      <c r="C53" s="2">
        <f t="shared" si="31"/>
        <v>0.93338202887198729</v>
      </c>
      <c r="D53" s="2">
        <f t="shared" si="26"/>
        <v>0.99361955411199998</v>
      </c>
      <c r="E53" s="2">
        <f t="shared" si="27"/>
        <v>1</v>
      </c>
      <c r="F53" s="2">
        <v>1</v>
      </c>
      <c r="I53" s="1">
        <v>1429819594815</v>
      </c>
      <c r="J53" t="s">
        <v>52</v>
      </c>
      <c r="K53" s="1">
        <v>1429821358753</v>
      </c>
      <c r="L53" s="2">
        <v>15.3130701312</v>
      </c>
      <c r="M53" s="2">
        <v>11.984264226100001</v>
      </c>
      <c r="N53" s="2">
        <v>11.449083689</v>
      </c>
      <c r="O53" s="2">
        <v>2.9787349300000002E-2</v>
      </c>
      <c r="P53" s="2">
        <f t="shared" si="28"/>
        <v>8.7343234372614084E-2</v>
      </c>
      <c r="Q53">
        <v>2400</v>
      </c>
      <c r="R53" s="2">
        <v>2.2464206601000001</v>
      </c>
      <c r="S53" s="2">
        <v>4.4574421000000003E-3</v>
      </c>
      <c r="T53" s="2">
        <f t="shared" si="32"/>
        <v>2.2364518056667997</v>
      </c>
      <c r="U53" s="2">
        <f t="shared" si="33"/>
        <v>0.44713684304135914</v>
      </c>
      <c r="V53">
        <v>1</v>
      </c>
      <c r="W53">
        <v>1</v>
      </c>
    </row>
    <row r="54" spans="1:23" x14ac:dyDescent="0.25">
      <c r="A54" s="11">
        <f t="shared" si="23"/>
        <v>20.260047010931771</v>
      </c>
      <c r="B54" s="2">
        <f t="shared" si="30"/>
        <v>0.23299436033087276</v>
      </c>
      <c r="C54" s="2">
        <f t="shared" si="31"/>
        <v>0.75740779218558041</v>
      </c>
      <c r="D54" s="2">
        <f t="shared" si="26"/>
        <v>0.99659549693695837</v>
      </c>
      <c r="E54" s="2">
        <f t="shared" si="27"/>
        <v>1</v>
      </c>
      <c r="F54" s="2">
        <v>1</v>
      </c>
      <c r="I54" s="1">
        <v>1429819594820</v>
      </c>
      <c r="J54" t="s">
        <v>53</v>
      </c>
      <c r="K54" s="1">
        <v>1429821359641</v>
      </c>
      <c r="L54" s="2">
        <v>8.1708073513000006</v>
      </c>
      <c r="M54" s="2">
        <v>0.3507031786</v>
      </c>
      <c r="N54" s="2">
        <v>0.34323388329999999</v>
      </c>
      <c r="O54" s="2">
        <v>2.9688737915000001</v>
      </c>
      <c r="P54" s="2">
        <f t="shared" si="28"/>
        <v>2.9134652744232725</v>
      </c>
      <c r="Q54">
        <v>2400</v>
      </c>
      <c r="R54" s="2">
        <v>8.4284240999999996E-2</v>
      </c>
      <c r="S54" s="2">
        <v>3.1481086700000001E-2</v>
      </c>
      <c r="T54" s="2">
        <f t="shared" si="32"/>
        <v>8.171186276391082E-2</v>
      </c>
      <c r="U54" s="2">
        <f t="shared" si="33"/>
        <v>12.238125116414112</v>
      </c>
      <c r="V54">
        <v>1</v>
      </c>
      <c r="W54">
        <v>1</v>
      </c>
    </row>
    <row r="55" spans="1:23" x14ac:dyDescent="0.25">
      <c r="A55" s="11">
        <f t="shared" si="23"/>
        <v>29.460863356776311</v>
      </c>
      <c r="B55" s="2">
        <f t="shared" si="30"/>
        <v>0.18292884313387461</v>
      </c>
      <c r="C55" s="2">
        <f t="shared" si="31"/>
        <v>0.41869242697930953</v>
      </c>
      <c r="D55" s="2">
        <f t="shared" si="26"/>
        <v>0.92533556204799994</v>
      </c>
      <c r="E55" s="2">
        <f t="shared" si="27"/>
        <v>1</v>
      </c>
      <c r="F55" s="2">
        <v>1</v>
      </c>
      <c r="I55" s="1">
        <v>1429819594824</v>
      </c>
      <c r="J55" t="s">
        <v>54</v>
      </c>
      <c r="K55" s="1">
        <v>1429821360129</v>
      </c>
      <c r="L55" s="2">
        <v>179.1946510848</v>
      </c>
      <c r="M55" s="2">
        <v>1.097344012</v>
      </c>
      <c r="N55" s="2">
        <v>0.95890816420000002</v>
      </c>
      <c r="O55" s="2">
        <v>2.8958828892000001</v>
      </c>
      <c r="P55" s="2">
        <f t="shared" si="28"/>
        <v>1.0428527332795026</v>
      </c>
      <c r="Q55">
        <v>2400</v>
      </c>
      <c r="R55" s="2">
        <v>0.20292976609999999</v>
      </c>
      <c r="S55" s="2">
        <v>1.09292647E-2</v>
      </c>
      <c r="T55" s="2">
        <f t="shared" si="32"/>
        <v>0.20073587063504461</v>
      </c>
      <c r="U55" s="2">
        <f t="shared" si="33"/>
        <v>4.981670674187014</v>
      </c>
      <c r="V55">
        <v>1</v>
      </c>
      <c r="W55">
        <v>1</v>
      </c>
    </row>
    <row r="56" spans="1:23" x14ac:dyDescent="0.25">
      <c r="A56" s="11">
        <f t="shared" si="23"/>
        <v>16.487231386542124</v>
      </c>
      <c r="B56" s="2">
        <f t="shared" si="30"/>
        <v>0.187095429928858</v>
      </c>
      <c r="C56" s="2">
        <f t="shared" si="31"/>
        <v>0.98930639740716098</v>
      </c>
      <c r="D56" s="2">
        <f t="shared" si="26"/>
        <v>0.99923660333687503</v>
      </c>
      <c r="E56" s="2">
        <f t="shared" si="27"/>
        <v>1</v>
      </c>
      <c r="F56" s="2">
        <v>1</v>
      </c>
      <c r="I56" s="1">
        <v>1429819594886</v>
      </c>
      <c r="J56" t="s">
        <v>55</v>
      </c>
      <c r="K56" s="1">
        <v>1429821358908</v>
      </c>
      <c r="L56" s="2">
        <v>1.8321519915</v>
      </c>
      <c r="M56" s="2">
        <v>1.9112251974000001</v>
      </c>
      <c r="N56" s="2">
        <v>1.8547353151999999</v>
      </c>
      <c r="O56" s="2">
        <v>2.99053575E-2</v>
      </c>
      <c r="P56" s="2">
        <f t="shared" si="28"/>
        <v>0.53916048926483506</v>
      </c>
      <c r="Q56">
        <v>2400</v>
      </c>
      <c r="R56" s="2">
        <v>0.35966217610000001</v>
      </c>
      <c r="S56" s="2">
        <v>5.8187465000000002E-3</v>
      </c>
      <c r="T56" s="2">
        <f t="shared" si="32"/>
        <v>0.35758149999841948</v>
      </c>
      <c r="U56" s="2">
        <f t="shared" si="33"/>
        <v>2.7965652585618104</v>
      </c>
      <c r="V56">
        <v>1</v>
      </c>
      <c r="W56">
        <v>1</v>
      </c>
    </row>
    <row r="57" spans="1:23" x14ac:dyDescent="0.25">
      <c r="A57" s="2">
        <f t="shared" si="23"/>
        <v>5.668838660209885</v>
      </c>
      <c r="B57" s="2">
        <f t="shared" ref="B57" si="34">(N57/M57)</f>
        <v>0.98018506322893395</v>
      </c>
      <c r="C57" s="2">
        <f t="shared" ref="C57" si="35">1 - (O57/P57)</f>
        <v>0.73648429436015483</v>
      </c>
      <c r="D57" s="2">
        <f t="shared" si="26"/>
        <v>0.99988870940041663</v>
      </c>
      <c r="E57" s="2">
        <f t="shared" si="27"/>
        <v>1</v>
      </c>
      <c r="F57" s="2">
        <v>1</v>
      </c>
      <c r="I57" s="1">
        <v>1429819594891</v>
      </c>
      <c r="J57" t="s">
        <v>56</v>
      </c>
      <c r="K57" s="1">
        <v>1429821359800</v>
      </c>
      <c r="L57" s="2">
        <v>0.26709743899999999</v>
      </c>
      <c r="M57" s="2">
        <v>8.98558406E-2</v>
      </c>
      <c r="N57" s="2">
        <v>8.8075352800000006E-2</v>
      </c>
      <c r="O57" s="2">
        <v>2.9919347156999998</v>
      </c>
      <c r="P57" s="2">
        <f t="shared" si="28"/>
        <v>11.353914213330292</v>
      </c>
      <c r="Q57">
        <v>2400</v>
      </c>
      <c r="T57" s="2">
        <f t="shared" si="32"/>
        <v>0</v>
      </c>
      <c r="V57">
        <v>1</v>
      </c>
      <c r="W57">
        <v>1</v>
      </c>
    </row>
    <row r="58" spans="1:23" x14ac:dyDescent="0.25">
      <c r="A58" s="11">
        <f t="shared" si="23"/>
        <v>17.16260574067373</v>
      </c>
      <c r="B58" s="2">
        <f t="shared" si="30"/>
        <v>0.1728199047478918</v>
      </c>
      <c r="C58" s="2">
        <f t="shared" si="31"/>
        <v>0.9724015998337554</v>
      </c>
      <c r="D58" s="2">
        <f t="shared" si="26"/>
        <v>0.99664820838466661</v>
      </c>
      <c r="E58" s="2">
        <f t="shared" si="27"/>
        <v>1</v>
      </c>
      <c r="F58" s="2">
        <v>1</v>
      </c>
      <c r="I58" s="1">
        <v>1429819594896</v>
      </c>
      <c r="J58" t="s">
        <v>57</v>
      </c>
      <c r="K58" s="1">
        <v>1429821359062</v>
      </c>
      <c r="L58" s="2">
        <v>8.0442998768000002</v>
      </c>
      <c r="M58" s="2">
        <v>5.351765543</v>
      </c>
      <c r="N58" s="2">
        <v>5.1029062956000004</v>
      </c>
      <c r="O58" s="2">
        <v>2.9839604799999999E-2</v>
      </c>
      <c r="P58" s="2">
        <f t="shared" si="28"/>
        <v>0.19596675738730568</v>
      </c>
      <c r="Q58">
        <v>2400</v>
      </c>
      <c r="R58" s="2">
        <v>0.92868006979999995</v>
      </c>
      <c r="S58" s="2">
        <v>4.0961106999999998E-3</v>
      </c>
      <c r="T58" s="2">
        <f t="shared" si="32"/>
        <v>0.92489161137430942</v>
      </c>
      <c r="U58" s="2">
        <f t="shared" ref="U58:U59" si="36">1/T58</f>
        <v>1.0812077736482937</v>
      </c>
      <c r="V58">
        <v>1</v>
      </c>
      <c r="W58">
        <v>1</v>
      </c>
    </row>
    <row r="59" spans="1:23" x14ac:dyDescent="0.25">
      <c r="A59" s="11">
        <f t="shared" si="23"/>
        <v>17.19512171137163</v>
      </c>
      <c r="B59" s="2">
        <f t="shared" si="30"/>
        <v>0.21004404041279218</v>
      </c>
      <c r="C59" s="2">
        <f t="shared" si="31"/>
        <v>0.93164917492504329</v>
      </c>
      <c r="D59" s="2">
        <f t="shared" si="26"/>
        <v>0.99855069909358329</v>
      </c>
      <c r="E59" s="2">
        <f t="shared" si="27"/>
        <v>1</v>
      </c>
      <c r="F59" s="2">
        <v>1</v>
      </c>
      <c r="I59" s="1">
        <v>1429819594900</v>
      </c>
      <c r="J59" t="s">
        <v>58</v>
      </c>
      <c r="K59" s="1">
        <v>1429821359954</v>
      </c>
      <c r="L59" s="2">
        <v>3.4783221754000002</v>
      </c>
      <c r="M59" s="2">
        <v>0.1092078017</v>
      </c>
      <c r="N59" s="2">
        <v>0.10543105730000001</v>
      </c>
      <c r="O59" s="2">
        <v>2.9797493418999998</v>
      </c>
      <c r="P59" s="2">
        <f t="shared" si="28"/>
        <v>9.4848712097663839</v>
      </c>
      <c r="Q59">
        <v>2400</v>
      </c>
      <c r="R59" s="2">
        <v>2.3613088800000001E-2</v>
      </c>
      <c r="S59" s="2">
        <v>2.94109213E-2</v>
      </c>
      <c r="T59" s="2">
        <f t="shared" si="32"/>
        <v>2.2938447913666993E-2</v>
      </c>
      <c r="U59" s="2">
        <f t="shared" si="36"/>
        <v>43.594928643981547</v>
      </c>
      <c r="V59">
        <v>1</v>
      </c>
      <c r="W59">
        <v>1</v>
      </c>
    </row>
    <row r="60" spans="1:23" s="4" customFormat="1" x14ac:dyDescent="0.25">
      <c r="A60" s="23">
        <f>(1 - SUM(B60:F60)/5) * 100</f>
        <v>10.19518322453823</v>
      </c>
      <c r="B60" s="3">
        <f>SUM(B43:B59)/17</f>
        <v>0.62167074650618404</v>
      </c>
      <c r="C60" s="3">
        <f>SUM(C43:C59)/17</f>
        <v>0.89920530851010172</v>
      </c>
      <c r="D60" s="3">
        <f>SUM(D43:D59)/17</f>
        <v>0.99342520266051704</v>
      </c>
      <c r="E60" s="3">
        <f>SUM(E43:E59)/17</f>
        <v>0.97593958109628531</v>
      </c>
      <c r="F60" s="3">
        <f>SUM(F43:F59)/17</f>
        <v>1</v>
      </c>
      <c r="H60" s="5"/>
      <c r="I60" s="5"/>
      <c r="K60" s="5"/>
      <c r="L60" s="3"/>
      <c r="M60" s="3"/>
      <c r="N60" s="3"/>
      <c r="O60" s="3"/>
      <c r="P60" s="3"/>
      <c r="R60" s="3"/>
      <c r="S60" s="3"/>
      <c r="T60" s="3"/>
      <c r="U60" s="3"/>
    </row>
    <row r="61" spans="1:23" x14ac:dyDescent="0.25">
      <c r="B61" s="8" t="s">
        <v>77</v>
      </c>
      <c r="C61" s="9"/>
      <c r="D61" s="13">
        <f>(1 - SUM(B60:F60)/5)*100</f>
        <v>10.19518322453823</v>
      </c>
    </row>
    <row r="63" spans="1:23" x14ac:dyDescent="0.25">
      <c r="A63" s="12">
        <f t="shared" ref="A63:A65" si="37">(1 - SUM(B63:F63)/5) * 100</f>
        <v>52.938833121265731</v>
      </c>
      <c r="B63" s="2">
        <f t="shared" ref="B63:B64" si="38">(N63/M63)</f>
        <v>0.33924651718450993</v>
      </c>
      <c r="C63" s="2">
        <f t="shared" ref="C63:C64" si="39">1 - (O63/P63)</f>
        <v>-0.58505665117336614</v>
      </c>
      <c r="D63" s="2">
        <f t="shared" ref="D63:D64" si="40">1 - (L63/Q63)</f>
        <v>0.62247052144600001</v>
      </c>
      <c r="E63" s="2">
        <f t="shared" ref="E63:E64" si="41">W63/V63</f>
        <v>0.97639795647957006</v>
      </c>
      <c r="F63" s="2">
        <v>1</v>
      </c>
      <c r="G63" t="s">
        <v>59</v>
      </c>
      <c r="H63" s="1">
        <v>1429819593033</v>
      </c>
      <c r="I63" s="1">
        <v>1429819595015</v>
      </c>
      <c r="J63" t="s">
        <v>60</v>
      </c>
      <c r="K63" s="1">
        <v>1429821780762</v>
      </c>
      <c r="L63" s="2">
        <v>151.01179142160001</v>
      </c>
      <c r="M63" s="2">
        <v>6.9521813799999999E-2</v>
      </c>
      <c r="N63" s="2">
        <v>2.3585033200000001E-2</v>
      </c>
      <c r="O63" s="2">
        <v>67.206038581000001</v>
      </c>
      <c r="P63" s="2">
        <f>1/N63</f>
        <v>42.399770715607893</v>
      </c>
      <c r="Q63">
        <v>400</v>
      </c>
      <c r="T63" s="2">
        <f t="shared" ref="T63:T64" si="42">R63/(1+S63)</f>
        <v>0</v>
      </c>
      <c r="V63">
        <v>0.35651071029999998</v>
      </c>
      <c r="W63">
        <v>0.34809632899999998</v>
      </c>
    </row>
    <row r="64" spans="1:23" x14ac:dyDescent="0.25">
      <c r="A64" s="10">
        <f t="shared" si="37"/>
        <v>0.8880888892691674</v>
      </c>
      <c r="B64" s="2">
        <f t="shared" si="38"/>
        <v>0.96877103206607906</v>
      </c>
      <c r="C64" s="2">
        <f t="shared" si="39"/>
        <v>0.98772253589946213</v>
      </c>
      <c r="D64" s="2">
        <f t="shared" si="40"/>
        <v>0.99910198757099999</v>
      </c>
      <c r="E64" s="2">
        <f t="shared" si="41"/>
        <v>1</v>
      </c>
      <c r="F64" s="2">
        <v>1</v>
      </c>
      <c r="I64" s="1">
        <v>1429819595021</v>
      </c>
      <c r="J64" t="s">
        <v>61</v>
      </c>
      <c r="K64" s="1">
        <v>1429821577072</v>
      </c>
      <c r="L64" s="2">
        <v>0.35920497159999998</v>
      </c>
      <c r="M64" s="2">
        <v>1.7978499999999999E-4</v>
      </c>
      <c r="N64" s="2">
        <v>1.741705E-4</v>
      </c>
      <c r="O64" s="2">
        <v>70.491065367199994</v>
      </c>
      <c r="P64" s="2">
        <f>1/N64</f>
        <v>5741.5004263064066</v>
      </c>
      <c r="Q64">
        <v>400</v>
      </c>
      <c r="T64" s="2">
        <f t="shared" si="42"/>
        <v>0</v>
      </c>
      <c r="V64">
        <v>1</v>
      </c>
      <c r="W64">
        <v>1</v>
      </c>
    </row>
    <row r="65" spans="1:23" s="4" customFormat="1" x14ac:dyDescent="0.25">
      <c r="A65" s="23">
        <f t="shared" si="37"/>
        <v>26.913461005267457</v>
      </c>
      <c r="B65" s="3">
        <f>SUM(B63:B64)/2</f>
        <v>0.6540087746252945</v>
      </c>
      <c r="C65" s="3">
        <f t="shared" ref="C65:F65" si="43">SUM(C63:C64)/2</f>
        <v>0.201332942363048</v>
      </c>
      <c r="D65" s="3">
        <f t="shared" si="43"/>
        <v>0.81078625450850006</v>
      </c>
      <c r="E65" s="3">
        <f t="shared" si="43"/>
        <v>0.98819897823978509</v>
      </c>
      <c r="F65" s="3">
        <f t="shared" si="43"/>
        <v>1</v>
      </c>
      <c r="H65" s="5"/>
      <c r="I65" s="5"/>
      <c r="K65" s="5"/>
      <c r="L65" s="3"/>
      <c r="M65" s="3"/>
      <c r="N65" s="3"/>
      <c r="O65" s="3"/>
      <c r="P65" s="3"/>
      <c r="R65" s="3"/>
      <c r="S65" s="3"/>
      <c r="T65" s="3"/>
      <c r="U65" s="3"/>
    </row>
    <row r="66" spans="1:23" x14ac:dyDescent="0.25">
      <c r="B66" s="8" t="s">
        <v>78</v>
      </c>
      <c r="C66" s="9"/>
      <c r="D66" s="13">
        <f>(1 - SUM(B65:F65)/5)*100</f>
        <v>26.913461005267457</v>
      </c>
    </row>
    <row r="68" spans="1:23" x14ac:dyDescent="0.25">
      <c r="A68" s="10">
        <f t="shared" ref="A68:A70" si="44">(1 - SUM(B68:F68)/5) * 100</f>
        <v>1.4331741355163907</v>
      </c>
      <c r="B68" s="2">
        <f t="shared" ref="B68:B69" si="45">(N68/M68)</f>
        <v>0.97888902319165205</v>
      </c>
      <c r="C68" s="2">
        <f t="shared" ref="C68:C69" si="46">1 - (O68/P68)</f>
        <v>0.957825260968029</v>
      </c>
      <c r="D68" s="2">
        <f t="shared" ref="D68:D69" si="47">1 - (L68/Q68)</f>
        <v>0.99162700906449996</v>
      </c>
      <c r="E68" s="2">
        <f t="shared" ref="E68:E69" si="48">W68/V68</f>
        <v>1</v>
      </c>
      <c r="F68" s="2">
        <v>1</v>
      </c>
      <c r="G68" t="s">
        <v>62</v>
      </c>
      <c r="H68" s="1">
        <v>1429819593038</v>
      </c>
      <c r="I68" s="1">
        <v>1429819595082</v>
      </c>
      <c r="J68" t="s">
        <v>63</v>
      </c>
      <c r="K68" s="1">
        <v>1429821577292</v>
      </c>
      <c r="L68" s="2">
        <v>3.3491963741999999</v>
      </c>
      <c r="M68" s="2">
        <v>6.1138809999999996E-4</v>
      </c>
      <c r="N68" s="2">
        <v>5.9848110000000003E-4</v>
      </c>
      <c r="O68" s="2">
        <v>70.469625577100004</v>
      </c>
      <c r="P68" s="2">
        <f>1/N68</f>
        <v>1670.8965412608684</v>
      </c>
      <c r="Q68">
        <v>400</v>
      </c>
      <c r="T68" s="2">
        <f t="shared" ref="T68:T69" si="49">R68/(1+S68)</f>
        <v>0</v>
      </c>
      <c r="V68">
        <v>1</v>
      </c>
      <c r="W68">
        <v>1</v>
      </c>
    </row>
    <row r="69" spans="1:23" x14ac:dyDescent="0.25">
      <c r="A69" s="12">
        <f t="shared" si="44"/>
        <v>52.708151284956386</v>
      </c>
      <c r="B69" s="2">
        <f t="shared" si="45"/>
        <v>0.34143131344624805</v>
      </c>
      <c r="C69" s="2">
        <f t="shared" si="46"/>
        <v>-0.57843928397638744</v>
      </c>
      <c r="D69" s="2">
        <f t="shared" si="47"/>
        <v>0.62520244980274997</v>
      </c>
      <c r="E69" s="2">
        <f t="shared" si="48"/>
        <v>0.97639795647957006</v>
      </c>
      <c r="F69" s="2">
        <v>1</v>
      </c>
      <c r="I69" s="1">
        <v>1429819595130</v>
      </c>
      <c r="J69" t="s">
        <v>64</v>
      </c>
      <c r="K69" s="1">
        <v>1429821781020</v>
      </c>
      <c r="L69" s="2">
        <v>149.91902007889999</v>
      </c>
      <c r="M69" s="2">
        <v>6.8753021400000003E-2</v>
      </c>
      <c r="N69" s="2">
        <v>2.3474434400000001E-2</v>
      </c>
      <c r="O69" s="2">
        <v>67.240780207100002</v>
      </c>
      <c r="P69" s="2">
        <f>1/N69</f>
        <v>42.599535433322302</v>
      </c>
      <c r="Q69">
        <v>400</v>
      </c>
      <c r="T69" s="2">
        <f t="shared" si="49"/>
        <v>0</v>
      </c>
      <c r="V69">
        <v>0.35651071029999998</v>
      </c>
      <c r="W69">
        <v>0.34809632899999998</v>
      </c>
    </row>
    <row r="70" spans="1:23" s="4" customFormat="1" x14ac:dyDescent="0.25">
      <c r="A70" s="23">
        <f t="shared" si="44"/>
        <v>27.07066271023638</v>
      </c>
      <c r="B70" s="3">
        <f>SUM(B68:B69)/2</f>
        <v>0.66016016831895008</v>
      </c>
      <c r="C70" s="3">
        <f t="shared" ref="C70:F70" si="50">SUM(C68:C69)/2</f>
        <v>0.18969298849582078</v>
      </c>
      <c r="D70" s="3">
        <f t="shared" si="50"/>
        <v>0.80841472943362502</v>
      </c>
      <c r="E70" s="3">
        <f t="shared" si="50"/>
        <v>0.98819897823978509</v>
      </c>
      <c r="F70" s="3">
        <f t="shared" si="50"/>
        <v>1</v>
      </c>
      <c r="H70" s="5"/>
      <c r="I70" s="5"/>
      <c r="K70" s="5"/>
      <c r="L70" s="3"/>
      <c r="M70" s="3"/>
      <c r="N70" s="3"/>
      <c r="O70" s="3"/>
      <c r="P70" s="3"/>
      <c r="R70" s="3"/>
      <c r="S70" s="3"/>
      <c r="T70" s="3"/>
      <c r="U70" s="3"/>
    </row>
    <row r="71" spans="1:23" x14ac:dyDescent="0.25">
      <c r="B71" s="8" t="s">
        <v>79</v>
      </c>
      <c r="C71" s="9"/>
      <c r="D71" s="13">
        <f>(1 - SUM(B70:F70)/5)*100</f>
        <v>27.07066271023638</v>
      </c>
    </row>
    <row r="73" spans="1:23" x14ac:dyDescent="0.25">
      <c r="A73" s="10">
        <f t="shared" ref="A73:A78" si="51">(1 - SUM(B73:F73)/5) * 100</f>
        <v>0.72542349998659938</v>
      </c>
      <c r="B73" s="2">
        <f t="shared" ref="B73:B77" si="52">(N73/M73)</f>
        <v>0.97880537191602779</v>
      </c>
      <c r="C73" s="2">
        <f t="shared" ref="C73:C77" si="53">1 - (O73/P73)</f>
        <v>0.98771700688189168</v>
      </c>
      <c r="D73" s="2">
        <f t="shared" ref="D73:D77" si="54">1 - (L73/Q73)</f>
        <v>0.99720644620275001</v>
      </c>
      <c r="E73" s="2">
        <f t="shared" ref="E73:E77" si="55">W73/V73</f>
        <v>1</v>
      </c>
      <c r="F73" s="2">
        <v>1</v>
      </c>
      <c r="G73" t="s">
        <v>65</v>
      </c>
      <c r="H73" s="1">
        <v>1429819593043</v>
      </c>
      <c r="I73" s="1">
        <v>1429819595194</v>
      </c>
      <c r="J73" t="s">
        <v>66</v>
      </c>
      <c r="K73" s="1">
        <v>1429821577491</v>
      </c>
      <c r="L73" s="2">
        <v>1.1174215189000001</v>
      </c>
      <c r="M73" s="2">
        <v>1.3945043000000001E-3</v>
      </c>
      <c r="N73" s="2">
        <v>1.3649483E-3</v>
      </c>
      <c r="O73" s="2">
        <v>8.9988705931999995</v>
      </c>
      <c r="P73" s="2">
        <f>1/N73</f>
        <v>732.62848123991216</v>
      </c>
      <c r="Q73">
        <v>400</v>
      </c>
      <c r="T73" s="2">
        <f t="shared" ref="T73:T77" si="56">R73/(1+S73)</f>
        <v>0</v>
      </c>
      <c r="V73">
        <v>1</v>
      </c>
      <c r="W73">
        <v>1</v>
      </c>
    </row>
    <row r="74" spans="1:23" x14ac:dyDescent="0.25">
      <c r="A74" s="11">
        <f t="shared" si="51"/>
        <v>19.826877598034777</v>
      </c>
      <c r="B74" s="2">
        <f t="shared" si="52"/>
        <v>0.38044603971913532</v>
      </c>
      <c r="C74" s="2">
        <f t="shared" si="53"/>
        <v>0.72004599297555583</v>
      </c>
      <c r="D74" s="2">
        <f t="shared" si="54"/>
        <v>0.93176613092399996</v>
      </c>
      <c r="E74" s="2">
        <f t="shared" si="55"/>
        <v>0.97639795647957006</v>
      </c>
      <c r="F74" s="2">
        <v>1</v>
      </c>
      <c r="I74" s="1">
        <v>1429819595246</v>
      </c>
      <c r="J74" t="s">
        <v>67</v>
      </c>
      <c r="K74" s="1">
        <v>1429821781270</v>
      </c>
      <c r="L74" s="2">
        <v>27.293547630399999</v>
      </c>
      <c r="M74" s="2">
        <v>8.2368036800000002E-2</v>
      </c>
      <c r="N74" s="2">
        <v>3.1336593400000001E-2</v>
      </c>
      <c r="O74" s="2">
        <v>8.9337728402999996</v>
      </c>
      <c r="P74" s="2">
        <f>1/N74</f>
        <v>31.911573387552711</v>
      </c>
      <c r="Q74">
        <v>400</v>
      </c>
      <c r="T74" s="2">
        <f t="shared" si="56"/>
        <v>0</v>
      </c>
      <c r="V74">
        <v>0.35651071029999998</v>
      </c>
      <c r="W74">
        <v>0.34809632899999998</v>
      </c>
    </row>
    <row r="75" spans="1:23" x14ac:dyDescent="0.25">
      <c r="A75" s="10">
        <f t="shared" si="51"/>
        <v>0.64971912565088275</v>
      </c>
      <c r="B75" s="2">
        <f t="shared" si="52"/>
        <v>0.96928984764428916</v>
      </c>
      <c r="C75" s="2">
        <f t="shared" si="53"/>
        <v>0.99835757733066677</v>
      </c>
      <c r="D75" s="2">
        <f t="shared" si="54"/>
        <v>0.99986661874250005</v>
      </c>
      <c r="E75" s="2">
        <f t="shared" si="55"/>
        <v>1</v>
      </c>
      <c r="F75" s="2">
        <v>1</v>
      </c>
      <c r="I75" s="1">
        <v>1429819595250</v>
      </c>
      <c r="J75" t="s">
        <v>68</v>
      </c>
      <c r="K75" s="1">
        <v>1429821577682</v>
      </c>
      <c r="L75" s="2">
        <v>5.3352503000000003E-2</v>
      </c>
      <c r="M75" s="2">
        <v>1.8827650000000001E-4</v>
      </c>
      <c r="N75" s="2">
        <v>1.8249450000000001E-4</v>
      </c>
      <c r="O75" s="2">
        <v>8.9998474985999994</v>
      </c>
      <c r="P75" s="2">
        <f>1/N75</f>
        <v>5479.6171939428305</v>
      </c>
      <c r="Q75">
        <v>400</v>
      </c>
      <c r="T75" s="2">
        <f t="shared" si="56"/>
        <v>0</v>
      </c>
      <c r="V75">
        <v>1</v>
      </c>
      <c r="W75">
        <v>1</v>
      </c>
    </row>
    <row r="76" spans="1:23" x14ac:dyDescent="0.25">
      <c r="A76" s="10">
        <f t="shared" si="51"/>
        <v>1.5665365122873309</v>
      </c>
      <c r="B76" s="2">
        <f t="shared" si="52"/>
        <v>0.99834473479082253</v>
      </c>
      <c r="C76" s="2">
        <f t="shared" si="53"/>
        <v>0.93827455398731063</v>
      </c>
      <c r="D76" s="2">
        <f t="shared" si="54"/>
        <v>0.98505388560749996</v>
      </c>
      <c r="E76" s="2">
        <f t="shared" si="55"/>
        <v>1</v>
      </c>
      <c r="F76" s="2">
        <v>1</v>
      </c>
      <c r="I76" s="1">
        <v>1429819595255</v>
      </c>
      <c r="J76" t="s">
        <v>69</v>
      </c>
      <c r="K76" s="1">
        <v>1429821577857</v>
      </c>
      <c r="L76" s="2">
        <v>5.9784457570000002</v>
      </c>
      <c r="M76" s="2">
        <v>6.8740041999999996E-3</v>
      </c>
      <c r="N76" s="2">
        <v>6.8626258999999997E-3</v>
      </c>
      <c r="O76" s="2">
        <v>8.9944354991999997</v>
      </c>
      <c r="P76" s="2">
        <f>1/N76</f>
        <v>145.71681664885742</v>
      </c>
      <c r="Q76">
        <v>400</v>
      </c>
      <c r="T76" s="2">
        <f t="shared" si="56"/>
        <v>0</v>
      </c>
      <c r="V76">
        <v>1</v>
      </c>
      <c r="W76">
        <v>1</v>
      </c>
    </row>
    <row r="77" spans="1:23" x14ac:dyDescent="0.25">
      <c r="A77" s="10">
        <f t="shared" si="51"/>
        <v>0.66124942140930454</v>
      </c>
      <c r="B77" s="2">
        <f t="shared" si="52"/>
        <v>0.96856290683010693</v>
      </c>
      <c r="C77" s="2">
        <f t="shared" si="53"/>
        <v>0.99847791781967754</v>
      </c>
      <c r="D77" s="2">
        <f t="shared" si="54"/>
        <v>0.99989670427974997</v>
      </c>
      <c r="E77" s="2">
        <f t="shared" si="55"/>
        <v>1</v>
      </c>
      <c r="F77" s="2">
        <v>1</v>
      </c>
      <c r="I77" s="1">
        <v>1429819595259</v>
      </c>
      <c r="J77" t="s">
        <v>70</v>
      </c>
      <c r="K77" s="1">
        <v>1429821578052</v>
      </c>
      <c r="L77" s="2">
        <v>4.1318288100000003E-2</v>
      </c>
      <c r="M77" s="2">
        <v>1.746122E-4</v>
      </c>
      <c r="N77" s="2">
        <v>1.6912289999999999E-4</v>
      </c>
      <c r="O77" s="2">
        <v>8.9998585663000004</v>
      </c>
      <c r="P77" s="2">
        <f>1/N77</f>
        <v>5912.8598196932526</v>
      </c>
      <c r="Q77">
        <v>400</v>
      </c>
      <c r="T77" s="2">
        <f t="shared" si="56"/>
        <v>0</v>
      </c>
      <c r="V77">
        <v>1</v>
      </c>
      <c r="W77">
        <v>1</v>
      </c>
    </row>
    <row r="78" spans="1:23" s="4" customFormat="1" x14ac:dyDescent="0.25">
      <c r="A78" s="20">
        <f t="shared" si="51"/>
        <v>4.6859612314737786</v>
      </c>
      <c r="B78" s="3">
        <f>SUM(B73:B77)/5</f>
        <v>0.85908978018007642</v>
      </c>
      <c r="C78" s="3">
        <f t="shared" ref="C78:F78" si="57">SUM(C73:C77)/5</f>
        <v>0.92857460979902062</v>
      </c>
      <c r="D78" s="3">
        <f t="shared" si="57"/>
        <v>0.98275795715129988</v>
      </c>
      <c r="E78" s="3">
        <f t="shared" si="57"/>
        <v>0.99527959129591392</v>
      </c>
      <c r="F78" s="3">
        <f t="shared" si="57"/>
        <v>1</v>
      </c>
      <c r="H78" s="5"/>
      <c r="I78" s="5"/>
      <c r="K78" s="5"/>
      <c r="L78" s="3"/>
      <c r="M78" s="3"/>
      <c r="N78" s="3"/>
      <c r="O78" s="3"/>
      <c r="P78" s="3"/>
      <c r="R78" s="3"/>
      <c r="S78" s="3"/>
      <c r="T78" s="3"/>
      <c r="U78" s="3"/>
    </row>
    <row r="79" spans="1:23" x14ac:dyDescent="0.25">
      <c r="B79" s="8" t="s">
        <v>80</v>
      </c>
      <c r="C79" s="9"/>
      <c r="D79" s="6">
        <f>(1 - SUM(B78:F78)/5)*100</f>
        <v>4.6859612314737786</v>
      </c>
    </row>
    <row r="80" spans="1:23" ht="15.75" thickBot="1" x14ac:dyDescent="0.3"/>
    <row r="81" spans="1:1" ht="15.75" thickTop="1" x14ac:dyDescent="0.25">
      <c r="A81" s="15" t="s">
        <v>85</v>
      </c>
    </row>
    <row r="82" spans="1:1" x14ac:dyDescent="0.25">
      <c r="A82" s="16" t="s">
        <v>86</v>
      </c>
    </row>
    <row r="83" spans="1:1" x14ac:dyDescent="0.25">
      <c r="A83" s="17" t="s">
        <v>87</v>
      </c>
    </row>
    <row r="84" spans="1:1" ht="15.75" thickBot="1" x14ac:dyDescent="0.3">
      <c r="A84" s="18" t="s">
        <v>88</v>
      </c>
    </row>
    <row r="85" spans="1:1" ht="15.75" thickTop="1" x14ac:dyDescent="0.25"/>
  </sheetData>
  <mergeCells count="7">
    <mergeCell ref="B79:C79"/>
    <mergeCell ref="B22:C22"/>
    <mergeCell ref="B34:C34"/>
    <mergeCell ref="B41:C41"/>
    <mergeCell ref="B61:C61"/>
    <mergeCell ref="B66:C66"/>
    <mergeCell ref="B71:C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A64" workbookViewId="0">
      <selection activeCell="D66" sqref="D66"/>
    </sheetView>
  </sheetViews>
  <sheetFormatPr defaultRowHeight="15" x14ac:dyDescent="0.25"/>
  <cols>
    <col min="1" max="1" width="24.42578125" customWidth="1"/>
    <col min="2" max="2" width="23.85546875" customWidth="1"/>
    <col min="3" max="3" width="21.85546875" customWidth="1"/>
    <col min="4" max="4" width="22.85546875" customWidth="1"/>
    <col min="5" max="6" width="20.140625" customWidth="1"/>
    <col min="7" max="7" width="23.7109375" customWidth="1"/>
    <col min="8" max="8" width="17" customWidth="1"/>
    <col min="9" max="9" width="18.42578125" customWidth="1"/>
    <col min="10" max="10" width="20.28515625" customWidth="1"/>
    <col min="11" max="11" width="27.42578125" customWidth="1"/>
    <col min="12" max="12" width="27.5703125" customWidth="1"/>
    <col min="13" max="13" width="22.42578125" customWidth="1"/>
    <col min="14" max="15" width="25.5703125" customWidth="1"/>
    <col min="16" max="16" width="23" customWidth="1"/>
    <col min="17" max="17" width="22.28515625" customWidth="1"/>
    <col min="18" max="18" width="20.85546875" customWidth="1"/>
    <col min="19" max="19" width="18" customWidth="1"/>
    <col min="20" max="20" width="20.140625" customWidth="1"/>
    <col min="21" max="21" width="21.28515625" customWidth="1"/>
    <col min="22" max="22" width="22.28515625" customWidth="1"/>
    <col min="23" max="23" width="22.5703125" customWidth="1"/>
  </cols>
  <sheetData>
    <row r="1" spans="1:23" x14ac:dyDescent="0.25">
      <c r="B1" s="2"/>
      <c r="C1" s="2"/>
      <c r="D1" s="2"/>
      <c r="E1" s="2"/>
      <c r="F1" s="2"/>
      <c r="H1" s="1"/>
      <c r="I1" s="1"/>
      <c r="K1" s="1" t="s">
        <v>11</v>
      </c>
      <c r="L1" s="2" t="s">
        <v>11</v>
      </c>
      <c r="M1" s="2" t="s">
        <v>11</v>
      </c>
      <c r="N1" s="2" t="s">
        <v>11</v>
      </c>
      <c r="O1" s="2" t="s">
        <v>11</v>
      </c>
      <c r="P1" s="2"/>
      <c r="Q1" t="s">
        <v>11</v>
      </c>
      <c r="R1" s="2" t="s">
        <v>24</v>
      </c>
      <c r="S1" s="2" t="s">
        <v>24</v>
      </c>
      <c r="T1" s="2"/>
      <c r="U1" s="2"/>
      <c r="V1" s="2" t="s">
        <v>11</v>
      </c>
      <c r="W1" s="2" t="s">
        <v>11</v>
      </c>
    </row>
    <row r="2" spans="1:23" x14ac:dyDescent="0.25">
      <c r="B2" s="2"/>
      <c r="C2" s="2"/>
      <c r="D2" s="2"/>
      <c r="E2" s="2"/>
      <c r="F2" s="2"/>
      <c r="H2" s="1"/>
      <c r="I2" s="1"/>
      <c r="K2" s="1" t="s">
        <v>12</v>
      </c>
      <c r="L2" s="2" t="s">
        <v>12</v>
      </c>
      <c r="M2" s="2" t="s">
        <v>12</v>
      </c>
      <c r="N2" s="2" t="s">
        <v>12</v>
      </c>
      <c r="O2" s="2" t="s">
        <v>12</v>
      </c>
      <c r="P2" s="2"/>
      <c r="Q2" t="s">
        <v>23</v>
      </c>
      <c r="R2" s="2"/>
      <c r="S2" s="2"/>
      <c r="T2" s="2"/>
      <c r="U2" s="2"/>
      <c r="V2" t="s">
        <v>89</v>
      </c>
      <c r="W2" t="s">
        <v>89</v>
      </c>
    </row>
    <row r="3" spans="1:23" x14ac:dyDescent="0.25">
      <c r="B3" s="2"/>
      <c r="C3" s="2"/>
      <c r="D3" s="2"/>
      <c r="E3" s="2"/>
      <c r="F3" s="2"/>
      <c r="H3" s="1"/>
      <c r="I3" s="1"/>
      <c r="K3" s="1" t="s">
        <v>15</v>
      </c>
      <c r="L3" s="2" t="s">
        <v>13</v>
      </c>
      <c r="M3" s="2" t="s">
        <v>14</v>
      </c>
      <c r="N3" s="2" t="s">
        <v>19</v>
      </c>
      <c r="O3" s="2" t="s">
        <v>20</v>
      </c>
      <c r="P3" s="2" t="s">
        <v>81</v>
      </c>
      <c r="Q3" t="s">
        <v>21</v>
      </c>
      <c r="R3" s="2" t="s">
        <v>16</v>
      </c>
      <c r="S3" s="2" t="s">
        <v>26</v>
      </c>
      <c r="T3" s="2"/>
      <c r="U3" s="2"/>
      <c r="V3" s="2" t="s">
        <v>90</v>
      </c>
      <c r="W3" s="2" t="s">
        <v>21</v>
      </c>
    </row>
    <row r="4" spans="1:23" x14ac:dyDescent="0.25">
      <c r="A4" t="s">
        <v>84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t="s">
        <v>5</v>
      </c>
      <c r="H4" s="1" t="s">
        <v>6</v>
      </c>
      <c r="I4" s="1" t="s">
        <v>7</v>
      </c>
      <c r="J4" t="s">
        <v>8</v>
      </c>
      <c r="K4" s="1" t="s">
        <v>9</v>
      </c>
      <c r="L4" s="2" t="s">
        <v>10</v>
      </c>
      <c r="M4" s="2" t="s">
        <v>16</v>
      </c>
      <c r="N4" s="2" t="s">
        <v>17</v>
      </c>
      <c r="O4" s="2" t="s">
        <v>18</v>
      </c>
      <c r="P4" s="2" t="s">
        <v>30</v>
      </c>
      <c r="Q4" t="s">
        <v>22</v>
      </c>
      <c r="R4" s="2" t="s">
        <v>25</v>
      </c>
      <c r="S4" s="2" t="s">
        <v>27</v>
      </c>
      <c r="T4" s="2" t="s">
        <v>72</v>
      </c>
      <c r="U4" s="2" t="s">
        <v>73</v>
      </c>
      <c r="V4" s="2" t="s">
        <v>91</v>
      </c>
      <c r="W4" s="2" t="s">
        <v>92</v>
      </c>
    </row>
    <row r="5" spans="1:23" x14ac:dyDescent="0.25">
      <c r="A5" s="11">
        <f>(1 - SUM(B5:F5)/5) * 100</f>
        <v>13.572205158456063</v>
      </c>
      <c r="B5" s="2">
        <f>(N5/M5)</f>
        <v>0.79210187239970065</v>
      </c>
      <c r="C5" s="2">
        <f t="shared" ref="C5:C20" si="0">1 - (O5/P5)</f>
        <v>0.81560443211467426</v>
      </c>
      <c r="D5" s="2">
        <f t="shared" ref="D5:D20" si="1">1 - (L5/Q5)</f>
        <v>0.81651007412599996</v>
      </c>
      <c r="E5" s="2">
        <f>W5/V5</f>
        <v>0.89717336343682175</v>
      </c>
      <c r="F5" s="2">
        <v>1</v>
      </c>
      <c r="G5" t="s">
        <v>28</v>
      </c>
      <c r="H5" s="1">
        <v>1429819593008</v>
      </c>
      <c r="I5" s="1">
        <v>1429819593906</v>
      </c>
      <c r="J5" t="s">
        <v>29</v>
      </c>
      <c r="K5" s="1">
        <v>1429820899496</v>
      </c>
      <c r="L5" s="2">
        <v>18.348992587400001</v>
      </c>
      <c r="M5" s="2">
        <v>2.2053133199999998E-2</v>
      </c>
      <c r="N5" s="2">
        <v>1.74683281E-2</v>
      </c>
      <c r="O5" s="2">
        <v>10.555994072800001</v>
      </c>
      <c r="P5" s="2">
        <f>1/N5</f>
        <v>57.246463100266595</v>
      </c>
      <c r="Q5">
        <v>100</v>
      </c>
      <c r="R5" s="2"/>
      <c r="S5" s="2"/>
      <c r="T5" s="2">
        <f t="shared" ref="T5:T20" si="2">R5/(1+S5)</f>
        <v>0</v>
      </c>
      <c r="U5" s="2"/>
      <c r="V5">
        <v>4.4617996399999998E-2</v>
      </c>
      <c r="W5">
        <v>4.0030077900000002E-2</v>
      </c>
    </row>
    <row r="6" spans="1:23" x14ac:dyDescent="0.25">
      <c r="A6" s="10">
        <f>(1 - SUM(B6:F6)/5) * 100</f>
        <v>0.83401856045728362</v>
      </c>
      <c r="B6" s="2">
        <f>(N6/M6)</f>
        <v>0.99998733087185654</v>
      </c>
      <c r="C6" s="2">
        <f t="shared" si="0"/>
        <v>0.96076383853052849</v>
      </c>
      <c r="D6" s="2">
        <f t="shared" si="1"/>
        <v>0.99754790257475001</v>
      </c>
      <c r="E6" s="2">
        <f>W6/V6</f>
        <v>1</v>
      </c>
      <c r="F6" s="2">
        <v>1</v>
      </c>
      <c r="H6" s="1"/>
      <c r="I6" s="1">
        <v>1429819593916</v>
      </c>
      <c r="J6" t="s">
        <v>31</v>
      </c>
      <c r="K6" s="1">
        <v>1429819884973</v>
      </c>
      <c r="L6" s="2">
        <v>3.9233558803999999</v>
      </c>
      <c r="M6" s="2">
        <v>3.7098054000000002E-3</v>
      </c>
      <c r="N6" s="2">
        <v>3.7097584000000002E-3</v>
      </c>
      <c r="O6" s="2">
        <v>10.5764735163</v>
      </c>
      <c r="P6" s="2">
        <f t="shared" ref="P6:P20" si="3">1/N6</f>
        <v>269.55933302826406</v>
      </c>
      <c r="Q6">
        <v>1600</v>
      </c>
      <c r="R6" s="2"/>
      <c r="S6" s="2"/>
      <c r="T6" s="2">
        <f t="shared" si="2"/>
        <v>0</v>
      </c>
      <c r="U6" s="2"/>
      <c r="V6">
        <v>1</v>
      </c>
      <c r="W6">
        <v>1</v>
      </c>
    </row>
    <row r="7" spans="1:23" x14ac:dyDescent="0.25">
      <c r="A7" s="10">
        <f>(1 - SUM(B7:F7)/5) * 100</f>
        <v>0.83401856045728362</v>
      </c>
      <c r="B7" s="2">
        <f t="shared" ref="B7:B20" si="4">(N7/M7)</f>
        <v>0.99998733087185654</v>
      </c>
      <c r="C7" s="2">
        <f t="shared" si="0"/>
        <v>0.96076383853052849</v>
      </c>
      <c r="D7" s="2">
        <f t="shared" si="1"/>
        <v>0.99754790257475001</v>
      </c>
      <c r="E7" s="2">
        <f>W7/V7</f>
        <v>1</v>
      </c>
      <c r="F7" s="2">
        <v>1</v>
      </c>
      <c r="H7" s="1"/>
      <c r="I7" s="1">
        <v>1429819593931</v>
      </c>
      <c r="J7" t="s">
        <v>32</v>
      </c>
      <c r="K7" s="1">
        <v>1429819885203</v>
      </c>
      <c r="L7" s="2">
        <v>3.9233558803999999</v>
      </c>
      <c r="M7" s="2">
        <v>3.7098054000000002E-3</v>
      </c>
      <c r="N7" s="2">
        <v>3.7097584000000002E-3</v>
      </c>
      <c r="O7" s="2">
        <v>10.5764735163</v>
      </c>
      <c r="P7" s="2">
        <f t="shared" si="3"/>
        <v>269.55933302826406</v>
      </c>
      <c r="Q7">
        <v>1600</v>
      </c>
      <c r="R7" s="2"/>
      <c r="S7" s="2"/>
      <c r="T7" s="2">
        <f t="shared" si="2"/>
        <v>0</v>
      </c>
      <c r="U7" s="2"/>
      <c r="V7">
        <v>1</v>
      </c>
      <c r="W7">
        <v>1</v>
      </c>
    </row>
    <row r="8" spans="1:23" x14ac:dyDescent="0.25">
      <c r="A8" s="10">
        <f>(1 - SUM(B8:F8)/5) * 100</f>
        <v>0.23501114605319895</v>
      </c>
      <c r="B8" s="2">
        <f t="shared" si="4"/>
        <v>0.99997047576059939</v>
      </c>
      <c r="C8" s="2">
        <f t="shared" si="0"/>
        <v>0.98911241059633215</v>
      </c>
      <c r="D8" s="2">
        <f t="shared" si="1"/>
        <v>0.99931953265656248</v>
      </c>
      <c r="E8" s="2">
        <f>W8/V8</f>
        <v>0.99984702368384593</v>
      </c>
      <c r="F8" s="2">
        <v>1</v>
      </c>
      <c r="H8" s="1"/>
      <c r="I8" s="1">
        <v>1429819593935</v>
      </c>
      <c r="J8" t="s">
        <v>33</v>
      </c>
      <c r="K8" s="1">
        <v>1429819885399</v>
      </c>
      <c r="L8" s="2">
        <v>1.0887477495</v>
      </c>
      <c r="M8" s="2">
        <v>9.99179E-4</v>
      </c>
      <c r="N8" s="2">
        <v>9.9914949999999991E-4</v>
      </c>
      <c r="O8" s="2">
        <v>10.8968571807</v>
      </c>
      <c r="P8" s="2">
        <f t="shared" si="3"/>
        <v>1000.8512239659832</v>
      </c>
      <c r="Q8">
        <v>1600</v>
      </c>
      <c r="R8" s="2"/>
      <c r="S8" s="2"/>
      <c r="T8" s="2">
        <f t="shared" si="2"/>
        <v>0</v>
      </c>
      <c r="U8" s="2"/>
      <c r="V8">
        <v>0.14760389430000001</v>
      </c>
      <c r="W8">
        <v>0.1475813144</v>
      </c>
    </row>
    <row r="9" spans="1:23" x14ac:dyDescent="0.25">
      <c r="A9" s="10">
        <f>(1 - SUM(B9:F9)/5) * 100</f>
        <v>0.31572907457576571</v>
      </c>
      <c r="B9" s="2">
        <f t="shared" si="4"/>
        <v>0.99999959156733587</v>
      </c>
      <c r="C9" s="2">
        <f t="shared" si="0"/>
        <v>0.984692239009064</v>
      </c>
      <c r="D9" s="2">
        <f t="shared" si="1"/>
        <v>0.99952171569481252</v>
      </c>
      <c r="E9" s="2">
        <f>W9/V9</f>
        <v>1</v>
      </c>
      <c r="F9" s="2">
        <v>1</v>
      </c>
      <c r="H9" s="1"/>
      <c r="I9" s="1">
        <v>1429819593939</v>
      </c>
      <c r="J9" t="s">
        <v>34</v>
      </c>
      <c r="K9" s="1">
        <v>1429819767697</v>
      </c>
      <c r="L9" s="2">
        <v>1.5305097766</v>
      </c>
      <c r="M9" s="2">
        <v>7.345152E-4</v>
      </c>
      <c r="N9" s="2">
        <v>7.345149E-4</v>
      </c>
      <c r="O9" s="2">
        <v>20.8406405247</v>
      </c>
      <c r="P9" s="2">
        <f t="shared" si="3"/>
        <v>1361.4427699152188</v>
      </c>
      <c r="Q9">
        <v>3200</v>
      </c>
      <c r="R9" s="2"/>
      <c r="S9" s="2"/>
      <c r="T9" s="2">
        <f t="shared" si="2"/>
        <v>0</v>
      </c>
      <c r="U9" s="2"/>
      <c r="V9">
        <v>1</v>
      </c>
      <c r="W9">
        <v>1</v>
      </c>
    </row>
    <row r="10" spans="1:23" x14ac:dyDescent="0.25">
      <c r="A10" s="10">
        <f>(1 - SUM(B10:F10)/5) * 100</f>
        <v>0.17942191153661469</v>
      </c>
      <c r="B10" s="2">
        <f t="shared" si="4"/>
        <v>1</v>
      </c>
      <c r="C10" s="2">
        <f t="shared" si="0"/>
        <v>0.99130067508548225</v>
      </c>
      <c r="D10" s="2">
        <f t="shared" si="1"/>
        <v>0.99972822933768746</v>
      </c>
      <c r="E10" s="2">
        <f>W10/V10</f>
        <v>1</v>
      </c>
      <c r="F10" s="2">
        <v>1</v>
      </c>
      <c r="H10" s="1"/>
      <c r="I10" s="1">
        <v>1429819593943</v>
      </c>
      <c r="J10" t="s">
        <v>35</v>
      </c>
      <c r="K10" s="1">
        <v>1429819768394</v>
      </c>
      <c r="L10" s="2">
        <v>0.86966611940000005</v>
      </c>
      <c r="M10" s="2">
        <v>4.1739359999999999E-4</v>
      </c>
      <c r="N10" s="2">
        <v>4.1739359999999999E-4</v>
      </c>
      <c r="O10" s="2">
        <v>20.842017976600001</v>
      </c>
      <c r="P10" s="2">
        <f t="shared" si="3"/>
        <v>2395.8201563224734</v>
      </c>
      <c r="Q10">
        <v>3200</v>
      </c>
      <c r="R10" s="2"/>
      <c r="S10" s="2"/>
      <c r="T10" s="2">
        <f t="shared" si="2"/>
        <v>0</v>
      </c>
      <c r="U10" s="2"/>
      <c r="V10">
        <v>1</v>
      </c>
      <c r="W10">
        <v>1</v>
      </c>
    </row>
    <row r="11" spans="1:23" x14ac:dyDescent="0.25">
      <c r="A11" s="2">
        <f>(1 - SUM(B11:F11)/5) * 100</f>
        <v>9.2590726725215511</v>
      </c>
      <c r="B11" s="2">
        <f t="shared" si="4"/>
        <v>0.99996085776824706</v>
      </c>
      <c r="C11" s="2">
        <f t="shared" si="0"/>
        <v>0.55091944341876886</v>
      </c>
      <c r="D11" s="2">
        <f t="shared" si="1"/>
        <v>0.9861660651869063</v>
      </c>
      <c r="E11" s="2">
        <f>W11/V11</f>
        <v>1</v>
      </c>
      <c r="F11" s="2">
        <v>1</v>
      </c>
      <c r="H11" s="1"/>
      <c r="I11" s="1">
        <v>1429819593948</v>
      </c>
      <c r="J11" t="s">
        <v>36</v>
      </c>
      <c r="K11" s="1">
        <v>1429819768610</v>
      </c>
      <c r="L11" s="2">
        <v>44.268591401899997</v>
      </c>
      <c r="M11" s="2">
        <v>4.2636812599999997E-2</v>
      </c>
      <c r="N11" s="2">
        <v>4.2635143700000003E-2</v>
      </c>
      <c r="O11" s="2">
        <v>10.5331076105</v>
      </c>
      <c r="P11" s="2">
        <f t="shared" si="3"/>
        <v>23.454828885682868</v>
      </c>
      <c r="Q11">
        <v>3200</v>
      </c>
      <c r="R11" s="2"/>
      <c r="S11" s="2"/>
      <c r="T11" s="2">
        <f t="shared" si="2"/>
        <v>0</v>
      </c>
      <c r="U11" s="2"/>
      <c r="V11">
        <v>1</v>
      </c>
      <c r="W11">
        <v>1</v>
      </c>
    </row>
    <row r="12" spans="1:23" x14ac:dyDescent="0.25">
      <c r="A12" s="10">
        <f>(1 - SUM(B12:F12)/5) * 100</f>
        <v>0.70176635979990465</v>
      </c>
      <c r="B12" s="2">
        <f t="shared" si="4"/>
        <v>0.99981756879578354</v>
      </c>
      <c r="C12" s="2">
        <f t="shared" si="0"/>
        <v>0.96610631374728351</v>
      </c>
      <c r="D12" s="2">
        <f t="shared" si="1"/>
        <v>0.9989877994669375</v>
      </c>
      <c r="E12" s="2">
        <f>W12/V12</f>
        <v>1</v>
      </c>
      <c r="F12" s="2">
        <v>1</v>
      </c>
      <c r="H12" s="1"/>
      <c r="I12" s="1">
        <v>1429819593952</v>
      </c>
      <c r="J12" t="s">
        <v>37</v>
      </c>
      <c r="K12" s="1">
        <v>1429819767416</v>
      </c>
      <c r="L12" s="2">
        <v>3.2390417058000001</v>
      </c>
      <c r="M12" s="2">
        <v>3.2050438000000001E-3</v>
      </c>
      <c r="N12" s="2">
        <v>3.2044590999999998E-3</v>
      </c>
      <c r="O12" s="2">
        <v>10.577038181800001</v>
      </c>
      <c r="P12" s="2">
        <f t="shared" si="3"/>
        <v>312.06514696973352</v>
      </c>
      <c r="Q12">
        <v>3200</v>
      </c>
      <c r="R12" s="2"/>
      <c r="S12" s="2"/>
      <c r="T12" s="2">
        <f t="shared" si="2"/>
        <v>0</v>
      </c>
      <c r="U12" s="2"/>
      <c r="V12">
        <v>1</v>
      </c>
      <c r="W12">
        <v>1</v>
      </c>
    </row>
    <row r="13" spans="1:23" x14ac:dyDescent="0.25">
      <c r="A13" s="10">
        <f>(1 - SUM(B13:F13)/5) * 100</f>
        <v>4.9145887009641953</v>
      </c>
      <c r="B13" s="2">
        <f t="shared" si="4"/>
        <v>0.75585657875179857</v>
      </c>
      <c r="C13" s="2">
        <f t="shared" si="0"/>
        <v>0.99848123301974168</v>
      </c>
      <c r="D13" s="2">
        <f t="shared" si="1"/>
        <v>0.99993275318024999</v>
      </c>
      <c r="E13" s="2">
        <f>W13/V13</f>
        <v>1</v>
      </c>
      <c r="F13" s="2">
        <v>1</v>
      </c>
      <c r="H13" s="1"/>
      <c r="I13" s="1">
        <v>1429819594112</v>
      </c>
      <c r="J13" t="s">
        <v>38</v>
      </c>
      <c r="K13" s="1">
        <v>1429819798572</v>
      </c>
      <c r="L13" s="2">
        <v>8.0696183699999993E-2</v>
      </c>
      <c r="M13" s="2">
        <v>1.9578409999999999E-4</v>
      </c>
      <c r="N13" s="2">
        <v>1.4798470000000001E-4</v>
      </c>
      <c r="O13" s="2">
        <v>10.2630000281</v>
      </c>
      <c r="P13" s="2">
        <f t="shared" si="3"/>
        <v>6757.4553315308949</v>
      </c>
      <c r="Q13">
        <v>1200</v>
      </c>
      <c r="R13" s="2"/>
      <c r="S13" s="2"/>
      <c r="T13" s="2">
        <f t="shared" si="2"/>
        <v>0</v>
      </c>
      <c r="U13" s="2"/>
      <c r="V13">
        <v>1</v>
      </c>
      <c r="W13">
        <v>1</v>
      </c>
    </row>
    <row r="14" spans="1:23" x14ac:dyDescent="0.25">
      <c r="A14" s="2">
        <f>(1 - SUM(B14:F14)/5) * 100</f>
        <v>6.4394022221091145</v>
      </c>
      <c r="B14" s="2">
        <f t="shared" si="4"/>
        <v>0.72926392992781464</v>
      </c>
      <c r="C14" s="2">
        <f t="shared" si="0"/>
        <v>0.95265231926631289</v>
      </c>
      <c r="D14" s="2">
        <f t="shared" si="1"/>
        <v>0.99611363970041666</v>
      </c>
      <c r="E14" s="2">
        <f>W14/V14</f>
        <v>1</v>
      </c>
      <c r="F14" s="2">
        <v>1</v>
      </c>
      <c r="H14" s="1"/>
      <c r="I14" s="1">
        <v>1429819594116</v>
      </c>
      <c r="J14" t="s">
        <v>39</v>
      </c>
      <c r="K14" s="1">
        <v>1429819798760</v>
      </c>
      <c r="L14" s="2">
        <v>4.6636323595000002</v>
      </c>
      <c r="M14" s="2">
        <v>6.3301351000000002E-3</v>
      </c>
      <c r="N14" s="2">
        <v>4.6163391999999998E-3</v>
      </c>
      <c r="O14" s="2">
        <v>10.256542832399999</v>
      </c>
      <c r="P14" s="2">
        <f t="shared" si="3"/>
        <v>216.62186348871418</v>
      </c>
      <c r="Q14">
        <v>1200</v>
      </c>
      <c r="R14" s="2"/>
      <c r="S14" s="2"/>
      <c r="T14" s="2">
        <f t="shared" si="2"/>
        <v>0</v>
      </c>
      <c r="U14" s="2"/>
      <c r="V14">
        <v>1</v>
      </c>
      <c r="W14">
        <v>1</v>
      </c>
    </row>
    <row r="15" spans="1:23" x14ac:dyDescent="0.25">
      <c r="A15" s="2">
        <f>(1 - SUM(B15:F15)/5) * 100</f>
        <v>6.0408846467026596</v>
      </c>
      <c r="B15" s="2">
        <f t="shared" si="4"/>
        <v>0.70314224328058805</v>
      </c>
      <c r="C15" s="2">
        <f t="shared" si="0"/>
        <v>0.99521165056986305</v>
      </c>
      <c r="D15" s="2">
        <f t="shared" si="1"/>
        <v>0.99960187381441667</v>
      </c>
      <c r="E15" s="2">
        <f>W15/V15</f>
        <v>1</v>
      </c>
      <c r="F15" s="2">
        <v>1</v>
      </c>
      <c r="H15" s="1"/>
      <c r="I15" s="1">
        <v>1429819594120</v>
      </c>
      <c r="J15" t="s">
        <v>35</v>
      </c>
      <c r="K15" s="1">
        <v>1429819799092</v>
      </c>
      <c r="L15" s="2">
        <v>0.47775142269999998</v>
      </c>
      <c r="M15" s="2">
        <v>6.6357370000000001E-4</v>
      </c>
      <c r="N15" s="2">
        <v>4.6658669999999998E-4</v>
      </c>
      <c r="O15" s="2">
        <v>10.2625073328</v>
      </c>
      <c r="P15" s="2">
        <f t="shared" si="3"/>
        <v>2143.2243996667717</v>
      </c>
      <c r="Q15">
        <v>1200</v>
      </c>
      <c r="R15" s="2"/>
      <c r="S15" s="2"/>
      <c r="T15" s="2">
        <f t="shared" si="2"/>
        <v>0</v>
      </c>
      <c r="U15" s="2"/>
      <c r="V15">
        <v>1</v>
      </c>
      <c r="W15">
        <v>1</v>
      </c>
    </row>
    <row r="16" spans="1:23" x14ac:dyDescent="0.25">
      <c r="A16" s="10">
        <f>(1 - SUM(B16:F16)/5) * 100</f>
        <v>10.000860402141853</v>
      </c>
      <c r="B16" s="2">
        <f t="shared" si="4"/>
        <v>0.75669258509858983</v>
      </c>
      <c r="C16" s="2">
        <f t="shared" si="0"/>
        <v>0.99769217498813334</v>
      </c>
      <c r="D16" s="2">
        <f t="shared" si="1"/>
        <v>0.99992037183641669</v>
      </c>
      <c r="E16" s="2">
        <f>W16/V16</f>
        <v>0.74565184796976713</v>
      </c>
      <c r="F16" s="2">
        <v>1</v>
      </c>
      <c r="H16" s="1"/>
      <c r="I16" s="1">
        <v>1429819594124</v>
      </c>
      <c r="J16" t="s">
        <v>34</v>
      </c>
      <c r="K16" s="1">
        <v>1429819799269</v>
      </c>
      <c r="L16" s="2">
        <v>9.5553796299999993E-2</v>
      </c>
      <c r="M16" s="2">
        <v>2.9717589999999998E-4</v>
      </c>
      <c r="N16" s="2">
        <v>2.2487080000000001E-4</v>
      </c>
      <c r="O16" s="2">
        <v>10.2628932341</v>
      </c>
      <c r="P16" s="2">
        <f t="shared" si="3"/>
        <v>4446.9980095236906</v>
      </c>
      <c r="Q16">
        <v>1200</v>
      </c>
      <c r="R16" s="2"/>
      <c r="S16" s="2"/>
      <c r="T16" s="2">
        <f t="shared" si="2"/>
        <v>0</v>
      </c>
      <c r="U16" s="2"/>
      <c r="V16">
        <v>1.802107377</v>
      </c>
      <c r="W16">
        <v>1.3437446958999999</v>
      </c>
    </row>
    <row r="17" spans="1:23" x14ac:dyDescent="0.25">
      <c r="A17" s="10">
        <f>(1 - SUM(B17:F17)/5) * 100</f>
        <v>0.31572907457576571</v>
      </c>
      <c r="B17" s="2">
        <f t="shared" si="4"/>
        <v>0.99999959156733587</v>
      </c>
      <c r="C17" s="2">
        <f t="shared" si="0"/>
        <v>0.984692239009064</v>
      </c>
      <c r="D17" s="2">
        <f t="shared" si="1"/>
        <v>0.99952171569481252</v>
      </c>
      <c r="E17" s="2">
        <f>W17/V17</f>
        <v>1</v>
      </c>
      <c r="F17" s="2">
        <v>1</v>
      </c>
      <c r="H17" s="1"/>
      <c r="I17" s="1">
        <v>1429819594129</v>
      </c>
      <c r="J17" t="s">
        <v>34</v>
      </c>
      <c r="K17" s="1">
        <v>1429819767697</v>
      </c>
      <c r="L17" s="2">
        <v>1.5305097766</v>
      </c>
      <c r="M17" s="2">
        <v>7.345152E-4</v>
      </c>
      <c r="N17" s="2">
        <v>7.345149E-4</v>
      </c>
      <c r="O17" s="2">
        <v>20.8406405247</v>
      </c>
      <c r="P17" s="2">
        <f t="shared" si="3"/>
        <v>1361.4427699152188</v>
      </c>
      <c r="Q17">
        <v>3200</v>
      </c>
      <c r="R17" s="2"/>
      <c r="S17" s="2"/>
      <c r="T17" s="2">
        <f t="shared" si="2"/>
        <v>0</v>
      </c>
      <c r="U17" s="2"/>
      <c r="V17">
        <v>1</v>
      </c>
      <c r="W17">
        <v>1</v>
      </c>
    </row>
    <row r="18" spans="1:23" x14ac:dyDescent="0.25">
      <c r="A18" s="10">
        <f>(1 - SUM(B18:F18)/5) * 100</f>
        <v>0.17943149481263188</v>
      </c>
      <c r="B18" s="2">
        <f t="shared" si="4"/>
        <v>0.99999952083619825</v>
      </c>
      <c r="C18" s="2">
        <f t="shared" si="0"/>
        <v>0.99130067508548225</v>
      </c>
      <c r="D18" s="2">
        <f t="shared" si="1"/>
        <v>0.99972822933768746</v>
      </c>
      <c r="E18" s="2">
        <f>W18/V18</f>
        <v>1</v>
      </c>
      <c r="F18" s="2">
        <v>1</v>
      </c>
      <c r="H18" s="1"/>
      <c r="I18" s="1">
        <v>1429819594133</v>
      </c>
      <c r="J18" t="s">
        <v>35</v>
      </c>
      <c r="K18" s="1">
        <v>1429819768394</v>
      </c>
      <c r="L18" s="2">
        <v>0.86966611940000005</v>
      </c>
      <c r="M18" s="2">
        <v>4.1739380000000001E-4</v>
      </c>
      <c r="N18" s="2">
        <v>4.1739359999999999E-4</v>
      </c>
      <c r="O18" s="2">
        <v>20.842017976600001</v>
      </c>
      <c r="P18" s="2">
        <f t="shared" si="3"/>
        <v>2395.8201563224734</v>
      </c>
      <c r="Q18">
        <v>3200</v>
      </c>
      <c r="R18" s="2"/>
      <c r="S18" s="2"/>
      <c r="T18" s="2">
        <f t="shared" si="2"/>
        <v>0</v>
      </c>
      <c r="U18" s="2"/>
      <c r="V18">
        <v>1</v>
      </c>
      <c r="W18">
        <v>1</v>
      </c>
    </row>
    <row r="19" spans="1:23" x14ac:dyDescent="0.25">
      <c r="A19" s="2">
        <f>(1 - SUM(B19:F19)/5) * 100</f>
        <v>8.9507772866761712</v>
      </c>
      <c r="B19" s="2">
        <f t="shared" si="4"/>
        <v>0.99996093723704238</v>
      </c>
      <c r="C19" s="2">
        <f t="shared" si="0"/>
        <v>0.56587280650902361</v>
      </c>
      <c r="D19" s="2">
        <f t="shared" si="1"/>
        <v>0.98662739192012505</v>
      </c>
      <c r="E19" s="2">
        <f>W19/V19</f>
        <v>1</v>
      </c>
      <c r="F19" s="2">
        <v>1</v>
      </c>
      <c r="H19" s="1"/>
      <c r="I19" s="1">
        <v>1429819594137</v>
      </c>
      <c r="J19" t="s">
        <v>40</v>
      </c>
      <c r="K19" s="1">
        <v>1429819767973</v>
      </c>
      <c r="L19" s="2">
        <v>42.792345855599997</v>
      </c>
      <c r="M19" s="2">
        <v>4.2485474000000002E-2</v>
      </c>
      <c r="N19" s="2">
        <v>4.24838144E-2</v>
      </c>
      <c r="O19" s="2">
        <v>10.2186491402</v>
      </c>
      <c r="P19" s="2">
        <f t="shared" si="3"/>
        <v>23.538376064461858</v>
      </c>
      <c r="Q19">
        <v>3200</v>
      </c>
      <c r="R19" s="2"/>
      <c r="S19" s="2"/>
      <c r="T19" s="2">
        <f t="shared" si="2"/>
        <v>0</v>
      </c>
      <c r="U19" s="2"/>
      <c r="V19">
        <v>1</v>
      </c>
      <c r="W19">
        <v>1</v>
      </c>
    </row>
    <row r="20" spans="1:23" x14ac:dyDescent="0.25">
      <c r="A20" s="2">
        <f>(1 - SUM(B20:F20)/5) * 100</f>
        <v>6.0860283657371621</v>
      </c>
      <c r="B20" s="2">
        <f t="shared" si="4"/>
        <v>0.99997005915425463</v>
      </c>
      <c r="C20" s="2">
        <f t="shared" si="0"/>
        <v>0.70468498975860605</v>
      </c>
      <c r="D20" s="2">
        <f t="shared" si="1"/>
        <v>0.99104353280028123</v>
      </c>
      <c r="E20" s="2">
        <f>W20/V20</f>
        <v>1</v>
      </c>
      <c r="F20" s="2">
        <v>1</v>
      </c>
      <c r="H20" s="1"/>
      <c r="I20" s="1">
        <v>1429819594141</v>
      </c>
      <c r="J20" t="s">
        <v>41</v>
      </c>
      <c r="K20" s="1">
        <v>1429819768208</v>
      </c>
      <c r="L20" s="2">
        <v>28.660695039099998</v>
      </c>
      <c r="M20" s="2">
        <v>2.8860240200000001E-2</v>
      </c>
      <c r="N20" s="2">
        <v>2.88593761E-2</v>
      </c>
      <c r="O20" s="2">
        <v>10.2328965539</v>
      </c>
      <c r="P20" s="2">
        <f t="shared" si="3"/>
        <v>34.650783736104401</v>
      </c>
      <c r="Q20">
        <v>3200</v>
      </c>
      <c r="R20" s="2"/>
      <c r="S20" s="2"/>
      <c r="T20" s="2">
        <f t="shared" si="2"/>
        <v>0</v>
      </c>
      <c r="U20" s="2"/>
      <c r="V20">
        <v>1</v>
      </c>
      <c r="W20">
        <v>1</v>
      </c>
    </row>
    <row r="21" spans="1:23" x14ac:dyDescent="0.25">
      <c r="A21" s="20">
        <f>(1 - SUM(B21:F21)/5) * 100</f>
        <v>4.303684102348571</v>
      </c>
      <c r="B21" s="3">
        <f>SUM(B5:B20)/16</f>
        <v>0.92104440461806258</v>
      </c>
      <c r="C21" s="3">
        <f t="shared" ref="C21:F21" si="5">SUM(C5:C20)/16</f>
        <v>0.90061570495243048</v>
      </c>
      <c r="D21" s="3">
        <f t="shared" si="5"/>
        <v>0.98548867061892587</v>
      </c>
      <c r="E21" s="3">
        <f t="shared" si="5"/>
        <v>0.9776670146931522</v>
      </c>
      <c r="F21" s="3">
        <f t="shared" si="5"/>
        <v>1</v>
      </c>
      <c r="G21" s="4"/>
      <c r="H21" s="5"/>
      <c r="I21" s="5"/>
      <c r="J21" s="4"/>
      <c r="K21" s="5"/>
      <c r="L21" s="3"/>
      <c r="M21" s="3"/>
      <c r="N21" s="3"/>
      <c r="O21" s="3"/>
      <c r="P21" s="3"/>
      <c r="Q21" s="4"/>
      <c r="R21" s="3"/>
      <c r="S21" s="3"/>
      <c r="T21" s="3"/>
      <c r="U21" s="3"/>
      <c r="V21" s="4"/>
      <c r="W21" s="4"/>
    </row>
    <row r="22" spans="1:23" x14ac:dyDescent="0.25">
      <c r="B22" s="8" t="s">
        <v>74</v>
      </c>
      <c r="C22" s="9"/>
      <c r="D22" s="6">
        <f>(1 - SUM(B21:F21)/5)*100</f>
        <v>4.303684102348571</v>
      </c>
      <c r="E22" s="2"/>
      <c r="F22" s="2"/>
      <c r="H22" s="1"/>
      <c r="I22" s="1"/>
      <c r="K22" s="1"/>
      <c r="L22" s="2"/>
      <c r="M22" s="2"/>
      <c r="N22" s="2"/>
      <c r="O22" s="2"/>
      <c r="P22" s="2"/>
      <c r="R22" s="2"/>
      <c r="S22" s="2"/>
      <c r="T22" s="2"/>
      <c r="U22" s="2"/>
    </row>
    <row r="23" spans="1:23" x14ac:dyDescent="0.25">
      <c r="B23" s="2"/>
      <c r="C23" s="2"/>
      <c r="D23" s="2"/>
      <c r="E23" s="2"/>
      <c r="F23" s="2"/>
      <c r="H23" s="1"/>
      <c r="I23" s="1"/>
      <c r="K23" s="1"/>
      <c r="L23" s="2"/>
      <c r="M23" s="2"/>
      <c r="N23" s="2"/>
      <c r="O23" s="2"/>
      <c r="P23" s="2"/>
      <c r="R23" s="2"/>
      <c r="S23" s="2"/>
      <c r="T23" s="2"/>
      <c r="U23" s="2"/>
    </row>
    <row r="24" spans="1:23" x14ac:dyDescent="0.25">
      <c r="A24" s="11">
        <f>(1 - SUM(B24:F24)/5) * 100</f>
        <v>13.572205158456063</v>
      </c>
      <c r="B24" s="2">
        <f>(N24/M24)</f>
        <v>0.79210187239970065</v>
      </c>
      <c r="C24" s="2">
        <f t="shared" ref="C24:C32" si="6">1 - (O24/P24)</f>
        <v>0.81560443211467426</v>
      </c>
      <c r="D24" s="2">
        <f t="shared" ref="D24:D32" si="7">1 - (L24/Q24)</f>
        <v>0.81651007412599996</v>
      </c>
      <c r="E24" s="2">
        <f>W24/V24</f>
        <v>0.89717336343682175</v>
      </c>
      <c r="F24" s="2">
        <v>1</v>
      </c>
      <c r="G24" t="s">
        <v>42</v>
      </c>
      <c r="H24" s="1">
        <v>1429819593013</v>
      </c>
      <c r="I24" s="1">
        <v>1429819589166</v>
      </c>
      <c r="J24" t="s">
        <v>29</v>
      </c>
      <c r="K24" s="1">
        <v>1429820899496</v>
      </c>
      <c r="L24" s="2">
        <v>18.348992587400001</v>
      </c>
      <c r="M24" s="2">
        <v>2.2053133199999998E-2</v>
      </c>
      <c r="N24" s="2">
        <v>1.74683281E-2</v>
      </c>
      <c r="O24" s="2">
        <v>10.555994072800001</v>
      </c>
      <c r="P24" s="2">
        <f t="shared" ref="P24:P32" si="8">1/N24</f>
        <v>57.246463100266595</v>
      </c>
      <c r="Q24">
        <v>100</v>
      </c>
      <c r="R24" s="2"/>
      <c r="S24" s="2"/>
      <c r="T24" s="2">
        <f t="shared" ref="T24:T32" si="9">R24/(1+S24)</f>
        <v>0</v>
      </c>
      <c r="U24" s="2"/>
      <c r="V24">
        <v>4.4617996399999998E-2</v>
      </c>
      <c r="W24">
        <v>4.0030077900000002E-2</v>
      </c>
    </row>
    <row r="25" spans="1:23" x14ac:dyDescent="0.25">
      <c r="A25" s="10">
        <f>(1 - SUM(B25:F25)/5) * 100</f>
        <v>0.83401856045728362</v>
      </c>
      <c r="B25" s="2">
        <f t="shared" ref="B25:B32" si="10">(N25/M25)</f>
        <v>0.99998733087185654</v>
      </c>
      <c r="C25" s="2">
        <f t="shared" si="6"/>
        <v>0.96076383853052849</v>
      </c>
      <c r="D25" s="2">
        <f t="shared" si="7"/>
        <v>0.99754790257475001</v>
      </c>
      <c r="E25" s="2">
        <f>W25/V25</f>
        <v>1</v>
      </c>
      <c r="F25" s="2">
        <v>1</v>
      </c>
      <c r="H25" s="1"/>
      <c r="I25" s="1">
        <v>1429819594330</v>
      </c>
      <c r="J25" t="s">
        <v>31</v>
      </c>
      <c r="K25" s="1">
        <v>1429819884973</v>
      </c>
      <c r="L25" s="2">
        <v>3.9233558803999999</v>
      </c>
      <c r="M25" s="2">
        <v>3.7098054000000002E-3</v>
      </c>
      <c r="N25" s="2">
        <v>3.7097584000000002E-3</v>
      </c>
      <c r="O25" s="2">
        <v>10.5764735163</v>
      </c>
      <c r="P25" s="2">
        <f t="shared" si="8"/>
        <v>269.55933302826406</v>
      </c>
      <c r="Q25">
        <v>1600</v>
      </c>
      <c r="R25" s="2"/>
      <c r="S25" s="2"/>
      <c r="T25" s="2">
        <f t="shared" si="9"/>
        <v>0</v>
      </c>
      <c r="U25" s="2"/>
      <c r="V25">
        <v>1</v>
      </c>
      <c r="W25">
        <v>1</v>
      </c>
    </row>
    <row r="26" spans="1:23" x14ac:dyDescent="0.25">
      <c r="A26" s="10">
        <f>(1 - SUM(B26:F26)/5) * 100</f>
        <v>0.83401370851106105</v>
      </c>
      <c r="B26" s="2">
        <f t="shared" si="10"/>
        <v>0.99998757346916811</v>
      </c>
      <c r="C26" s="2">
        <f t="shared" si="6"/>
        <v>0.96076383853052849</v>
      </c>
      <c r="D26" s="2">
        <f t="shared" si="7"/>
        <v>0.99754790257475001</v>
      </c>
      <c r="E26" s="2">
        <f>W26/V26</f>
        <v>1</v>
      </c>
      <c r="F26" s="2">
        <v>1</v>
      </c>
      <c r="H26" s="1"/>
      <c r="I26" s="1">
        <v>1429819594334</v>
      </c>
      <c r="J26" t="s">
        <v>32</v>
      </c>
      <c r="K26" s="1">
        <v>1429819885203</v>
      </c>
      <c r="L26" s="2">
        <v>3.9233558803999999</v>
      </c>
      <c r="M26" s="2">
        <v>3.7098044999999999E-3</v>
      </c>
      <c r="N26" s="2">
        <v>3.7097584000000002E-3</v>
      </c>
      <c r="O26" s="2">
        <v>10.5764735163</v>
      </c>
      <c r="P26" s="2">
        <f t="shared" si="8"/>
        <v>269.55933302826406</v>
      </c>
      <c r="Q26">
        <v>1600</v>
      </c>
      <c r="R26" s="2"/>
      <c r="S26" s="2"/>
      <c r="T26" s="2">
        <f t="shared" si="9"/>
        <v>0</v>
      </c>
      <c r="U26" s="2"/>
      <c r="V26">
        <v>1</v>
      </c>
      <c r="W26">
        <v>1</v>
      </c>
    </row>
    <row r="27" spans="1:23" x14ac:dyDescent="0.25">
      <c r="A27" s="10">
        <f>(1 - SUM(B27:F27)/5) * 100</f>
        <v>0.23502515713313965</v>
      </c>
      <c r="B27" s="2">
        <f t="shared" si="10"/>
        <v>0.99996977520660191</v>
      </c>
      <c r="C27" s="2">
        <f t="shared" si="6"/>
        <v>0.98911241059633215</v>
      </c>
      <c r="D27" s="2">
        <f t="shared" si="7"/>
        <v>0.99931953265656248</v>
      </c>
      <c r="E27" s="2">
        <f>W27/V27</f>
        <v>0.99984702368384593</v>
      </c>
      <c r="F27" s="2">
        <v>1</v>
      </c>
      <c r="H27" s="1"/>
      <c r="I27" s="1">
        <v>1429819594338</v>
      </c>
      <c r="J27" t="s">
        <v>33</v>
      </c>
      <c r="K27" s="1">
        <v>1429819885399</v>
      </c>
      <c r="L27" s="2">
        <v>1.0887477495</v>
      </c>
      <c r="M27" s="2">
        <v>9.9917970000000002E-4</v>
      </c>
      <c r="N27" s="2">
        <v>9.9914949999999991E-4</v>
      </c>
      <c r="O27" s="2">
        <v>10.8968571807</v>
      </c>
      <c r="P27" s="2">
        <f t="shared" si="8"/>
        <v>1000.8512239659832</v>
      </c>
      <c r="Q27">
        <v>1600</v>
      </c>
      <c r="R27" s="2"/>
      <c r="S27" s="2"/>
      <c r="T27" s="2">
        <f t="shared" si="9"/>
        <v>0</v>
      </c>
      <c r="U27" s="2"/>
      <c r="V27">
        <v>0.14760389430000001</v>
      </c>
      <c r="W27">
        <v>0.1475813144</v>
      </c>
    </row>
    <row r="28" spans="1:23" x14ac:dyDescent="0.25">
      <c r="A28" s="10">
        <f>(1 - SUM(B28:F28)/5) * 100</f>
        <v>0.31572907457576571</v>
      </c>
      <c r="B28" s="2">
        <f t="shared" si="10"/>
        <v>0.99999959156733587</v>
      </c>
      <c r="C28" s="2">
        <f t="shared" si="6"/>
        <v>0.984692239009064</v>
      </c>
      <c r="D28" s="2">
        <f t="shared" si="7"/>
        <v>0.99952171569481252</v>
      </c>
      <c r="E28" s="2">
        <f>W28/V28</f>
        <v>1</v>
      </c>
      <c r="F28" s="2">
        <v>1</v>
      </c>
      <c r="H28" s="1"/>
      <c r="I28" s="1">
        <v>1429819594342</v>
      </c>
      <c r="J28" t="s">
        <v>34</v>
      </c>
      <c r="K28" s="1">
        <v>1429819767697</v>
      </c>
      <c r="L28" s="2">
        <v>1.5305097766</v>
      </c>
      <c r="M28" s="2">
        <v>7.345152E-4</v>
      </c>
      <c r="N28" s="2">
        <v>7.345149E-4</v>
      </c>
      <c r="O28" s="2">
        <v>20.8406405247</v>
      </c>
      <c r="P28" s="2">
        <f t="shared" si="8"/>
        <v>1361.4427699152188</v>
      </c>
      <c r="Q28">
        <v>3200</v>
      </c>
      <c r="R28" s="2"/>
      <c r="S28" s="2"/>
      <c r="T28" s="2">
        <f t="shared" si="9"/>
        <v>0</v>
      </c>
      <c r="U28" s="2"/>
      <c r="V28">
        <v>1</v>
      </c>
      <c r="W28">
        <v>1</v>
      </c>
    </row>
    <row r="29" spans="1:23" x14ac:dyDescent="0.25">
      <c r="A29" s="10">
        <f>(1 - SUM(B29:F29)/5) * 100</f>
        <v>0.17943149481263188</v>
      </c>
      <c r="B29" s="2">
        <f t="shared" si="10"/>
        <v>0.99999952083619825</v>
      </c>
      <c r="C29" s="2">
        <f t="shared" si="6"/>
        <v>0.99130067508548225</v>
      </c>
      <c r="D29" s="2">
        <f t="shared" si="7"/>
        <v>0.99972822933768746</v>
      </c>
      <c r="E29" s="2">
        <f>W29/V29</f>
        <v>1</v>
      </c>
      <c r="F29" s="2">
        <v>1</v>
      </c>
      <c r="H29" s="1"/>
      <c r="I29" s="1">
        <v>1429819594346</v>
      </c>
      <c r="J29" t="s">
        <v>35</v>
      </c>
      <c r="K29" s="1">
        <v>1429819768394</v>
      </c>
      <c r="L29" s="2">
        <v>0.86966611940000005</v>
      </c>
      <c r="M29" s="2">
        <v>4.1739380000000001E-4</v>
      </c>
      <c r="N29" s="2">
        <v>4.1739359999999999E-4</v>
      </c>
      <c r="O29" s="2">
        <v>20.842017976600001</v>
      </c>
      <c r="P29" s="2">
        <f t="shared" si="8"/>
        <v>2395.8201563224734</v>
      </c>
      <c r="Q29">
        <v>3200</v>
      </c>
      <c r="R29" s="2"/>
      <c r="S29" s="2"/>
      <c r="T29" s="2">
        <f t="shared" si="9"/>
        <v>0</v>
      </c>
      <c r="U29" s="2"/>
      <c r="V29">
        <v>1</v>
      </c>
      <c r="W29">
        <v>1</v>
      </c>
    </row>
    <row r="30" spans="1:23" x14ac:dyDescent="0.25">
      <c r="A30" s="2">
        <f>(1 - SUM(B30:F30)/5) * 100</f>
        <v>9.2590726725215511</v>
      </c>
      <c r="B30" s="2">
        <f t="shared" si="10"/>
        <v>0.99996085776824706</v>
      </c>
      <c r="C30" s="2">
        <f t="shared" si="6"/>
        <v>0.55091944341876886</v>
      </c>
      <c r="D30" s="2">
        <f t="shared" si="7"/>
        <v>0.9861660651869063</v>
      </c>
      <c r="E30" s="2">
        <f>W30/V30</f>
        <v>1</v>
      </c>
      <c r="F30" s="2">
        <v>1</v>
      </c>
      <c r="H30" s="1"/>
      <c r="I30" s="1">
        <v>1429819594350</v>
      </c>
      <c r="J30" t="s">
        <v>36</v>
      </c>
      <c r="K30" s="1">
        <v>1429819768610</v>
      </c>
      <c r="L30" s="2">
        <v>44.268591401899997</v>
      </c>
      <c r="M30" s="2">
        <v>4.2636812599999997E-2</v>
      </c>
      <c r="N30" s="2">
        <v>4.2635143700000003E-2</v>
      </c>
      <c r="O30" s="2">
        <v>10.5331076105</v>
      </c>
      <c r="P30" s="2">
        <f t="shared" si="8"/>
        <v>23.454828885682868</v>
      </c>
      <c r="Q30">
        <v>3200</v>
      </c>
      <c r="R30" s="2"/>
      <c r="S30" s="2"/>
      <c r="T30" s="2">
        <f t="shared" si="9"/>
        <v>0</v>
      </c>
      <c r="U30" s="2"/>
      <c r="V30">
        <v>1</v>
      </c>
      <c r="W30">
        <v>1</v>
      </c>
    </row>
    <row r="31" spans="1:23" x14ac:dyDescent="0.25">
      <c r="A31" s="10">
        <f>(1 - SUM(B31:F31)/5) * 100</f>
        <v>0.70176635979990465</v>
      </c>
      <c r="B31" s="2">
        <f t="shared" si="10"/>
        <v>0.99981756879578354</v>
      </c>
      <c r="C31" s="2">
        <f t="shared" si="6"/>
        <v>0.96610631374728351</v>
      </c>
      <c r="D31" s="2">
        <f t="shared" si="7"/>
        <v>0.9989877994669375</v>
      </c>
      <c r="E31" s="2">
        <f>W31/V31</f>
        <v>1</v>
      </c>
      <c r="F31" s="2">
        <v>1</v>
      </c>
      <c r="H31" s="1"/>
      <c r="I31" s="1">
        <v>1429819589166</v>
      </c>
      <c r="J31" t="s">
        <v>37</v>
      </c>
      <c r="K31" s="1">
        <v>1429819767416</v>
      </c>
      <c r="L31" s="2">
        <v>3.2390417058000001</v>
      </c>
      <c r="M31" s="2">
        <v>3.2050438000000001E-3</v>
      </c>
      <c r="N31" s="2">
        <v>3.2044590999999998E-3</v>
      </c>
      <c r="O31" s="2">
        <v>10.577038181800001</v>
      </c>
      <c r="P31" s="2">
        <f t="shared" si="8"/>
        <v>312.06514696973352</v>
      </c>
      <c r="Q31">
        <v>3200</v>
      </c>
      <c r="R31" s="2"/>
      <c r="S31" s="2"/>
      <c r="T31" s="2">
        <f t="shared" si="9"/>
        <v>0</v>
      </c>
      <c r="U31" s="2"/>
      <c r="V31">
        <v>1</v>
      </c>
      <c r="W31">
        <v>1</v>
      </c>
    </row>
    <row r="32" spans="1:23" x14ac:dyDescent="0.25">
      <c r="A32" s="10">
        <f>(1 - SUM(B32:F32)/5) * 100</f>
        <v>0.23195161973011968</v>
      </c>
      <c r="B32" s="2">
        <f t="shared" si="10"/>
        <v>0.99997047576059939</v>
      </c>
      <c r="C32" s="2">
        <f t="shared" si="6"/>
        <v>0.98911241059633215</v>
      </c>
      <c r="D32" s="2">
        <f t="shared" si="7"/>
        <v>0.99931953265656248</v>
      </c>
      <c r="E32" s="2">
        <f>W32/V32</f>
        <v>1</v>
      </c>
      <c r="F32" s="2">
        <v>1</v>
      </c>
      <c r="H32" s="1"/>
      <c r="I32" s="1">
        <v>1429819594417</v>
      </c>
      <c r="J32" t="s">
        <v>33</v>
      </c>
      <c r="K32" s="1">
        <v>1429819885399</v>
      </c>
      <c r="L32" s="2">
        <v>1.0887477495</v>
      </c>
      <c r="M32" s="2">
        <v>9.99179E-4</v>
      </c>
      <c r="N32" s="2">
        <v>9.9914949999999991E-4</v>
      </c>
      <c r="O32" s="2">
        <v>10.8968571807</v>
      </c>
      <c r="P32" s="2">
        <f t="shared" si="8"/>
        <v>1000.8512239659832</v>
      </c>
      <c r="Q32">
        <v>1600</v>
      </c>
      <c r="R32" s="2"/>
      <c r="S32" s="2"/>
      <c r="T32" s="2">
        <f t="shared" si="9"/>
        <v>0</v>
      </c>
      <c r="U32" s="2"/>
      <c r="V32">
        <v>1</v>
      </c>
      <c r="W32">
        <v>1</v>
      </c>
    </row>
    <row r="33" spans="1:23" x14ac:dyDescent="0.25">
      <c r="A33" s="20">
        <f>(1 - SUM(B33:F33)/5) * 100</f>
        <v>2.9070237562219381</v>
      </c>
      <c r="B33" s="3">
        <f>SUM(B24:B32)/9</f>
        <v>0.97686606296394352</v>
      </c>
      <c r="C33" s="3">
        <f t="shared" ref="C33:F33" si="11">SUM(C24:C32)/9</f>
        <v>0.91204173351433271</v>
      </c>
      <c r="D33" s="3">
        <f t="shared" si="11"/>
        <v>0.97718319491944117</v>
      </c>
      <c r="E33" s="3">
        <f t="shared" si="11"/>
        <v>0.98855782079118526</v>
      </c>
      <c r="F33" s="3">
        <f t="shared" si="11"/>
        <v>1</v>
      </c>
      <c r="G33" s="4"/>
      <c r="H33" s="5"/>
      <c r="I33" s="5"/>
      <c r="J33" s="4"/>
      <c r="K33" s="5"/>
      <c r="L33" s="3"/>
      <c r="M33" s="3"/>
      <c r="N33" s="3"/>
      <c r="O33" s="3"/>
      <c r="P33" s="3"/>
      <c r="Q33" s="4"/>
      <c r="R33" s="3"/>
      <c r="S33" s="3"/>
      <c r="T33" s="3"/>
      <c r="U33" s="3"/>
      <c r="V33" s="4"/>
      <c r="W33" s="4"/>
    </row>
    <row r="34" spans="1:23" x14ac:dyDescent="0.25">
      <c r="B34" s="8" t="s">
        <v>76</v>
      </c>
      <c r="C34" s="9"/>
      <c r="D34" s="6">
        <f>(1 - SUM(B33:F33)/5)*100</f>
        <v>2.9070237562219381</v>
      </c>
      <c r="E34" s="2"/>
      <c r="F34" s="2"/>
      <c r="H34" s="1"/>
      <c r="I34" s="1"/>
      <c r="K34" s="1"/>
      <c r="L34" s="2"/>
      <c r="M34" s="2"/>
      <c r="N34" s="2"/>
      <c r="O34" s="2"/>
      <c r="P34" s="2"/>
      <c r="R34" s="2"/>
      <c r="S34" s="2"/>
      <c r="T34" s="2"/>
      <c r="U34" s="2"/>
    </row>
    <row r="35" spans="1:23" x14ac:dyDescent="0.25">
      <c r="B35" s="2"/>
      <c r="C35" s="2"/>
      <c r="D35" s="2"/>
      <c r="E35" s="2"/>
      <c r="F35" s="2"/>
      <c r="H35" s="1"/>
      <c r="I35" s="1"/>
      <c r="K35" s="1"/>
      <c r="L35" s="2"/>
      <c r="M35" s="2"/>
      <c r="N35" s="2"/>
      <c r="O35" s="2"/>
      <c r="P35" s="2"/>
      <c r="R35" s="2"/>
      <c r="S35" s="2"/>
      <c r="T35" s="2"/>
      <c r="U35" s="2"/>
    </row>
    <row r="36" spans="1:23" x14ac:dyDescent="0.25">
      <c r="A36" s="12">
        <f t="shared" ref="A36:A40" si="12">(1 - SUM(B36:F36)/5) * 100</f>
        <v>159.76878823105724</v>
      </c>
      <c r="B36" s="2">
        <f t="shared" ref="B36:B39" si="13">(N36/M36)</f>
        <v>0.73947580133377588</v>
      </c>
      <c r="C36" s="2">
        <f>1 - (O36/P36)</f>
        <v>-5.8987790846986554</v>
      </c>
      <c r="D36" s="2">
        <f>1 - (L36/Q36)</f>
        <v>0.42521202384224999</v>
      </c>
      <c r="E36" s="2">
        <f>W36/V36</f>
        <v>0.74565184796976713</v>
      </c>
      <c r="F36" s="2">
        <v>1</v>
      </c>
      <c r="G36" t="s">
        <v>43</v>
      </c>
      <c r="H36" s="1">
        <v>1429819593017</v>
      </c>
      <c r="I36" s="1">
        <v>1429819593475</v>
      </c>
      <c r="J36" t="s">
        <v>44</v>
      </c>
      <c r="K36" s="1">
        <v>1429819799465</v>
      </c>
      <c r="L36" s="2">
        <v>689.74557138930004</v>
      </c>
      <c r="M36" s="2">
        <v>1.0025318183</v>
      </c>
      <c r="N36" s="2">
        <v>0.74134801969999997</v>
      </c>
      <c r="O36" s="2">
        <v>9.3057226853999992</v>
      </c>
      <c r="P36" s="2">
        <f t="shared" ref="P36:P39" si="14">1/N36</f>
        <v>1.3488941407096067</v>
      </c>
      <c r="Q36">
        <v>1200</v>
      </c>
      <c r="R36" s="2"/>
      <c r="S36" s="2"/>
      <c r="T36" s="2">
        <f t="shared" ref="T36:T39" si="15">R36/(1+S36)</f>
        <v>0</v>
      </c>
      <c r="U36" s="2"/>
      <c r="V36">
        <v>1.802107377</v>
      </c>
      <c r="W36">
        <v>1.3437446958999999</v>
      </c>
    </row>
    <row r="37" spans="1:23" x14ac:dyDescent="0.25">
      <c r="A37" s="10">
        <f t="shared" si="12"/>
        <v>0.13513222042910167</v>
      </c>
      <c r="B37" s="2">
        <f t="shared" si="13"/>
        <v>0.99976789798990517</v>
      </c>
      <c r="C37" s="2">
        <f>1 - (O37/P37)</f>
        <v>0.99353462819545235</v>
      </c>
      <c r="D37" s="2">
        <f>1 - (L37/Q37)</f>
        <v>0.9999408627931875</v>
      </c>
      <c r="E37" s="2">
        <f>W37/V37</f>
        <v>1</v>
      </c>
      <c r="F37" s="2">
        <v>1</v>
      </c>
      <c r="H37" s="1"/>
      <c r="I37" s="1">
        <v>1429819593479</v>
      </c>
      <c r="J37" t="s">
        <v>45</v>
      </c>
      <c r="K37" s="1">
        <v>1429819769024</v>
      </c>
      <c r="L37" s="2">
        <v>0.1892390618</v>
      </c>
      <c r="M37" s="2">
        <v>6.3420390000000005E-4</v>
      </c>
      <c r="N37" s="2">
        <v>6.3405670000000005E-4</v>
      </c>
      <c r="O37" s="2">
        <v>10.196835400599999</v>
      </c>
      <c r="P37" s="2">
        <f t="shared" si="14"/>
        <v>1577.1460186447048</v>
      </c>
      <c r="Q37">
        <v>3200</v>
      </c>
      <c r="R37" s="2"/>
      <c r="S37" s="2"/>
      <c r="T37" s="2">
        <f t="shared" si="15"/>
        <v>0</v>
      </c>
      <c r="U37" s="2"/>
      <c r="V37">
        <v>1</v>
      </c>
      <c r="W37">
        <v>1</v>
      </c>
    </row>
    <row r="38" spans="1:23" x14ac:dyDescent="0.25">
      <c r="A38" s="12">
        <f t="shared" si="12"/>
        <v>58.234886703900678</v>
      </c>
      <c r="B38" s="2">
        <f t="shared" si="13"/>
        <v>0.64838019896850863</v>
      </c>
      <c r="C38" s="2">
        <f>1 - (O38/P38)</f>
        <v>-1.1285300486499765</v>
      </c>
      <c r="D38" s="2">
        <f>1 - (L38/Q38)</f>
        <v>0.82275366651666659</v>
      </c>
      <c r="E38" s="2">
        <f>W38/V38</f>
        <v>0.74565184796976713</v>
      </c>
      <c r="F38" s="2">
        <v>1</v>
      </c>
      <c r="H38" s="1"/>
      <c r="I38" s="1">
        <v>1429819593514</v>
      </c>
      <c r="J38" t="s">
        <v>46</v>
      </c>
      <c r="K38" s="1">
        <v>1429819799659</v>
      </c>
      <c r="L38" s="2">
        <v>212.69560018000001</v>
      </c>
      <c r="M38" s="2">
        <v>0.33072228599999998</v>
      </c>
      <c r="N38" s="2">
        <v>0.21443378160000001</v>
      </c>
      <c r="O38" s="2">
        <v>9.9262813572000006</v>
      </c>
      <c r="P38" s="2">
        <f t="shared" si="14"/>
        <v>4.6634443161823151</v>
      </c>
      <c r="Q38">
        <v>1200</v>
      </c>
      <c r="R38" s="2"/>
      <c r="S38" s="2"/>
      <c r="T38" s="2">
        <f t="shared" si="15"/>
        <v>0</v>
      </c>
      <c r="U38" s="2"/>
      <c r="V38">
        <v>1.802107377</v>
      </c>
      <c r="W38">
        <v>1.3437446958999999</v>
      </c>
    </row>
    <row r="39" spans="1:23" x14ac:dyDescent="0.25">
      <c r="A39" s="10">
        <f t="shared" si="12"/>
        <v>0.29230268624423905</v>
      </c>
      <c r="B39" s="2">
        <f t="shared" si="13"/>
        <v>0.99989327218163981</v>
      </c>
      <c r="C39" s="2">
        <f>1 - (O39/P39)</f>
        <v>0.98579160085089856</v>
      </c>
      <c r="D39" s="2">
        <f>1 - (L39/Q39)</f>
        <v>0.99969999265525</v>
      </c>
      <c r="E39" s="2">
        <f>W39/V39</f>
        <v>1</v>
      </c>
      <c r="F39" s="2">
        <v>1</v>
      </c>
      <c r="H39" s="1"/>
      <c r="I39" s="1">
        <v>1429819593525</v>
      </c>
      <c r="J39" t="s">
        <v>47</v>
      </c>
      <c r="K39" s="1">
        <v>1429819768823</v>
      </c>
      <c r="L39" s="2">
        <v>0.96002350319999996</v>
      </c>
      <c r="M39" s="2">
        <v>1.4045073E-3</v>
      </c>
      <c r="N39" s="2">
        <v>1.4043574000000001E-3</v>
      </c>
      <c r="O39" s="2">
        <v>10.117366953099999</v>
      </c>
      <c r="P39" s="2">
        <f t="shared" si="14"/>
        <v>712.06944898784309</v>
      </c>
      <c r="Q39">
        <v>3200</v>
      </c>
      <c r="R39" s="2"/>
      <c r="S39" s="2"/>
      <c r="T39" s="2">
        <f t="shared" si="15"/>
        <v>0</v>
      </c>
      <c r="U39" s="2"/>
      <c r="V39">
        <v>1</v>
      </c>
      <c r="W39">
        <v>1</v>
      </c>
    </row>
    <row r="40" spans="1:23" x14ac:dyDescent="0.25">
      <c r="A40" s="22">
        <f t="shared" si="12"/>
        <v>54.607777460407817</v>
      </c>
      <c r="B40" s="3">
        <f>SUM(B36:B39)/4</f>
        <v>0.8468792926184574</v>
      </c>
      <c r="C40" s="3">
        <f t="shared" ref="C40:F40" si="16">SUM(C36:C39)/4</f>
        <v>-1.2619957260755701</v>
      </c>
      <c r="D40" s="3">
        <f t="shared" si="16"/>
        <v>0.81190163645183855</v>
      </c>
      <c r="E40" s="3">
        <f t="shared" si="16"/>
        <v>0.87282592398488357</v>
      </c>
      <c r="F40" s="3">
        <f t="shared" si="16"/>
        <v>1</v>
      </c>
      <c r="G40" s="4"/>
      <c r="H40" s="5"/>
      <c r="I40" s="5"/>
      <c r="J40" s="4"/>
      <c r="K40" s="5"/>
      <c r="L40" s="3"/>
      <c r="M40" s="3"/>
      <c r="N40" s="3"/>
      <c r="O40" s="3"/>
      <c r="P40" s="3"/>
      <c r="Q40" s="4"/>
      <c r="R40" s="3"/>
      <c r="S40" s="3"/>
      <c r="T40" s="3"/>
      <c r="U40" s="3"/>
      <c r="V40" s="4"/>
      <c r="W40" s="4"/>
    </row>
    <row r="41" spans="1:23" x14ac:dyDescent="0.25">
      <c r="B41" s="8" t="s">
        <v>75</v>
      </c>
      <c r="C41" s="9"/>
      <c r="D41" s="19">
        <f>(1 - SUM(B40:F40)/5)*100</f>
        <v>54.607777460407817</v>
      </c>
      <c r="E41" s="2"/>
      <c r="F41" s="2"/>
      <c r="H41" s="1"/>
      <c r="I41" s="1"/>
      <c r="K41" s="1"/>
      <c r="L41" s="2"/>
      <c r="M41" s="2"/>
      <c r="N41" s="2"/>
      <c r="O41" s="2"/>
      <c r="P41" s="2"/>
      <c r="R41" s="2"/>
      <c r="S41" s="2"/>
      <c r="T41" s="2"/>
      <c r="U41" s="2"/>
    </row>
    <row r="42" spans="1:23" x14ac:dyDescent="0.25">
      <c r="B42" s="2"/>
      <c r="C42" s="2"/>
      <c r="D42" s="2"/>
      <c r="E42" s="2"/>
      <c r="F42" s="2"/>
      <c r="H42" s="1"/>
      <c r="I42" s="1"/>
      <c r="K42" s="1"/>
      <c r="L42" s="2"/>
      <c r="M42" s="2"/>
      <c r="N42" s="2"/>
      <c r="O42" s="2"/>
      <c r="P42" s="2"/>
      <c r="R42" s="2"/>
      <c r="S42" s="2"/>
      <c r="T42" s="2"/>
      <c r="U42" s="2"/>
    </row>
    <row r="43" spans="1:23" x14ac:dyDescent="0.25">
      <c r="A43" s="11">
        <f>(1 - SUM(B43:F43)/5) * 100</f>
        <v>20.510473700702448</v>
      </c>
      <c r="B43" s="2">
        <f t="shared" ref="B43:B50" si="17">(N43/M43)</f>
        <v>0.99991980524358193</v>
      </c>
      <c r="C43" s="2">
        <f t="shared" ref="C43:C50" si="18">1 - (O43/P43)</f>
        <v>0.97515367577803858</v>
      </c>
      <c r="D43" s="2">
        <f t="shared" ref="D43:D59" si="19">1 - (L43/Q43)</f>
        <v>0.99707111583437502</v>
      </c>
      <c r="E43" s="2">
        <f>W43/V43</f>
        <v>2.3317181088817972E-3</v>
      </c>
      <c r="F43" s="2">
        <v>1</v>
      </c>
      <c r="G43" t="s">
        <v>48</v>
      </c>
      <c r="H43" s="1">
        <v>1429819593028</v>
      </c>
      <c r="I43" s="1">
        <v>1429819594548</v>
      </c>
      <c r="J43" t="s">
        <v>49</v>
      </c>
      <c r="K43" s="1">
        <v>1429820992651</v>
      </c>
      <c r="L43" s="2">
        <v>2.3431073324999998</v>
      </c>
      <c r="M43" s="2">
        <v>1.5063329000000001E-3</v>
      </c>
      <c r="N43" s="2">
        <v>1.5062121000000001E-3</v>
      </c>
      <c r="O43" s="2">
        <v>16.495900027600001</v>
      </c>
      <c r="P43" s="2">
        <f t="shared" ref="P43:P59" si="20">1/N43</f>
        <v>663.91712030463702</v>
      </c>
      <c r="Q43">
        <v>800</v>
      </c>
      <c r="R43" s="2"/>
      <c r="S43" s="2"/>
      <c r="T43" s="2">
        <f t="shared" ref="T43:T50" si="21">R43/(1+S43)</f>
        <v>0</v>
      </c>
      <c r="U43" s="2"/>
      <c r="V43">
        <v>69.025306355400005</v>
      </c>
      <c r="W43">
        <v>0.1609475568</v>
      </c>
    </row>
    <row r="44" spans="1:23" x14ac:dyDescent="0.25">
      <c r="A44" s="10">
        <f>(1 - SUM(B44:F44)/5) * 100</f>
        <v>1.1139491175935712</v>
      </c>
      <c r="B44" s="2">
        <f t="shared" si="17"/>
        <v>0.99983915875581764</v>
      </c>
      <c r="C44" s="2">
        <f t="shared" si="18"/>
        <v>0.95031969826600415</v>
      </c>
      <c r="D44" s="2">
        <f t="shared" si="19"/>
        <v>0.99414368709849998</v>
      </c>
      <c r="E44" s="2">
        <f>W44/V44</f>
        <v>1</v>
      </c>
      <c r="F44" s="2">
        <v>1</v>
      </c>
      <c r="H44" s="1"/>
      <c r="I44" s="1">
        <v>1429819594552</v>
      </c>
      <c r="J44" t="s">
        <v>82</v>
      </c>
      <c r="K44" s="1">
        <v>1429821047717</v>
      </c>
      <c r="L44" s="2">
        <v>4.6850503212000003</v>
      </c>
      <c r="M44" s="2">
        <v>1.5064544000000001E-3</v>
      </c>
      <c r="N44" s="2">
        <v>1.5062121000000001E-3</v>
      </c>
      <c r="O44" s="2">
        <v>32.983602863100003</v>
      </c>
      <c r="P44" s="2">
        <f t="shared" si="20"/>
        <v>663.91712030463702</v>
      </c>
      <c r="Q44" s="7">
        <v>800</v>
      </c>
      <c r="R44" s="2"/>
      <c r="S44" s="2"/>
      <c r="T44" s="2">
        <f t="shared" si="21"/>
        <v>0</v>
      </c>
      <c r="U44" s="2"/>
      <c r="V44">
        <v>1</v>
      </c>
      <c r="W44">
        <v>1</v>
      </c>
    </row>
    <row r="45" spans="1:23" x14ac:dyDescent="0.25">
      <c r="A45" s="11">
        <f>(1 - SUM(B45:F45)/5) * 100</f>
        <v>21.019118175235196</v>
      </c>
      <c r="B45" s="2">
        <f>1 - (N45/O45)</f>
        <v>0.99995433451869242</v>
      </c>
      <c r="C45" s="2">
        <f t="shared" si="18"/>
        <v>0.95031969826600415</v>
      </c>
      <c r="D45" s="2">
        <f t="shared" si="19"/>
        <v>0.99414368709849998</v>
      </c>
      <c r="E45" s="2">
        <f>W45/V45</f>
        <v>4.6263713550436184E-3</v>
      </c>
      <c r="F45" s="2">
        <v>1</v>
      </c>
      <c r="H45" s="1"/>
      <c r="I45" s="1">
        <v>1429819594556</v>
      </c>
      <c r="J45" t="s">
        <v>49</v>
      </c>
      <c r="K45" s="1">
        <v>1429821047493</v>
      </c>
      <c r="L45" s="2">
        <v>4.6850503212000003</v>
      </c>
      <c r="M45" s="2">
        <v>1.5064544000000001E-3</v>
      </c>
      <c r="N45" s="2">
        <v>1.5062121000000001E-3</v>
      </c>
      <c r="O45" s="2">
        <v>32.983602863100003</v>
      </c>
      <c r="P45" s="2">
        <f t="shared" si="20"/>
        <v>663.91712030463702</v>
      </c>
      <c r="Q45" s="7">
        <v>800</v>
      </c>
      <c r="R45" s="2"/>
      <c r="S45" s="2"/>
      <c r="T45" s="2">
        <f t="shared" si="21"/>
        <v>0</v>
      </c>
      <c r="U45" s="2"/>
      <c r="V45">
        <v>69.184431671499993</v>
      </c>
      <c r="W45">
        <v>0.32007287290000003</v>
      </c>
    </row>
    <row r="46" spans="1:23" x14ac:dyDescent="0.25">
      <c r="A46" s="2">
        <f>(1 - SUM(B46:F46)/5) * 100</f>
        <v>5.1152361702811122</v>
      </c>
      <c r="B46" s="2">
        <f t="shared" si="17"/>
        <v>0.97622032164216632</v>
      </c>
      <c r="C46" s="2">
        <f t="shared" si="18"/>
        <v>0.77656854854432045</v>
      </c>
      <c r="D46" s="2">
        <f t="shared" si="19"/>
        <v>0.99144932129945829</v>
      </c>
      <c r="E46" s="2">
        <f>W46/V46</f>
        <v>1</v>
      </c>
      <c r="F46" s="2">
        <v>1</v>
      </c>
      <c r="H46" s="1"/>
      <c r="I46" s="1">
        <v>1429819594560</v>
      </c>
      <c r="J46" t="s">
        <v>82</v>
      </c>
      <c r="K46" s="1">
        <v>1429821360775</v>
      </c>
      <c r="L46" s="2">
        <v>20.5216288813</v>
      </c>
      <c r="M46" s="2">
        <v>1.39029719E-2</v>
      </c>
      <c r="N46" s="2">
        <v>1.3572363699999999E-2</v>
      </c>
      <c r="O46" s="2">
        <v>16.462235789899999</v>
      </c>
      <c r="P46" s="2">
        <f t="shared" si="20"/>
        <v>73.679133723774299</v>
      </c>
      <c r="Q46" s="7">
        <v>2400</v>
      </c>
      <c r="R46" s="2"/>
      <c r="S46" s="2"/>
      <c r="T46" s="2">
        <f t="shared" si="21"/>
        <v>0</v>
      </c>
      <c r="U46" s="2"/>
      <c r="V46">
        <v>1</v>
      </c>
      <c r="W46">
        <v>1</v>
      </c>
    </row>
    <row r="47" spans="1:23" x14ac:dyDescent="0.25">
      <c r="A47" s="2">
        <f>(1 - SUM(B47:F47)/5) * 100</f>
        <v>8.5577875856302832</v>
      </c>
      <c r="B47" s="2">
        <f t="shared" si="17"/>
        <v>0.97622032164216632</v>
      </c>
      <c r="C47" s="2">
        <f t="shared" si="18"/>
        <v>0.77656854854432045</v>
      </c>
      <c r="D47" s="2">
        <f t="shared" si="19"/>
        <v>0.99144932129945829</v>
      </c>
      <c r="E47" s="2">
        <f>W47/V47</f>
        <v>0.82787242923254067</v>
      </c>
      <c r="F47" s="2">
        <v>1</v>
      </c>
      <c r="H47" s="1"/>
      <c r="I47" s="1">
        <v>1429819594645</v>
      </c>
      <c r="J47" t="s">
        <v>49</v>
      </c>
      <c r="K47" s="1">
        <v>1429821360568</v>
      </c>
      <c r="L47" s="2">
        <v>20.5216288813</v>
      </c>
      <c r="M47" s="2">
        <v>1.39029719E-2</v>
      </c>
      <c r="N47" s="2">
        <v>1.3572363699999999E-2</v>
      </c>
      <c r="O47" s="2">
        <v>16.462235789899999</v>
      </c>
      <c r="P47" s="2">
        <f t="shared" si="20"/>
        <v>73.679133723774299</v>
      </c>
      <c r="Q47" s="7">
        <v>2400</v>
      </c>
      <c r="R47" s="2"/>
      <c r="S47" s="2"/>
      <c r="T47" s="2">
        <f t="shared" si="21"/>
        <v>0</v>
      </c>
      <c r="U47" s="2"/>
      <c r="V47">
        <v>37.123094984200002</v>
      </c>
      <c r="W47">
        <v>30.733186825200001</v>
      </c>
    </row>
    <row r="48" spans="1:23" x14ac:dyDescent="0.25">
      <c r="A48" s="10">
        <f>(1 - SUM(B48:F48)/5) * 100</f>
        <v>1.1139491175935712</v>
      </c>
      <c r="B48" s="2">
        <f t="shared" si="17"/>
        <v>0.99983915875581764</v>
      </c>
      <c r="C48" s="2">
        <f t="shared" si="18"/>
        <v>0.95031969826600415</v>
      </c>
      <c r="D48" s="2">
        <f t="shared" si="19"/>
        <v>0.99414368709849998</v>
      </c>
      <c r="E48" s="2">
        <f>W48/V48</f>
        <v>1</v>
      </c>
      <c r="F48" s="2">
        <v>1</v>
      </c>
      <c r="H48" s="1"/>
      <c r="I48" s="1">
        <v>1429819594656</v>
      </c>
      <c r="J48" t="s">
        <v>82</v>
      </c>
      <c r="K48" s="1">
        <v>1429821047717</v>
      </c>
      <c r="L48" s="2">
        <v>4.6850503212000003</v>
      </c>
      <c r="M48" s="2">
        <v>1.5064544000000001E-3</v>
      </c>
      <c r="N48" s="2">
        <v>1.5062121000000001E-3</v>
      </c>
      <c r="O48" s="2">
        <v>32.983602863100003</v>
      </c>
      <c r="P48" s="2">
        <f t="shared" si="20"/>
        <v>663.91712030463702</v>
      </c>
      <c r="Q48" s="7">
        <v>800</v>
      </c>
      <c r="R48" s="2"/>
      <c r="S48" s="2"/>
      <c r="T48" s="2">
        <f t="shared" si="21"/>
        <v>0</v>
      </c>
      <c r="U48" s="2"/>
      <c r="V48">
        <v>1</v>
      </c>
      <c r="W48">
        <v>1</v>
      </c>
    </row>
    <row r="49" spans="1:23" x14ac:dyDescent="0.25">
      <c r="A49" s="10">
        <f>(1 - SUM(B49:F49)/5) * 100</f>
        <v>4.5565005329427422</v>
      </c>
      <c r="B49" s="2">
        <f t="shared" si="17"/>
        <v>0.99983915875581764</v>
      </c>
      <c r="C49" s="2">
        <f t="shared" si="18"/>
        <v>0.95031969826600415</v>
      </c>
      <c r="D49" s="2">
        <f t="shared" si="19"/>
        <v>0.99414368709849998</v>
      </c>
      <c r="E49" s="2">
        <f>W49/V49</f>
        <v>0.82787242923254067</v>
      </c>
      <c r="F49" s="2">
        <v>1</v>
      </c>
      <c r="H49" s="1"/>
      <c r="I49" s="1">
        <v>1429819594661</v>
      </c>
      <c r="J49" t="s">
        <v>49</v>
      </c>
      <c r="K49" s="1">
        <v>1429821047493</v>
      </c>
      <c r="L49" s="2">
        <v>4.6850503212000003</v>
      </c>
      <c r="M49" s="2">
        <v>1.5064544000000001E-3</v>
      </c>
      <c r="N49" s="2">
        <v>1.5062121000000001E-3</v>
      </c>
      <c r="O49" s="2">
        <v>32.983602863100003</v>
      </c>
      <c r="P49" s="2">
        <f t="shared" si="20"/>
        <v>663.91712030463702</v>
      </c>
      <c r="Q49" s="7">
        <v>800</v>
      </c>
      <c r="R49" s="2"/>
      <c r="S49" s="2"/>
      <c r="T49" s="2">
        <f t="shared" si="21"/>
        <v>0</v>
      </c>
      <c r="U49" s="2"/>
      <c r="V49">
        <v>37.123094984200002</v>
      </c>
      <c r="W49">
        <v>30.733186825200001</v>
      </c>
    </row>
    <row r="50" spans="1:23" x14ac:dyDescent="0.25">
      <c r="A50" s="10">
        <f>(1 - SUM(B50:F50)/5) * 100</f>
        <v>0.55710806288008508</v>
      </c>
      <c r="B50" s="2">
        <f t="shared" si="17"/>
        <v>0.99991980524358193</v>
      </c>
      <c r="C50" s="2">
        <f t="shared" si="18"/>
        <v>0.97515367577803858</v>
      </c>
      <c r="D50" s="2">
        <f t="shared" si="19"/>
        <v>0.99707111583437502</v>
      </c>
      <c r="E50" s="2">
        <f>W50/V50</f>
        <v>1</v>
      </c>
      <c r="F50" s="2">
        <v>1</v>
      </c>
      <c r="H50" s="1"/>
      <c r="I50" s="1">
        <v>1429819594666</v>
      </c>
      <c r="J50" t="s">
        <v>82</v>
      </c>
      <c r="K50" s="1">
        <v>1429820992799</v>
      </c>
      <c r="L50" s="2">
        <v>2.3431073324999998</v>
      </c>
      <c r="M50" s="2">
        <v>1.5063329000000001E-3</v>
      </c>
      <c r="N50" s="2">
        <v>1.5062121000000001E-3</v>
      </c>
      <c r="O50" s="2">
        <v>16.495900027600001</v>
      </c>
      <c r="P50" s="2">
        <f t="shared" si="20"/>
        <v>663.91712030463702</v>
      </c>
      <c r="Q50" s="7">
        <v>800</v>
      </c>
      <c r="R50" s="2"/>
      <c r="S50" s="2"/>
      <c r="T50" s="2">
        <f t="shared" si="21"/>
        <v>0</v>
      </c>
      <c r="U50" s="2"/>
      <c r="V50">
        <v>1</v>
      </c>
      <c r="W50">
        <v>1</v>
      </c>
    </row>
    <row r="51" spans="1:23" x14ac:dyDescent="0.25">
      <c r="A51" s="11">
        <f>(1 - SUM(B51:F51)/5) * 100</f>
        <v>24.439224261186677</v>
      </c>
      <c r="B51" s="2">
        <f t="shared" ref="B51:B59" si="22">(T51/M51)</f>
        <v>0.17035929416003498</v>
      </c>
      <c r="C51" s="2">
        <f t="shared" ref="C51:C56" si="23">1 - (O51/U51)</f>
        <v>0.64254507274896466</v>
      </c>
      <c r="D51" s="2">
        <f t="shared" si="19"/>
        <v>0.96513442003166672</v>
      </c>
      <c r="E51" s="2">
        <f>W51/V51</f>
        <v>1</v>
      </c>
      <c r="F51" s="2">
        <v>1</v>
      </c>
      <c r="H51" s="1"/>
      <c r="I51" s="1">
        <v>1429819594759</v>
      </c>
      <c r="J51" t="s">
        <v>50</v>
      </c>
      <c r="K51" s="1">
        <v>1429821358596</v>
      </c>
      <c r="L51" s="2">
        <v>83.677391924000005</v>
      </c>
      <c r="M51" s="2">
        <v>12.9887377021</v>
      </c>
      <c r="N51" s="2">
        <v>10.823217298699999</v>
      </c>
      <c r="O51" s="2">
        <v>0.1615431359</v>
      </c>
      <c r="P51" s="2">
        <f t="shared" si="20"/>
        <v>9.2393968669566687E-2</v>
      </c>
      <c r="Q51">
        <v>2400</v>
      </c>
      <c r="R51" s="2">
        <v>2.2223162031000001</v>
      </c>
      <c r="S51" s="2">
        <v>4.3222264999999999E-3</v>
      </c>
      <c r="T51" s="2">
        <f>R51/(1+S51)</f>
        <v>2.2127521869595905</v>
      </c>
      <c r="U51" s="2">
        <f t="shared" ref="U51:U56" si="24">1/T51</f>
        <v>0.45192588934870276</v>
      </c>
      <c r="V51">
        <v>1</v>
      </c>
      <c r="W51">
        <v>1</v>
      </c>
    </row>
    <row r="52" spans="1:23" x14ac:dyDescent="0.25">
      <c r="A52" s="12">
        <f>(1 - SUM(B52:F52)/5) * 100</f>
        <v>43.951839202260743</v>
      </c>
      <c r="B52" s="2">
        <f t="shared" si="22"/>
        <v>0.17402722476691712</v>
      </c>
      <c r="C52" s="2">
        <f t="shared" si="23"/>
        <v>-0.33693080676112119</v>
      </c>
      <c r="D52" s="2">
        <f t="shared" si="19"/>
        <v>0.9653116218811667</v>
      </c>
      <c r="E52" s="2">
        <f>W52/V52</f>
        <v>1</v>
      </c>
      <c r="F52" s="2">
        <v>1</v>
      </c>
      <c r="H52" s="1"/>
      <c r="I52" s="1">
        <v>1429819594762</v>
      </c>
      <c r="J52" t="s">
        <v>51</v>
      </c>
      <c r="K52" s="1">
        <v>1429821359467</v>
      </c>
      <c r="L52" s="2">
        <v>83.2521074852</v>
      </c>
      <c r="M52" s="2">
        <v>0.50433954479999998</v>
      </c>
      <c r="N52" s="2">
        <v>0.39131124550000002</v>
      </c>
      <c r="O52" s="2">
        <v>15.232413275600001</v>
      </c>
      <c r="P52" s="2">
        <f t="shared" si="20"/>
        <v>2.5555105085780112</v>
      </c>
      <c r="Q52">
        <v>2400</v>
      </c>
      <c r="R52" s="2">
        <v>9.0492454400000005E-2</v>
      </c>
      <c r="S52" s="2">
        <v>3.1032015100000001E-2</v>
      </c>
      <c r="T52" s="2">
        <f t="shared" ref="T52:T59" si="25">R52/(1+S52)</f>
        <v>8.7768811321754264E-2</v>
      </c>
      <c r="U52" s="2">
        <f t="shared" si="24"/>
        <v>11.393568910647208</v>
      </c>
      <c r="V52">
        <v>1</v>
      </c>
      <c r="W52">
        <v>1</v>
      </c>
    </row>
    <row r="53" spans="1:23" x14ac:dyDescent="0.25">
      <c r="A53" s="11">
        <f>(1 - SUM(B53:F53)/5) * 100</f>
        <v>24.646748027370723</v>
      </c>
      <c r="B53" s="2">
        <f t="shared" si="22"/>
        <v>0.16296690973066277</v>
      </c>
      <c r="C53" s="2">
        <f t="shared" si="23"/>
        <v>0.63913919595063406</v>
      </c>
      <c r="D53" s="2">
        <f t="shared" si="19"/>
        <v>0.96555649295016666</v>
      </c>
      <c r="E53" s="2">
        <f>W53/V53</f>
        <v>1</v>
      </c>
      <c r="F53" s="2">
        <v>1</v>
      </c>
      <c r="H53" s="1"/>
      <c r="I53" s="1">
        <v>1429819594815</v>
      </c>
      <c r="J53" t="s">
        <v>52</v>
      </c>
      <c r="K53" s="1">
        <v>1429821358753</v>
      </c>
      <c r="L53" s="2">
        <v>82.664416919600001</v>
      </c>
      <c r="M53" s="2">
        <v>13.723349171700001</v>
      </c>
      <c r="N53" s="2">
        <v>11.2579427944</v>
      </c>
      <c r="O53" s="2">
        <v>0.1613541607</v>
      </c>
      <c r="P53" s="2">
        <f t="shared" si="20"/>
        <v>8.8826175284655612E-2</v>
      </c>
      <c r="Q53">
        <v>2400</v>
      </c>
      <c r="R53" s="2">
        <v>2.2464206601000001</v>
      </c>
      <c r="S53" s="2">
        <v>4.4574421000000003E-3</v>
      </c>
      <c r="T53" s="2">
        <f t="shared" si="25"/>
        <v>2.2364518056667997</v>
      </c>
      <c r="U53" s="2">
        <f t="shared" si="24"/>
        <v>0.44713684304135914</v>
      </c>
      <c r="V53">
        <v>1</v>
      </c>
      <c r="W53">
        <v>1</v>
      </c>
    </row>
    <row r="54" spans="1:23" x14ac:dyDescent="0.25">
      <c r="A54" s="12">
        <f>(1 - SUM(B54:F54)/5) * 100</f>
        <v>41.846910567539439</v>
      </c>
      <c r="B54" s="2">
        <f t="shared" si="22"/>
        <v>0.17911289122386562</v>
      </c>
      <c r="C54" s="2">
        <f t="shared" si="23"/>
        <v>-0.25386246900017073</v>
      </c>
      <c r="D54" s="2">
        <f t="shared" si="19"/>
        <v>0.98240404939933335</v>
      </c>
      <c r="E54" s="2">
        <f>W54/V54</f>
        <v>1</v>
      </c>
      <c r="F54" s="2">
        <v>1</v>
      </c>
      <c r="H54" s="1"/>
      <c r="I54" s="1">
        <v>1429819594820</v>
      </c>
      <c r="J54" t="s">
        <v>53</v>
      </c>
      <c r="K54" s="1">
        <v>1429821359641</v>
      </c>
      <c r="L54" s="2">
        <v>42.230281441599999</v>
      </c>
      <c r="M54" s="2">
        <v>0.45620313649999999</v>
      </c>
      <c r="N54" s="2">
        <v>0.35109397590000002</v>
      </c>
      <c r="O54" s="2">
        <v>15.3449257744</v>
      </c>
      <c r="P54" s="2">
        <f t="shared" si="20"/>
        <v>2.8482402679698042</v>
      </c>
      <c r="Q54">
        <v>2400</v>
      </c>
      <c r="R54" s="2">
        <v>8.4284240999999996E-2</v>
      </c>
      <c r="S54" s="2">
        <v>3.1481086700000001E-2</v>
      </c>
      <c r="T54" s="2">
        <f t="shared" si="25"/>
        <v>8.171186276391082E-2</v>
      </c>
      <c r="U54" s="2">
        <f t="shared" si="24"/>
        <v>12.238125116414112</v>
      </c>
      <c r="V54">
        <v>1</v>
      </c>
      <c r="W54">
        <v>1</v>
      </c>
    </row>
    <row r="55" spans="1:23" x14ac:dyDescent="0.25">
      <c r="A55" s="12">
        <f>(1 - SUM(B55:F55)/5) * 100</f>
        <v>79.108470051774631</v>
      </c>
      <c r="B55" s="2">
        <f t="shared" si="22"/>
        <v>0.16815419527677139</v>
      </c>
      <c r="C55" s="2">
        <f t="shared" si="23"/>
        <v>-1.7672123036615028</v>
      </c>
      <c r="D55" s="2">
        <f t="shared" si="19"/>
        <v>0.64363460579600007</v>
      </c>
      <c r="E55" s="2">
        <f>W55/V55</f>
        <v>1</v>
      </c>
      <c r="F55" s="2">
        <v>1</v>
      </c>
      <c r="H55" s="1"/>
      <c r="I55" s="1">
        <v>1429819594824</v>
      </c>
      <c r="J55" t="s">
        <v>54</v>
      </c>
      <c r="K55" s="1">
        <v>1429821360129</v>
      </c>
      <c r="L55" s="2">
        <v>855.27694608959996</v>
      </c>
      <c r="M55" s="2">
        <v>1.1937607046000001</v>
      </c>
      <c r="N55" s="2">
        <v>1.84429131</v>
      </c>
      <c r="O55" s="2">
        <v>13.785340382399999</v>
      </c>
      <c r="P55" s="2">
        <f t="shared" si="20"/>
        <v>0.54221369182724177</v>
      </c>
      <c r="Q55">
        <v>2400</v>
      </c>
      <c r="R55" s="2">
        <v>0.20292976609999999</v>
      </c>
      <c r="S55" s="2">
        <v>1.09292647E-2</v>
      </c>
      <c r="T55" s="2">
        <f t="shared" si="25"/>
        <v>0.20073587063504461</v>
      </c>
      <c r="U55" s="2">
        <f t="shared" si="24"/>
        <v>4.981670674187014</v>
      </c>
      <c r="V55">
        <v>1</v>
      </c>
      <c r="W55">
        <v>1</v>
      </c>
    </row>
    <row r="56" spans="1:23" x14ac:dyDescent="0.25">
      <c r="A56" s="11">
        <f>(1 - SUM(B56:F56)/5) * 100</f>
        <v>18.131072273292016</v>
      </c>
      <c r="B56" s="2">
        <f t="shared" si="22"/>
        <v>0.15641017558190795</v>
      </c>
      <c r="C56" s="2">
        <f t="shared" si="23"/>
        <v>0.94121881769190741</v>
      </c>
      <c r="D56" s="2">
        <f t="shared" si="19"/>
        <v>0.99581739306158334</v>
      </c>
      <c r="E56" s="2">
        <f>W56/V56</f>
        <v>1</v>
      </c>
      <c r="F56" s="2">
        <v>1</v>
      </c>
      <c r="H56" s="1"/>
      <c r="I56" s="1">
        <v>1429819594886</v>
      </c>
      <c r="J56" t="s">
        <v>55</v>
      </c>
      <c r="K56" s="1">
        <v>1429821358908</v>
      </c>
      <c r="L56" s="2">
        <v>10.038256652199999</v>
      </c>
      <c r="M56" s="2">
        <v>2.2861779847000001</v>
      </c>
      <c r="N56" s="2">
        <v>0.16438541230000001</v>
      </c>
      <c r="O56" s="2">
        <v>0.16438541230000001</v>
      </c>
      <c r="P56" s="2">
        <f t="shared" si="20"/>
        <v>6.0832648469745019</v>
      </c>
      <c r="Q56">
        <v>2400</v>
      </c>
      <c r="R56" s="2">
        <v>0.35966217610000001</v>
      </c>
      <c r="S56" s="2">
        <v>5.8187465000000002E-3</v>
      </c>
      <c r="T56" s="2">
        <f t="shared" si="25"/>
        <v>0.35758149999841948</v>
      </c>
      <c r="U56" s="2">
        <f t="shared" si="24"/>
        <v>2.7965652585618104</v>
      </c>
      <c r="V56">
        <v>1</v>
      </c>
      <c r="W56">
        <v>1</v>
      </c>
    </row>
    <row r="57" spans="1:23" x14ac:dyDescent="0.25">
      <c r="A57" s="11">
        <f>(1 - SUM(B57:F57)/5) * 100</f>
        <v>29.342622392946694</v>
      </c>
      <c r="B57" s="2">
        <f>1 - (N57/O57)</f>
        <v>0.994422564211625</v>
      </c>
      <c r="C57" s="2">
        <f>1 - (O57/P57)</f>
        <v>-0.46095166928621012</v>
      </c>
      <c r="D57" s="2">
        <f t="shared" si="19"/>
        <v>0.99939798542725</v>
      </c>
      <c r="E57" s="2">
        <f>W57/V57</f>
        <v>1</v>
      </c>
      <c r="F57" s="2">
        <v>1</v>
      </c>
      <c r="H57" s="1"/>
      <c r="I57" s="1">
        <v>1429819594891</v>
      </c>
      <c r="J57" t="s">
        <v>56</v>
      </c>
      <c r="K57" s="1">
        <v>1429821359800</v>
      </c>
      <c r="L57" s="2">
        <v>1.4448349746</v>
      </c>
      <c r="M57" s="2">
        <v>0.1181260356</v>
      </c>
      <c r="N57" s="2">
        <v>9.0268289700000004E-2</v>
      </c>
      <c r="O57" s="2">
        <v>16.184550235100001</v>
      </c>
      <c r="P57" s="2">
        <f t="shared" si="20"/>
        <v>11.078087369589323</v>
      </c>
      <c r="Q57">
        <v>2400</v>
      </c>
      <c r="R57" s="2"/>
      <c r="S57" s="2"/>
      <c r="T57" s="2">
        <f t="shared" si="25"/>
        <v>0</v>
      </c>
      <c r="U57" s="2"/>
      <c r="V57">
        <v>1</v>
      </c>
      <c r="W57">
        <v>1</v>
      </c>
    </row>
    <row r="58" spans="1:23" x14ac:dyDescent="0.25">
      <c r="A58" s="11">
        <f>(1 - SUM(B58:F58)/5) * 100</f>
        <v>20.116487533585246</v>
      </c>
      <c r="B58" s="2">
        <f t="shared" si="22"/>
        <v>0.16367745798888625</v>
      </c>
      <c r="C58" s="2">
        <f>1 - (O58/U58)</f>
        <v>0.84879485822751788</v>
      </c>
      <c r="D58" s="2">
        <f t="shared" si="19"/>
        <v>0.98170330710433329</v>
      </c>
      <c r="E58" s="2">
        <f>W58/V58</f>
        <v>1</v>
      </c>
      <c r="F58" s="2">
        <v>1</v>
      </c>
      <c r="H58" s="1"/>
      <c r="I58" s="1">
        <v>1429819594896</v>
      </c>
      <c r="J58" t="s">
        <v>57</v>
      </c>
      <c r="K58" s="1">
        <v>1429821359062</v>
      </c>
      <c r="L58" s="2">
        <v>43.912062949599999</v>
      </c>
      <c r="M58" s="2">
        <v>5.6506963312999998</v>
      </c>
      <c r="N58" s="2">
        <v>4.8738555789999998</v>
      </c>
      <c r="O58" s="2">
        <v>0.16348417470000001</v>
      </c>
      <c r="P58" s="2">
        <f t="shared" si="20"/>
        <v>0.20517637090206445</v>
      </c>
      <c r="Q58">
        <v>2400</v>
      </c>
      <c r="R58" s="2">
        <v>0.92868006979999995</v>
      </c>
      <c r="S58" s="2">
        <v>4.0961106999999998E-3</v>
      </c>
      <c r="T58" s="2">
        <f t="shared" si="25"/>
        <v>0.92489161137430942</v>
      </c>
      <c r="U58" s="2">
        <f>1/T58</f>
        <v>1.0812077736482937</v>
      </c>
      <c r="V58">
        <v>1</v>
      </c>
      <c r="W58">
        <v>1</v>
      </c>
    </row>
    <row r="59" spans="1:23" x14ac:dyDescent="0.25">
      <c r="A59" s="11">
        <f>(1 - SUM(B59:F59)/5) * 100</f>
        <v>24.223198033289261</v>
      </c>
      <c r="B59" s="2">
        <f t="shared" si="22"/>
        <v>0.16678996565952697</v>
      </c>
      <c r="C59" s="2">
        <f>1 - (O59/U59)</f>
        <v>0.6298960713741768</v>
      </c>
      <c r="D59" s="2">
        <f t="shared" si="19"/>
        <v>0.99215406130183337</v>
      </c>
      <c r="E59" s="2">
        <f>W59/V59</f>
        <v>1</v>
      </c>
      <c r="F59" s="2">
        <v>1</v>
      </c>
      <c r="H59" s="1"/>
      <c r="I59" s="1">
        <v>1429819594900</v>
      </c>
      <c r="J59" t="s">
        <v>58</v>
      </c>
      <c r="K59" s="1">
        <v>1429821359954</v>
      </c>
      <c r="L59" s="2">
        <v>18.830252875599999</v>
      </c>
      <c r="M59" s="2">
        <v>0.13752894439999999</v>
      </c>
      <c r="N59" s="2">
        <v>0.1069139839</v>
      </c>
      <c r="O59" s="2">
        <v>16.134654359300001</v>
      </c>
      <c r="P59" s="2">
        <f t="shared" si="20"/>
        <v>9.3533134162817415</v>
      </c>
      <c r="Q59">
        <v>2400</v>
      </c>
      <c r="R59" s="2">
        <v>2.3613088800000001E-2</v>
      </c>
      <c r="S59" s="2">
        <v>2.94109213E-2</v>
      </c>
      <c r="T59" s="2">
        <f t="shared" si="25"/>
        <v>2.2938447913666993E-2</v>
      </c>
      <c r="U59" s="2">
        <f>1/T59</f>
        <v>43.594928643981547</v>
      </c>
      <c r="V59">
        <v>1</v>
      </c>
      <c r="W59">
        <v>1</v>
      </c>
    </row>
    <row r="60" spans="1:23" x14ac:dyDescent="0.25">
      <c r="A60" s="23">
        <f>(1 - SUM(B60:F60)/5) * 100</f>
        <v>21.667687929770839</v>
      </c>
      <c r="B60" s="3">
        <f>SUM(B43:B59)/17</f>
        <v>0.60515722018575535</v>
      </c>
      <c r="C60" s="3">
        <f>SUM(C43:C59)/17</f>
        <v>0.48160941229370169</v>
      </c>
      <c r="D60" s="3">
        <f>SUM(D43:D59)/17</f>
        <v>0.96733703291852957</v>
      </c>
      <c r="E60" s="3">
        <f>SUM(E43:E59)/17</f>
        <v>0.86251193811347093</v>
      </c>
      <c r="F60" s="3">
        <f>SUM(F43:F59)/17</f>
        <v>1</v>
      </c>
      <c r="G60" s="4"/>
      <c r="H60" s="5"/>
      <c r="I60" s="5"/>
      <c r="J60" s="4"/>
      <c r="K60" s="5"/>
      <c r="L60" s="3"/>
      <c r="M60" s="3"/>
      <c r="N60" s="3"/>
      <c r="O60" s="3"/>
      <c r="P60" s="3"/>
      <c r="Q60" s="4"/>
      <c r="R60" s="3"/>
      <c r="S60" s="3"/>
      <c r="T60" s="3"/>
      <c r="U60" s="3"/>
      <c r="V60" s="4"/>
      <c r="W60" s="4"/>
    </row>
    <row r="61" spans="1:23" x14ac:dyDescent="0.25">
      <c r="B61" s="8" t="s">
        <v>77</v>
      </c>
      <c r="C61" s="9"/>
      <c r="D61" s="13">
        <f>(1 - SUM(B60:F60)/5)*100</f>
        <v>21.667687929770839</v>
      </c>
      <c r="E61" s="2"/>
      <c r="F61" s="2"/>
      <c r="H61" s="1"/>
      <c r="I61" s="1"/>
      <c r="K61" s="1"/>
      <c r="L61" s="2"/>
      <c r="M61" s="2"/>
      <c r="N61" s="2"/>
      <c r="O61" s="2"/>
      <c r="P61" s="2"/>
      <c r="R61" s="2"/>
      <c r="S61" s="2"/>
      <c r="T61" s="2"/>
      <c r="U61" s="2"/>
    </row>
    <row r="62" spans="1:23" x14ac:dyDescent="0.25">
      <c r="B62" s="2"/>
      <c r="C62" s="2"/>
      <c r="D62" s="2"/>
      <c r="E62" s="2"/>
      <c r="F62" s="2"/>
      <c r="H62" s="1"/>
      <c r="I62" s="1"/>
      <c r="K62" s="1"/>
      <c r="L62" s="2"/>
      <c r="M62" s="2"/>
      <c r="N62" s="2"/>
      <c r="O62" s="2"/>
      <c r="P62" s="2"/>
      <c r="R62" s="2"/>
      <c r="S62" s="2"/>
      <c r="T62" s="2"/>
      <c r="U62" s="2"/>
    </row>
    <row r="63" spans="1:23" x14ac:dyDescent="0.25">
      <c r="A63" s="11">
        <f>(1 - SUM(B63:F63)/5) * 100</f>
        <v>15.42684279804536</v>
      </c>
      <c r="B63" s="2">
        <f t="shared" ref="B63:B64" si="26">(N63/M63)</f>
        <v>0.93093817717540717</v>
      </c>
      <c r="C63" s="2">
        <f>1 - (O63/P63)</f>
        <v>0.83402196861858424</v>
      </c>
      <c r="D63" s="2">
        <f>1 - (L63/Q63)</f>
        <v>0.9604672807165</v>
      </c>
      <c r="E63" s="2">
        <f>W63/V63</f>
        <v>0.5032304335872404</v>
      </c>
      <c r="F63" s="2">
        <v>1</v>
      </c>
      <c r="G63" t="s">
        <v>59</v>
      </c>
      <c r="H63" s="1">
        <v>1429819593033</v>
      </c>
      <c r="I63" s="1">
        <v>1429819595015</v>
      </c>
      <c r="J63" t="s">
        <v>60</v>
      </c>
      <c r="K63" s="1">
        <v>1429821780762</v>
      </c>
      <c r="L63" s="2">
        <v>15.8130877134</v>
      </c>
      <c r="M63" s="2">
        <v>2.5334693299999999E-2</v>
      </c>
      <c r="N63" s="2">
        <v>2.3585033200000001E-2</v>
      </c>
      <c r="O63" s="2">
        <v>7.0374304743999998</v>
      </c>
      <c r="P63" s="2">
        <f t="shared" ref="P63:P64" si="27">1/N63</f>
        <v>42.399770715607893</v>
      </c>
      <c r="Q63">
        <v>400</v>
      </c>
      <c r="R63" s="2"/>
      <c r="S63" s="2"/>
      <c r="T63" s="2">
        <f t="shared" ref="T63:T64" si="28">R63/(1+S63)</f>
        <v>0</v>
      </c>
      <c r="U63" s="2"/>
      <c r="V63">
        <v>0.69213668679999996</v>
      </c>
      <c r="W63">
        <v>0.34830424500000001</v>
      </c>
    </row>
    <row r="64" spans="1:23" x14ac:dyDescent="0.25">
      <c r="A64" s="10">
        <f>(1 - SUM(B64:F64)/5) * 100</f>
        <v>4.431070577289864E-2</v>
      </c>
      <c r="B64" s="2">
        <f t="shared" si="26"/>
        <v>0.99886106084047432</v>
      </c>
      <c r="C64" s="2">
        <f>1 - (O64/P64)</f>
        <v>0.99901321560863032</v>
      </c>
      <c r="D64" s="2">
        <f>1 - (L64/Q64)</f>
        <v>0.99991018826224998</v>
      </c>
      <c r="E64" s="2">
        <f>W64/V64</f>
        <v>1</v>
      </c>
      <c r="F64" s="2">
        <v>1</v>
      </c>
      <c r="H64" s="1"/>
      <c r="I64" s="1">
        <v>1429819595021</v>
      </c>
      <c r="J64" t="s">
        <v>61</v>
      </c>
      <c r="K64" s="1">
        <v>1429821577072</v>
      </c>
      <c r="L64" s="2">
        <v>3.5924695100000001E-2</v>
      </c>
      <c r="M64" s="2">
        <v>1.401304E-4</v>
      </c>
      <c r="N64" s="2">
        <v>1.3997080000000001E-4</v>
      </c>
      <c r="O64" s="2">
        <v>7.0499303523999997</v>
      </c>
      <c r="P64" s="2">
        <f t="shared" si="27"/>
        <v>7144.3472495691958</v>
      </c>
      <c r="Q64">
        <v>400</v>
      </c>
      <c r="R64" s="2"/>
      <c r="S64" s="2"/>
      <c r="T64" s="2">
        <f t="shared" si="28"/>
        <v>0</v>
      </c>
      <c r="U64" s="2"/>
      <c r="V64">
        <v>1</v>
      </c>
      <c r="W64">
        <v>1</v>
      </c>
    </row>
    <row r="65" spans="1:23" x14ac:dyDescent="0.25">
      <c r="A65" s="21">
        <f>(1 - SUM(B65:F65)/5) * 100</f>
        <v>7.7355767519091456</v>
      </c>
      <c r="B65" s="3">
        <f>SUM(B63:B64)/2</f>
        <v>0.96489961900794075</v>
      </c>
      <c r="C65" s="3">
        <f t="shared" ref="C65:F65" si="29">SUM(C63:C64)/2</f>
        <v>0.91651759211360728</v>
      </c>
      <c r="D65" s="3">
        <f t="shared" si="29"/>
        <v>0.98018873448937494</v>
      </c>
      <c r="E65" s="3">
        <f t="shared" si="29"/>
        <v>0.7516152167936202</v>
      </c>
      <c r="F65" s="3">
        <f t="shared" si="29"/>
        <v>1</v>
      </c>
      <c r="G65" s="4"/>
      <c r="H65" s="5"/>
      <c r="I65" s="5"/>
      <c r="J65" s="4"/>
      <c r="K65" s="5"/>
      <c r="L65" s="3"/>
      <c r="M65" s="3"/>
      <c r="N65" s="3"/>
      <c r="O65" s="3"/>
      <c r="P65" s="3"/>
      <c r="Q65" s="4"/>
      <c r="R65" s="3"/>
      <c r="S65" s="3"/>
      <c r="T65" s="3"/>
      <c r="U65" s="3"/>
      <c r="V65" s="4"/>
      <c r="W65" s="4"/>
    </row>
    <row r="66" spans="1:23" x14ac:dyDescent="0.25">
      <c r="B66" s="8" t="s">
        <v>78</v>
      </c>
      <c r="C66" s="9"/>
      <c r="D66" s="14">
        <f>(1 - SUM(B65:F65)/5)*100</f>
        <v>7.7355767519091456</v>
      </c>
      <c r="E66" s="2"/>
      <c r="F66" s="2"/>
      <c r="H66" s="1"/>
      <c r="I66" s="1"/>
      <c r="K66" s="1"/>
      <c r="L66" s="2"/>
      <c r="M66" s="2"/>
      <c r="N66" s="2"/>
      <c r="O66" s="2"/>
      <c r="P66" s="2"/>
      <c r="R66" s="2"/>
      <c r="S66" s="2"/>
      <c r="T66" s="2"/>
      <c r="U66" s="2"/>
    </row>
    <row r="67" spans="1:23" x14ac:dyDescent="0.25">
      <c r="B67" s="2"/>
      <c r="C67" s="2"/>
      <c r="D67" s="2"/>
      <c r="E67" s="2"/>
      <c r="F67" s="2"/>
      <c r="H67" s="1"/>
      <c r="I67" s="1"/>
      <c r="K67" s="1"/>
      <c r="L67" s="2"/>
      <c r="M67" s="2"/>
      <c r="N67" s="2"/>
      <c r="O67" s="2"/>
      <c r="P67" s="2"/>
      <c r="R67" s="2"/>
      <c r="S67" s="2"/>
      <c r="T67" s="2"/>
      <c r="U67" s="2"/>
    </row>
    <row r="68" spans="1:23" x14ac:dyDescent="0.25">
      <c r="A68" s="10">
        <f>(1 - SUM(B68:F68)/5) * 100</f>
        <v>0.12591393920640126</v>
      </c>
      <c r="B68" s="2">
        <f t="shared" ref="B68:B69" si="30">(N68/M68)</f>
        <v>0.99851995433871565</v>
      </c>
      <c r="C68" s="2">
        <f>1 - (O68/P68)</f>
        <v>0.99602197532271375</v>
      </c>
      <c r="D68" s="2">
        <f>1 - (L68/Q68)</f>
        <v>0.99916237337824998</v>
      </c>
      <c r="E68" s="2">
        <f>W68/V68</f>
        <v>1</v>
      </c>
      <c r="F68" s="2">
        <v>1</v>
      </c>
      <c r="G68" t="s">
        <v>62</v>
      </c>
      <c r="H68" s="1">
        <v>1429819593038</v>
      </c>
      <c r="I68" s="1">
        <v>1429819595082</v>
      </c>
      <c r="J68" t="s">
        <v>63</v>
      </c>
      <c r="K68" s="1">
        <v>1429821577292</v>
      </c>
      <c r="L68" s="2">
        <v>0.33505064870000001</v>
      </c>
      <c r="M68" s="2">
        <v>5.6511769999999998E-4</v>
      </c>
      <c r="N68" s="2">
        <v>5.6428130000000002E-4</v>
      </c>
      <c r="O68" s="2">
        <v>7.0497191335</v>
      </c>
      <c r="P68" s="2">
        <f t="shared" ref="P68:P69" si="31">1/N68</f>
        <v>1772.1657620055812</v>
      </c>
      <c r="Q68">
        <v>400</v>
      </c>
      <c r="R68" s="2"/>
      <c r="S68" s="2"/>
      <c r="T68" s="2">
        <f t="shared" ref="T68:T69" si="32">R68/(1+S68)</f>
        <v>0</v>
      </c>
      <c r="U68" s="2"/>
      <c r="V68">
        <v>1</v>
      </c>
      <c r="W68">
        <v>1</v>
      </c>
    </row>
    <row r="69" spans="1:23" x14ac:dyDescent="0.25">
      <c r="A69" s="11">
        <f>(1 - SUM(B69:F69)/5) * 100</f>
        <v>15.401845868648589</v>
      </c>
      <c r="B69" s="2">
        <f t="shared" si="30"/>
        <v>0.93110511687530872</v>
      </c>
      <c r="C69" s="2">
        <f>1 - (O69/P69)</f>
        <v>0.83479886622202182</v>
      </c>
      <c r="D69" s="2">
        <f>1 - (L69/Q69)</f>
        <v>0.96077328988300004</v>
      </c>
      <c r="E69" s="2">
        <f>W69/V69</f>
        <v>0.5032304335872404</v>
      </c>
      <c r="F69" s="2">
        <v>1</v>
      </c>
      <c r="H69" s="1"/>
      <c r="I69" s="1">
        <v>1429819595130</v>
      </c>
      <c r="J69" t="s">
        <v>64</v>
      </c>
      <c r="K69" s="1">
        <v>1429821781020</v>
      </c>
      <c r="L69" s="2">
        <v>15.6906840468</v>
      </c>
      <c r="M69" s="2">
        <v>2.52113687E-2</v>
      </c>
      <c r="N69" s="2">
        <v>2.3474434400000001E-2</v>
      </c>
      <c r="O69" s="2">
        <v>7.0374915519999997</v>
      </c>
      <c r="P69" s="2">
        <f t="shared" si="31"/>
        <v>42.599535433322302</v>
      </c>
      <c r="Q69">
        <v>400</v>
      </c>
      <c r="R69" s="2"/>
      <c r="S69" s="2"/>
      <c r="T69" s="2">
        <f t="shared" si="32"/>
        <v>0</v>
      </c>
      <c r="U69" s="2"/>
      <c r="V69">
        <v>0.69213668679999996</v>
      </c>
      <c r="W69">
        <v>0.34830424500000001</v>
      </c>
    </row>
    <row r="70" spans="1:23" x14ac:dyDescent="0.25">
      <c r="A70" s="21">
        <f>(1 - SUM(B70:F70)/5) * 100</f>
        <v>7.7638799039274842</v>
      </c>
      <c r="B70" s="3">
        <f>SUM(B68:B69)/2</f>
        <v>0.96481253560701219</v>
      </c>
      <c r="C70" s="3">
        <f t="shared" ref="C70:F70" si="33">SUM(C68:C69)/2</f>
        <v>0.91541042077236778</v>
      </c>
      <c r="D70" s="3">
        <f t="shared" si="33"/>
        <v>0.97996783163062506</v>
      </c>
      <c r="E70" s="3">
        <f t="shared" si="33"/>
        <v>0.7516152167936202</v>
      </c>
      <c r="F70" s="3">
        <f t="shared" si="33"/>
        <v>1</v>
      </c>
      <c r="G70" s="4"/>
      <c r="H70" s="5"/>
      <c r="I70" s="5"/>
      <c r="J70" s="4"/>
      <c r="K70" s="5"/>
      <c r="L70" s="3"/>
      <c r="M70" s="3"/>
      <c r="N70" s="3"/>
      <c r="O70" s="3"/>
      <c r="P70" s="3"/>
      <c r="Q70" s="4"/>
      <c r="R70" s="3"/>
      <c r="S70" s="3"/>
      <c r="T70" s="3"/>
      <c r="U70" s="3"/>
      <c r="V70" s="4"/>
      <c r="W70" s="4"/>
    </row>
    <row r="71" spans="1:23" x14ac:dyDescent="0.25">
      <c r="B71" s="8" t="s">
        <v>79</v>
      </c>
      <c r="C71" s="9"/>
      <c r="D71" s="14">
        <f>(1 - SUM(B70:F70)/5)*100</f>
        <v>7.7638799039274842</v>
      </c>
      <c r="E71" s="2"/>
      <c r="F71" s="2"/>
      <c r="H71" s="1"/>
      <c r="I71" s="1"/>
      <c r="K71" s="1"/>
      <c r="L71" s="2"/>
      <c r="M71" s="2"/>
      <c r="N71" s="2"/>
      <c r="O71" s="2"/>
      <c r="P71" s="2"/>
      <c r="R71" s="2"/>
      <c r="S71" s="2"/>
      <c r="T71" s="2"/>
      <c r="U71" s="2"/>
    </row>
    <row r="72" spans="1:23" x14ac:dyDescent="0.25">
      <c r="B72" s="2"/>
      <c r="C72" s="2"/>
      <c r="D72" s="2"/>
      <c r="E72" s="2"/>
      <c r="F72" s="2"/>
      <c r="H72" s="1"/>
      <c r="I72" s="1"/>
      <c r="K72" s="1"/>
      <c r="L72" s="2"/>
      <c r="M72" s="2"/>
      <c r="N72" s="2"/>
      <c r="O72" s="2"/>
      <c r="P72" s="2"/>
      <c r="R72" s="2"/>
      <c r="S72" s="2"/>
      <c r="T72" s="2"/>
      <c r="U72" s="2"/>
    </row>
    <row r="73" spans="1:23" x14ac:dyDescent="0.25">
      <c r="A73" s="10">
        <f>(1 - SUM(B73:F73)/5) * 100</f>
        <v>6.7007378582195631E-2</v>
      </c>
      <c r="B73" s="2">
        <f t="shared" ref="B73:B77" si="34">(N73/M73)</f>
        <v>0.99812667743787142</v>
      </c>
      <c r="C73" s="2">
        <f>1 - (O73/P73)</f>
        <v>0.99880234072101926</v>
      </c>
      <c r="D73" s="2">
        <f>1 - (L73/Q73)</f>
        <v>0.99972061291199998</v>
      </c>
      <c r="E73" s="2">
        <f>W73/V73</f>
        <v>1</v>
      </c>
      <c r="F73" s="2">
        <v>1</v>
      </c>
      <c r="G73" t="s">
        <v>65</v>
      </c>
      <c r="H73" s="1">
        <v>1429819593043</v>
      </c>
      <c r="I73" s="1">
        <v>1429819595194</v>
      </c>
      <c r="J73" t="s">
        <v>66</v>
      </c>
      <c r="K73" s="1">
        <v>1429821577491</v>
      </c>
      <c r="L73" s="2">
        <v>0.1117548352</v>
      </c>
      <c r="M73" s="2">
        <v>1.3332461E-3</v>
      </c>
      <c r="N73" s="2">
        <v>1.3307485E-3</v>
      </c>
      <c r="O73" s="2">
        <v>0.8999892008</v>
      </c>
      <c r="P73" s="2">
        <f t="shared" ref="P73:P77" si="35">1/N73</f>
        <v>751.45679292518457</v>
      </c>
      <c r="Q73">
        <v>400</v>
      </c>
      <c r="R73" s="2"/>
      <c r="S73" s="2"/>
      <c r="T73" s="2">
        <f t="shared" ref="T73:T77" si="36">R73/(1+S73)</f>
        <v>0</v>
      </c>
      <c r="U73" s="2"/>
      <c r="V73">
        <v>1</v>
      </c>
      <c r="W73">
        <v>1</v>
      </c>
    </row>
    <row r="74" spans="1:23" x14ac:dyDescent="0.25">
      <c r="A74" s="11">
        <f>(1 - SUM(B74:F74)/5) * 100</f>
        <v>12.006377563395587</v>
      </c>
      <c r="B74" s="2">
        <f t="shared" si="34"/>
        <v>0.9315169750266562</v>
      </c>
      <c r="C74" s="2">
        <f>1 - (O74/P74)</f>
        <v>0.97180560217532419</v>
      </c>
      <c r="D74" s="2">
        <f>1 - (L74/Q74)</f>
        <v>0.99312811104099996</v>
      </c>
      <c r="E74" s="2">
        <f>W74/V74</f>
        <v>0.5032304335872404</v>
      </c>
      <c r="F74" s="2">
        <v>1</v>
      </c>
      <c r="H74" s="1"/>
      <c r="I74" s="1">
        <v>1429819595246</v>
      </c>
      <c r="J74" t="s">
        <v>67</v>
      </c>
      <c r="K74" s="1">
        <v>1429821781270</v>
      </c>
      <c r="L74" s="2">
        <v>2.7487555835999999</v>
      </c>
      <c r="M74" s="2">
        <v>3.3640389E-2</v>
      </c>
      <c r="N74" s="2">
        <v>3.1336593400000001E-2</v>
      </c>
      <c r="O74" s="2">
        <v>0.89972759530000002</v>
      </c>
      <c r="P74" s="2">
        <f t="shared" si="35"/>
        <v>31.911573387552711</v>
      </c>
      <c r="Q74">
        <v>400</v>
      </c>
      <c r="R74" s="2"/>
      <c r="S74" s="2"/>
      <c r="T74" s="2">
        <f t="shared" si="36"/>
        <v>0</v>
      </c>
      <c r="U74" s="2"/>
      <c r="V74">
        <v>0.69213668679999996</v>
      </c>
      <c r="W74">
        <v>0.34830424500000001</v>
      </c>
    </row>
    <row r="75" spans="1:23" x14ac:dyDescent="0.25">
      <c r="A75" s="10">
        <f>(1 - SUM(B75:F75)/5) * 100</f>
        <v>2.645606757342156E-2</v>
      </c>
      <c r="B75" s="2">
        <f t="shared" si="34"/>
        <v>0.99882400009698957</v>
      </c>
      <c r="C75" s="2">
        <f>1 - (O75/P75)</f>
        <v>0.99986653485833932</v>
      </c>
      <c r="D75" s="2">
        <f>1 - (L75/Q75)</f>
        <v>0.99998666166600003</v>
      </c>
      <c r="E75" s="2">
        <f>W75/V75</f>
        <v>1</v>
      </c>
      <c r="F75" s="2">
        <v>1</v>
      </c>
      <c r="H75" s="1"/>
      <c r="I75" s="1">
        <v>1429819595250</v>
      </c>
      <c r="J75" t="s">
        <v>68</v>
      </c>
      <c r="K75" s="1">
        <v>1429821577682</v>
      </c>
      <c r="L75" s="2">
        <v>5.3353335999999996E-3</v>
      </c>
      <c r="M75" s="2">
        <v>1.4846940000000001E-4</v>
      </c>
      <c r="N75" s="2">
        <v>1.4829479999999999E-4</v>
      </c>
      <c r="O75" s="2">
        <v>0.89999879739999999</v>
      </c>
      <c r="P75" s="2">
        <f t="shared" si="35"/>
        <v>6743.3247827975092</v>
      </c>
      <c r="Q75">
        <v>400</v>
      </c>
      <c r="R75" s="2"/>
      <c r="S75" s="2"/>
      <c r="T75" s="2">
        <f t="shared" si="36"/>
        <v>0</v>
      </c>
      <c r="U75" s="2"/>
      <c r="V75">
        <v>1</v>
      </c>
      <c r="W75">
        <v>1</v>
      </c>
    </row>
    <row r="76" spans="1:23" x14ac:dyDescent="0.25">
      <c r="A76" s="10">
        <f>(1 - SUM(B76:F76)/5) * 100</f>
        <v>0.15475053571837316</v>
      </c>
      <c r="B76" s="2">
        <f t="shared" si="34"/>
        <v>0.99990554412926902</v>
      </c>
      <c r="C76" s="2">
        <f>1 - (O76/P76)</f>
        <v>0.99385237323231179</v>
      </c>
      <c r="D76" s="2">
        <f>1 - (L76/Q76)</f>
        <v>0.99850455585249998</v>
      </c>
      <c r="E76" s="2">
        <f>W76/V76</f>
        <v>1</v>
      </c>
      <c r="F76" s="2">
        <v>1</v>
      </c>
      <c r="H76" s="1"/>
      <c r="I76" s="1">
        <v>1429819595255</v>
      </c>
      <c r="J76" t="s">
        <v>69</v>
      </c>
      <c r="K76" s="1">
        <v>1429821577857</v>
      </c>
      <c r="L76" s="2">
        <v>0.59817765899999997</v>
      </c>
      <c r="M76" s="2">
        <v>6.8317617000000002E-3</v>
      </c>
      <c r="N76" s="2">
        <v>6.8311164000000001E-3</v>
      </c>
      <c r="O76" s="2">
        <v>0.89994466610000001</v>
      </c>
      <c r="P76" s="2">
        <f t="shared" si="35"/>
        <v>146.38895627660509</v>
      </c>
      <c r="Q76">
        <v>400</v>
      </c>
      <c r="R76" s="2"/>
      <c r="S76" s="2"/>
      <c r="T76" s="2">
        <f t="shared" si="36"/>
        <v>0</v>
      </c>
      <c r="U76" s="2"/>
      <c r="V76">
        <v>1</v>
      </c>
      <c r="W76">
        <v>1</v>
      </c>
    </row>
    <row r="77" spans="1:23" x14ac:dyDescent="0.25">
      <c r="A77" s="10">
        <f>(1 - SUM(B77:F77)/5) * 100</f>
        <v>2.4963710496650471E-2</v>
      </c>
      <c r="B77" s="2">
        <f t="shared" si="34"/>
        <v>0.99888357492929802</v>
      </c>
      <c r="C77" s="2">
        <f>1 - (O77/P77)</f>
        <v>0.99987856926761942</v>
      </c>
      <c r="D77" s="2">
        <f>1 - (L77/Q77)</f>
        <v>0.99998967027825003</v>
      </c>
      <c r="E77" s="2">
        <f>W77/V77</f>
        <v>1</v>
      </c>
      <c r="F77" s="2">
        <v>1</v>
      </c>
      <c r="H77" s="1"/>
      <c r="I77" s="1">
        <v>1429819595259</v>
      </c>
      <c r="J77" t="s">
        <v>70</v>
      </c>
      <c r="K77" s="1">
        <v>1429821578052</v>
      </c>
      <c r="L77" s="2">
        <v>4.1318887E-3</v>
      </c>
      <c r="M77" s="2">
        <v>1.35074E-4</v>
      </c>
      <c r="N77" s="2">
        <v>1.349232E-4</v>
      </c>
      <c r="O77" s="2">
        <v>0.89999890589999998</v>
      </c>
      <c r="P77" s="2">
        <f t="shared" si="35"/>
        <v>7411.6237978346198</v>
      </c>
      <c r="Q77">
        <v>400</v>
      </c>
      <c r="R77" s="2"/>
      <c r="S77" s="2"/>
      <c r="T77" s="2">
        <f t="shared" si="36"/>
        <v>0</v>
      </c>
      <c r="U77" s="2"/>
      <c r="V77">
        <v>1</v>
      </c>
      <c r="W77">
        <v>1</v>
      </c>
    </row>
    <row r="78" spans="1:23" x14ac:dyDescent="0.25">
      <c r="A78" s="20">
        <f>(1 - SUM(B78:F78)/5) * 100</f>
        <v>2.4559110511532367</v>
      </c>
      <c r="B78" s="3">
        <f>SUM(B73:B77)/5</f>
        <v>0.98545135432401687</v>
      </c>
      <c r="C78" s="3">
        <f t="shared" ref="C78:F78" si="37">SUM(C73:C77)/5</f>
        <v>0.99284108405092275</v>
      </c>
      <c r="D78" s="3">
        <f t="shared" si="37"/>
        <v>0.99826592234994993</v>
      </c>
      <c r="E78" s="3">
        <f t="shared" si="37"/>
        <v>0.90064608671744806</v>
      </c>
      <c r="F78" s="3">
        <f t="shared" si="37"/>
        <v>1</v>
      </c>
      <c r="G78" s="4"/>
      <c r="H78" s="5"/>
      <c r="I78" s="5"/>
      <c r="J78" s="4"/>
      <c r="K78" s="5"/>
      <c r="L78" s="3"/>
      <c r="M78" s="3"/>
      <c r="N78" s="3"/>
      <c r="O78" s="3"/>
      <c r="P78" s="3"/>
      <c r="Q78" s="4"/>
      <c r="R78" s="3"/>
      <c r="S78" s="3"/>
      <c r="T78" s="3"/>
      <c r="U78" s="3"/>
      <c r="V78" s="4"/>
      <c r="W78" s="4"/>
    </row>
    <row r="79" spans="1:23" x14ac:dyDescent="0.25">
      <c r="B79" s="8" t="s">
        <v>80</v>
      </c>
      <c r="C79" s="9"/>
      <c r="D79" s="6">
        <f>(1 - SUM(B78:F78)/5)*100</f>
        <v>2.4559110511532367</v>
      </c>
      <c r="E79" s="2"/>
      <c r="F79" s="2"/>
      <c r="H79" s="1"/>
      <c r="I79" s="1"/>
      <c r="K79" s="1"/>
      <c r="L79" s="2"/>
      <c r="M79" s="2"/>
      <c r="N79" s="2"/>
      <c r="O79" s="2"/>
      <c r="P79" s="2"/>
      <c r="R79" s="2"/>
      <c r="S79" s="2"/>
      <c r="T79" s="2"/>
      <c r="U79" s="2"/>
    </row>
    <row r="80" spans="1:23" ht="15.75" thickBot="1" x14ac:dyDescent="0.3">
      <c r="B80" s="2"/>
      <c r="C80" s="2"/>
      <c r="D80" s="2"/>
      <c r="E80" s="2"/>
      <c r="F80" s="2"/>
      <c r="H80" s="1"/>
      <c r="I80" s="1"/>
      <c r="K80" s="1"/>
      <c r="L80" s="2"/>
      <c r="M80" s="2"/>
      <c r="N80" s="2"/>
      <c r="O80" s="2"/>
      <c r="P80" s="2"/>
      <c r="R80" s="2"/>
      <c r="S80" s="2"/>
      <c r="T80" s="2"/>
      <c r="U80" s="2"/>
    </row>
    <row r="81" spans="1:21" ht="15.75" thickTop="1" x14ac:dyDescent="0.25">
      <c r="A81" s="15" t="s">
        <v>85</v>
      </c>
      <c r="B81" s="2"/>
      <c r="C81" s="2"/>
      <c r="D81" s="2"/>
      <c r="E81" s="2"/>
      <c r="F81" s="2"/>
      <c r="H81" s="1"/>
      <c r="I81" s="1"/>
      <c r="K81" s="1"/>
      <c r="L81" s="2"/>
      <c r="M81" s="2"/>
      <c r="N81" s="2"/>
      <c r="O81" s="2"/>
      <c r="P81" s="2"/>
      <c r="R81" s="2"/>
      <c r="S81" s="2"/>
      <c r="T81" s="2"/>
      <c r="U81" s="2"/>
    </row>
    <row r="82" spans="1:21" x14ac:dyDescent="0.25">
      <c r="A82" s="16" t="s">
        <v>86</v>
      </c>
      <c r="B82" s="2"/>
      <c r="C82" s="2"/>
      <c r="D82" s="2"/>
      <c r="E82" s="2"/>
      <c r="F82" s="2"/>
      <c r="H82" s="1"/>
      <c r="I82" s="1"/>
      <c r="K82" s="1"/>
      <c r="L82" s="2"/>
      <c r="M82" s="2"/>
      <c r="N82" s="2"/>
      <c r="O82" s="2"/>
      <c r="P82" s="2"/>
      <c r="R82" s="2"/>
      <c r="S82" s="2"/>
      <c r="T82" s="2"/>
      <c r="U82" s="2"/>
    </row>
    <row r="83" spans="1:21" x14ac:dyDescent="0.25">
      <c r="A83" s="17" t="s">
        <v>87</v>
      </c>
    </row>
    <row r="84" spans="1:21" ht="15.75" thickBot="1" x14ac:dyDescent="0.3">
      <c r="A84" s="18" t="s">
        <v>88</v>
      </c>
    </row>
    <row r="85" spans="1:21" ht="15.75" thickTop="1" x14ac:dyDescent="0.25"/>
  </sheetData>
  <mergeCells count="7">
    <mergeCell ref="B79:C79"/>
    <mergeCell ref="B22:C22"/>
    <mergeCell ref="B34:C34"/>
    <mergeCell ref="B41:C41"/>
    <mergeCell ref="B61:C61"/>
    <mergeCell ref="B66:C66"/>
    <mergeCell ref="B71:C7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71</v>
      </c>
    </row>
    <row r="6" spans="1:1" x14ac:dyDescent="0.25">
      <c r="A6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 0</vt:lpstr>
      <vt:lpstr>Point 9</vt:lpstr>
      <vt:lpstr>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 Wells</dc:creator>
  <cp:lastModifiedBy>Stephen H Wells</cp:lastModifiedBy>
  <dcterms:created xsi:type="dcterms:W3CDTF">2015-04-27T18:30:12Z</dcterms:created>
  <dcterms:modified xsi:type="dcterms:W3CDTF">2015-05-01T17:57:38Z</dcterms:modified>
</cp:coreProperties>
</file>