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eschares\Desktop\eschares\python_work_local\OSTP_impact\OSTP_v2\by_research_organization\"/>
    </mc:Choice>
  </mc:AlternateContent>
  <xr:revisionPtr revIDLastSave="0" documentId="13_ncr:1_{5FBFA55D-C251-43FF-B476-95F7F7650824}" xr6:coauthVersionLast="47" xr6:coauthVersionMax="47" xr10:uidLastSave="{00000000-0000-0000-0000-000000000000}"/>
  <bookViews>
    <workbookView xWindow="28680" yWindow="-120" windowWidth="29040" windowHeight="16440" xr2:uid="{00000000-000D-0000-FFFF-FFFF00000000}"/>
  </bookViews>
  <sheets>
    <sheet name="summary_pastevalues" sheetId="12" r:id="rId1"/>
    <sheet name="summary_livedata" sheetId="1" r:id="rId2"/>
    <sheet name="USall 2016-2022" sheetId="2" r:id="rId3"/>
    <sheet name="313 US GridIDs" sheetId="3" r:id="rId4"/>
    <sheet name="OAdata 313 US GridIDs 2016-22" sheetId="4" r:id="rId5"/>
    <sheet name="99HBCUs_AllUSpubs" sheetId="7" r:id="rId6"/>
    <sheet name="OAdata 99 HBCUs 2016-2022" sheetId="6" r:id="rId7"/>
    <sheet name="ResOrg-group_definitions" sheetId="5" r:id="rId8"/>
    <sheet name="30NASNTIs_2016-2022" sheetId="8" r:id="rId9"/>
    <sheet name="81_R2s_2016-2022" sheetId="9" r:id="rId10"/>
    <sheet name="5_R1s_2016-2022" sheetId="10" r:id="rId11"/>
    <sheet name="428_HSIs_2016-2022" sheetId="11" r:id="rId12"/>
    <sheet name="68_AANAPISIs_2016-2022" sheetId="13" r:id="rId13"/>
  </sheets>
  <definedNames>
    <definedName name="_xlnm._FilterDatabase" localSheetId="7" hidden="1">'ResOrg-group_definitions'!$A$1:$E$1219</definedName>
    <definedName name="_xlnm._FilterDatabase" localSheetId="1" hidden="1">summary_livedata!$A$2:$V$502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92" i="1" l="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0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691" i="1"/>
  <c r="C687" i="1"/>
  <c r="C688" i="1" s="1"/>
  <c r="C689" i="1" s="1"/>
  <c r="C690" i="1" s="1"/>
  <c r="B687" i="1"/>
  <c r="B688" i="1"/>
  <c r="B689" i="1"/>
  <c r="B690" i="1"/>
  <c r="B686"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05" i="1"/>
  <c r="C606" i="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B583" i="1"/>
  <c r="B584" i="1"/>
  <c r="B585" i="1"/>
  <c r="B586" i="1"/>
  <c r="B587" i="1"/>
  <c r="B588" i="1"/>
  <c r="B589" i="1"/>
  <c r="B590" i="1"/>
  <c r="B591" i="1"/>
  <c r="B592" i="1"/>
  <c r="B593" i="1"/>
  <c r="B594" i="1"/>
  <c r="B595" i="1"/>
  <c r="B596" i="1"/>
  <c r="B597" i="1"/>
  <c r="B598" i="1"/>
  <c r="B599" i="1"/>
  <c r="B600" i="1"/>
  <c r="B601" i="1"/>
  <c r="B602" i="1"/>
  <c r="B603" i="1"/>
  <c r="B604" i="1"/>
  <c r="B582"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03" i="1"/>
  <c r="P504" i="1"/>
  <c r="S504" i="1" s="1"/>
  <c r="P505" i="1"/>
  <c r="V505" i="1" s="1"/>
  <c r="P506" i="1"/>
  <c r="P507" i="1"/>
  <c r="R507" i="1" s="1"/>
  <c r="P508" i="1"/>
  <c r="U508" i="1" s="1"/>
  <c r="P509" i="1"/>
  <c r="R509" i="1" s="1"/>
  <c r="P510" i="1"/>
  <c r="R510" i="1" s="1"/>
  <c r="P511" i="1"/>
  <c r="P512" i="1"/>
  <c r="P513" i="1"/>
  <c r="R513" i="1" s="1"/>
  <c r="P514" i="1"/>
  <c r="Q514" i="1" s="1"/>
  <c r="P515" i="1"/>
  <c r="R515" i="1" s="1"/>
  <c r="P516" i="1"/>
  <c r="R516" i="1" s="1"/>
  <c r="P517" i="1"/>
  <c r="R517" i="1" s="1"/>
  <c r="P518" i="1"/>
  <c r="R518" i="1" s="1"/>
  <c r="P519" i="1"/>
  <c r="R519" i="1" s="1"/>
  <c r="P520" i="1"/>
  <c r="V520" i="1" s="1"/>
  <c r="P521" i="1"/>
  <c r="V521" i="1" s="1"/>
  <c r="P522" i="1"/>
  <c r="R522" i="1" s="1"/>
  <c r="P523" i="1"/>
  <c r="P524" i="1"/>
  <c r="P525" i="1"/>
  <c r="U525" i="1" s="1"/>
  <c r="P526" i="1"/>
  <c r="Q526" i="1" s="1"/>
  <c r="P527" i="1"/>
  <c r="R527" i="1" s="1"/>
  <c r="P528" i="1"/>
  <c r="U528" i="1" s="1"/>
  <c r="P529" i="1"/>
  <c r="S529" i="1" s="1"/>
  <c r="P530" i="1"/>
  <c r="V530" i="1" s="1"/>
  <c r="P531" i="1"/>
  <c r="R531" i="1" s="1"/>
  <c r="P532" i="1"/>
  <c r="R532" i="1" s="1"/>
  <c r="P533" i="1"/>
  <c r="V533" i="1" s="1"/>
  <c r="P534" i="1"/>
  <c r="R534" i="1" s="1"/>
  <c r="P535" i="1"/>
  <c r="P536" i="1"/>
  <c r="P537" i="1"/>
  <c r="R537" i="1" s="1"/>
  <c r="P538" i="1"/>
  <c r="Q538" i="1" s="1"/>
  <c r="P539" i="1"/>
  <c r="V539" i="1" s="1"/>
  <c r="P540" i="1"/>
  <c r="T540" i="1" s="1"/>
  <c r="P541" i="1"/>
  <c r="R541" i="1" s="1"/>
  <c r="P542" i="1"/>
  <c r="R542" i="1" s="1"/>
  <c r="P543" i="1"/>
  <c r="R543" i="1" s="1"/>
  <c r="P544" i="1"/>
  <c r="R544" i="1" s="1"/>
  <c r="P545" i="1"/>
  <c r="S545" i="1" s="1"/>
  <c r="P546" i="1"/>
  <c r="U546" i="1" s="1"/>
  <c r="P547" i="1"/>
  <c r="P548" i="1"/>
  <c r="P549" i="1"/>
  <c r="R549" i="1" s="1"/>
  <c r="P550" i="1"/>
  <c r="Q550" i="1" s="1"/>
  <c r="P551" i="1"/>
  <c r="R551" i="1" s="1"/>
  <c r="P552" i="1"/>
  <c r="R552" i="1" s="1"/>
  <c r="P553" i="1"/>
  <c r="R553" i="1" s="1"/>
  <c r="P554" i="1"/>
  <c r="V554" i="1" s="1"/>
  <c r="P555" i="1"/>
  <c r="S555" i="1" s="1"/>
  <c r="P556" i="1"/>
  <c r="R556" i="1" s="1"/>
  <c r="P557" i="1"/>
  <c r="V557" i="1" s="1"/>
  <c r="P558" i="1"/>
  <c r="R558" i="1" s="1"/>
  <c r="P559" i="1"/>
  <c r="S559" i="1" s="1"/>
  <c r="P560" i="1"/>
  <c r="V560" i="1" s="1"/>
  <c r="P561" i="1"/>
  <c r="S561" i="1" s="1"/>
  <c r="P562" i="1"/>
  <c r="V562" i="1" s="1"/>
  <c r="P563" i="1"/>
  <c r="R563" i="1" s="1"/>
  <c r="P564" i="1"/>
  <c r="V564" i="1" s="1"/>
  <c r="P565" i="1"/>
  <c r="S565" i="1" s="1"/>
  <c r="P566" i="1"/>
  <c r="P567" i="1"/>
  <c r="R567" i="1" s="1"/>
  <c r="P568" i="1"/>
  <c r="T568" i="1" s="1"/>
  <c r="P569" i="1"/>
  <c r="T569" i="1" s="1"/>
  <c r="P570" i="1"/>
  <c r="V570" i="1" s="1"/>
  <c r="P571" i="1"/>
  <c r="S571" i="1" s="1"/>
  <c r="P572" i="1"/>
  <c r="V572" i="1" s="1"/>
  <c r="P573" i="1"/>
  <c r="S573" i="1" s="1"/>
  <c r="P574" i="1"/>
  <c r="V574" i="1" s="1"/>
  <c r="P575" i="1"/>
  <c r="R575" i="1" s="1"/>
  <c r="P576" i="1"/>
  <c r="S576" i="1" s="1"/>
  <c r="P577" i="1"/>
  <c r="R577" i="1" s="1"/>
  <c r="P578" i="1"/>
  <c r="R578" i="1" s="1"/>
  <c r="P579" i="1"/>
  <c r="R579" i="1" s="1"/>
  <c r="P580" i="1"/>
  <c r="R580" i="1" s="1"/>
  <c r="P581" i="1"/>
  <c r="T581" i="1" s="1"/>
  <c r="P503" i="1"/>
  <c r="R503" i="1" s="1"/>
  <c r="V578" i="1"/>
  <c r="R581" i="1"/>
  <c r="S581" i="1"/>
  <c r="U581" i="1"/>
  <c r="S557" i="1"/>
  <c r="U557" i="1"/>
  <c r="T558" i="1"/>
  <c r="V558" i="1"/>
  <c r="R559" i="1"/>
  <c r="U559" i="1"/>
  <c r="V559" i="1"/>
  <c r="T566" i="1"/>
  <c r="V566" i="1"/>
  <c r="S569" i="1"/>
  <c r="V569" i="1"/>
  <c r="T570" i="1"/>
  <c r="R571" i="1"/>
  <c r="T571" i="1"/>
  <c r="U571" i="1"/>
  <c r="V571" i="1"/>
  <c r="T572" i="1"/>
  <c r="R573" i="1"/>
  <c r="U573" i="1"/>
  <c r="S542" i="1"/>
  <c r="T542" i="1"/>
  <c r="U542" i="1"/>
  <c r="R545" i="1"/>
  <c r="R547" i="1"/>
  <c r="S547" i="1"/>
  <c r="T547" i="1"/>
  <c r="U547" i="1"/>
  <c r="V547" i="1"/>
  <c r="S553" i="1"/>
  <c r="T554" i="1"/>
  <c r="U554" i="1"/>
  <c r="U522" i="1"/>
  <c r="R523" i="1"/>
  <c r="S523" i="1"/>
  <c r="T523" i="1"/>
  <c r="U523" i="1"/>
  <c r="V523" i="1"/>
  <c r="U526" i="1"/>
  <c r="R528" i="1"/>
  <c r="S530" i="1"/>
  <c r="U530" i="1"/>
  <c r="R533" i="1"/>
  <c r="S533" i="1"/>
  <c r="T533" i="1"/>
  <c r="U533" i="1"/>
  <c r="S534" i="1"/>
  <c r="R535" i="1"/>
  <c r="S535" i="1"/>
  <c r="T535" i="1"/>
  <c r="U535" i="1"/>
  <c r="V535" i="1"/>
  <c r="V537" i="1"/>
  <c r="U503" i="1"/>
  <c r="V504" i="1"/>
  <c r="R505" i="1"/>
  <c r="S505" i="1"/>
  <c r="T505" i="1"/>
  <c r="U505" i="1"/>
  <c r="U506" i="1"/>
  <c r="R508" i="1"/>
  <c r="S509" i="1"/>
  <c r="U509" i="1"/>
  <c r="V509" i="1"/>
  <c r="R511" i="1"/>
  <c r="S511" i="1"/>
  <c r="T511" i="1"/>
  <c r="U511" i="1"/>
  <c r="V511" i="1"/>
  <c r="S516" i="1"/>
  <c r="T518" i="1"/>
  <c r="U518" i="1"/>
  <c r="V518" i="1"/>
  <c r="V519" i="1"/>
  <c r="T520" i="1"/>
  <c r="U521" i="1"/>
  <c r="E504" i="1"/>
  <c r="G504" i="1" s="1"/>
  <c r="E505" i="1"/>
  <c r="G505" i="1" s="1"/>
  <c r="E506" i="1"/>
  <c r="G506" i="1" s="1"/>
  <c r="E507" i="1"/>
  <c r="E508" i="1"/>
  <c r="G508" i="1" s="1"/>
  <c r="E509" i="1"/>
  <c r="G509" i="1" s="1"/>
  <c r="E510" i="1"/>
  <c r="E511" i="1"/>
  <c r="G511" i="1" s="1"/>
  <c r="E512" i="1"/>
  <c r="G512" i="1" s="1"/>
  <c r="E513" i="1"/>
  <c r="G513" i="1" s="1"/>
  <c r="E514" i="1"/>
  <c r="E515" i="1"/>
  <c r="G515" i="1" s="1"/>
  <c r="E516" i="1"/>
  <c r="G516" i="1" s="1"/>
  <c r="E517" i="1"/>
  <c r="G517" i="1" s="1"/>
  <c r="E518" i="1"/>
  <c r="G518" i="1" s="1"/>
  <c r="E519" i="1"/>
  <c r="E520" i="1"/>
  <c r="G520" i="1" s="1"/>
  <c r="E521" i="1"/>
  <c r="G521" i="1" s="1"/>
  <c r="E522" i="1"/>
  <c r="E523" i="1"/>
  <c r="G523" i="1" s="1"/>
  <c r="E524" i="1"/>
  <c r="G524" i="1" s="1"/>
  <c r="E525" i="1"/>
  <c r="G525" i="1" s="1"/>
  <c r="E526" i="1"/>
  <c r="E527" i="1"/>
  <c r="G527" i="1" s="1"/>
  <c r="E528" i="1"/>
  <c r="G528" i="1" s="1"/>
  <c r="E529" i="1"/>
  <c r="G529" i="1" s="1"/>
  <c r="E530" i="1"/>
  <c r="G530" i="1" s="1"/>
  <c r="E531" i="1"/>
  <c r="E532" i="1"/>
  <c r="G532" i="1" s="1"/>
  <c r="E533" i="1"/>
  <c r="G533" i="1" s="1"/>
  <c r="E534" i="1"/>
  <c r="E535" i="1"/>
  <c r="G535" i="1" s="1"/>
  <c r="E536" i="1"/>
  <c r="G536" i="1" s="1"/>
  <c r="E537" i="1"/>
  <c r="G537" i="1" s="1"/>
  <c r="E538" i="1"/>
  <c r="E539" i="1"/>
  <c r="G539" i="1" s="1"/>
  <c r="E540" i="1"/>
  <c r="G540" i="1" s="1"/>
  <c r="E541" i="1"/>
  <c r="G541" i="1" s="1"/>
  <c r="E542" i="1"/>
  <c r="G542" i="1" s="1"/>
  <c r="E543" i="1"/>
  <c r="E544" i="1"/>
  <c r="G544" i="1" s="1"/>
  <c r="E545" i="1"/>
  <c r="G545" i="1" s="1"/>
  <c r="E546" i="1"/>
  <c r="E547" i="1"/>
  <c r="G547" i="1" s="1"/>
  <c r="E548" i="1"/>
  <c r="G548" i="1" s="1"/>
  <c r="E549" i="1"/>
  <c r="G549" i="1" s="1"/>
  <c r="E550" i="1"/>
  <c r="E551" i="1"/>
  <c r="E552" i="1"/>
  <c r="G552" i="1" s="1"/>
  <c r="E553" i="1"/>
  <c r="G553" i="1" s="1"/>
  <c r="E554" i="1"/>
  <c r="G554" i="1" s="1"/>
  <c r="E555" i="1"/>
  <c r="E556" i="1"/>
  <c r="G556" i="1" s="1"/>
  <c r="E557" i="1"/>
  <c r="G557" i="1" s="1"/>
  <c r="E558" i="1"/>
  <c r="E559" i="1"/>
  <c r="G559" i="1" s="1"/>
  <c r="E560" i="1"/>
  <c r="G560" i="1" s="1"/>
  <c r="E561" i="1"/>
  <c r="G561" i="1" s="1"/>
  <c r="E562" i="1"/>
  <c r="E563" i="1"/>
  <c r="E564" i="1"/>
  <c r="E565" i="1"/>
  <c r="G565" i="1" s="1"/>
  <c r="E566" i="1"/>
  <c r="G566" i="1" s="1"/>
  <c r="E567" i="1"/>
  <c r="E568" i="1"/>
  <c r="G568" i="1" s="1"/>
  <c r="E569" i="1"/>
  <c r="E570" i="1"/>
  <c r="E571" i="1"/>
  <c r="G571" i="1" s="1"/>
  <c r="E572" i="1"/>
  <c r="G572" i="1" s="1"/>
  <c r="E573" i="1"/>
  <c r="G573" i="1" s="1"/>
  <c r="E574" i="1"/>
  <c r="E575" i="1"/>
  <c r="E576" i="1"/>
  <c r="E577" i="1"/>
  <c r="G577" i="1" s="1"/>
  <c r="E578" i="1"/>
  <c r="G578" i="1" s="1"/>
  <c r="E579" i="1"/>
  <c r="E580" i="1"/>
  <c r="G580" i="1" s="1"/>
  <c r="E581" i="1"/>
  <c r="E503" i="1"/>
  <c r="O525" i="1"/>
  <c r="O532" i="1"/>
  <c r="O561" i="1"/>
  <c r="N503" i="1"/>
  <c r="O503" i="1" s="1"/>
  <c r="N504" i="1"/>
  <c r="O504" i="1" s="1"/>
  <c r="N505" i="1"/>
  <c r="O505" i="1" s="1"/>
  <c r="N506" i="1"/>
  <c r="O506" i="1" s="1"/>
  <c r="N507" i="1"/>
  <c r="O507" i="1" s="1"/>
  <c r="N508" i="1"/>
  <c r="O508" i="1" s="1"/>
  <c r="N509" i="1"/>
  <c r="O509" i="1" s="1"/>
  <c r="N510" i="1"/>
  <c r="O510" i="1" s="1"/>
  <c r="N511" i="1"/>
  <c r="O511" i="1" s="1"/>
  <c r="N512" i="1"/>
  <c r="O512" i="1" s="1"/>
  <c r="N513" i="1"/>
  <c r="O513" i="1" s="1"/>
  <c r="N514" i="1"/>
  <c r="O514" i="1" s="1"/>
  <c r="N515" i="1"/>
  <c r="O515" i="1" s="1"/>
  <c r="N516" i="1"/>
  <c r="O516" i="1" s="1"/>
  <c r="N517" i="1"/>
  <c r="O517" i="1" s="1"/>
  <c r="N518" i="1"/>
  <c r="O518" i="1" s="1"/>
  <c r="N519" i="1"/>
  <c r="O519" i="1" s="1"/>
  <c r="N520" i="1"/>
  <c r="O520" i="1" s="1"/>
  <c r="N521" i="1"/>
  <c r="O521" i="1" s="1"/>
  <c r="N522" i="1"/>
  <c r="O522" i="1" s="1"/>
  <c r="N523" i="1"/>
  <c r="O523" i="1" s="1"/>
  <c r="N524" i="1"/>
  <c r="O524" i="1" s="1"/>
  <c r="N525" i="1"/>
  <c r="N526" i="1"/>
  <c r="O526" i="1" s="1"/>
  <c r="N527" i="1"/>
  <c r="O527" i="1" s="1"/>
  <c r="N528" i="1"/>
  <c r="O528" i="1" s="1"/>
  <c r="N529" i="1"/>
  <c r="O529" i="1" s="1"/>
  <c r="N530" i="1"/>
  <c r="O530" i="1" s="1"/>
  <c r="N531" i="1"/>
  <c r="O531" i="1" s="1"/>
  <c r="N532" i="1"/>
  <c r="N533" i="1"/>
  <c r="O533" i="1" s="1"/>
  <c r="N534" i="1"/>
  <c r="O534" i="1" s="1"/>
  <c r="N535" i="1"/>
  <c r="O535" i="1" s="1"/>
  <c r="N536" i="1"/>
  <c r="O536" i="1" s="1"/>
  <c r="N537" i="1"/>
  <c r="O537" i="1" s="1"/>
  <c r="N538" i="1"/>
  <c r="O538" i="1" s="1"/>
  <c r="N539" i="1"/>
  <c r="O539" i="1" s="1"/>
  <c r="N540" i="1"/>
  <c r="O540" i="1" s="1"/>
  <c r="N541" i="1"/>
  <c r="O541" i="1" s="1"/>
  <c r="N542" i="1"/>
  <c r="O542" i="1" s="1"/>
  <c r="N543" i="1"/>
  <c r="O543" i="1" s="1"/>
  <c r="N544" i="1"/>
  <c r="O544" i="1" s="1"/>
  <c r="N545" i="1"/>
  <c r="O545" i="1" s="1"/>
  <c r="N546" i="1"/>
  <c r="O546" i="1" s="1"/>
  <c r="N547" i="1"/>
  <c r="O547" i="1" s="1"/>
  <c r="N548" i="1"/>
  <c r="O548" i="1" s="1"/>
  <c r="N549" i="1"/>
  <c r="O549" i="1" s="1"/>
  <c r="N550" i="1"/>
  <c r="O550" i="1" s="1"/>
  <c r="N551" i="1"/>
  <c r="O551" i="1" s="1"/>
  <c r="N552" i="1"/>
  <c r="O552" i="1" s="1"/>
  <c r="N553" i="1"/>
  <c r="O553" i="1" s="1"/>
  <c r="N554" i="1"/>
  <c r="O554" i="1" s="1"/>
  <c r="N555" i="1"/>
  <c r="O555" i="1" s="1"/>
  <c r="N556" i="1"/>
  <c r="O556" i="1" s="1"/>
  <c r="N557" i="1"/>
  <c r="O557" i="1" s="1"/>
  <c r="N558" i="1"/>
  <c r="O558" i="1" s="1"/>
  <c r="N559" i="1"/>
  <c r="O559" i="1" s="1"/>
  <c r="N560" i="1"/>
  <c r="O560" i="1" s="1"/>
  <c r="N561" i="1"/>
  <c r="N562" i="1"/>
  <c r="O562" i="1" s="1"/>
  <c r="N563" i="1"/>
  <c r="O563" i="1" s="1"/>
  <c r="N564" i="1"/>
  <c r="O564" i="1" s="1"/>
  <c r="N565" i="1"/>
  <c r="O565" i="1" s="1"/>
  <c r="N566" i="1"/>
  <c r="O566" i="1" s="1"/>
  <c r="N567" i="1"/>
  <c r="O567" i="1" s="1"/>
  <c r="N568" i="1"/>
  <c r="O568" i="1" s="1"/>
  <c r="N569" i="1"/>
  <c r="O569" i="1" s="1"/>
  <c r="N570" i="1"/>
  <c r="O570" i="1" s="1"/>
  <c r="N571" i="1"/>
  <c r="O571" i="1" s="1"/>
  <c r="N572" i="1"/>
  <c r="O572" i="1" s="1"/>
  <c r="N573" i="1"/>
  <c r="O573" i="1" s="1"/>
  <c r="N574" i="1"/>
  <c r="O574" i="1" s="1"/>
  <c r="N575" i="1"/>
  <c r="O575" i="1" s="1"/>
  <c r="N576" i="1"/>
  <c r="O576" i="1" s="1"/>
  <c r="N577" i="1"/>
  <c r="O577" i="1" s="1"/>
  <c r="N578" i="1"/>
  <c r="O578" i="1" s="1"/>
  <c r="N579" i="1"/>
  <c r="O579" i="1" s="1"/>
  <c r="N580" i="1"/>
  <c r="O580" i="1" s="1"/>
  <c r="N581" i="1"/>
  <c r="O581" i="1"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2" i="5"/>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4" i="1"/>
  <c r="P3" i="1"/>
  <c r="N3" i="1"/>
  <c r="O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3" i="1"/>
  <c r="G3" i="1" s="1"/>
  <c r="U520" i="1" l="1"/>
  <c r="S508" i="1"/>
  <c r="V522" i="1"/>
  <c r="V544" i="1"/>
  <c r="U570" i="1"/>
  <c r="U558" i="1"/>
  <c r="G503" i="1"/>
  <c r="G570" i="1"/>
  <c r="G558" i="1"/>
  <c r="G546" i="1"/>
  <c r="G534" i="1"/>
  <c r="G522" i="1"/>
  <c r="G510" i="1"/>
  <c r="S520" i="1"/>
  <c r="T522" i="1"/>
  <c r="S570" i="1"/>
  <c r="S558" i="1"/>
  <c r="R520" i="1"/>
  <c r="V510" i="1"/>
  <c r="S522" i="1"/>
  <c r="R570" i="1"/>
  <c r="W570" i="1" s="1"/>
  <c r="U510" i="1"/>
  <c r="T510" i="1"/>
  <c r="V534" i="1"/>
  <c r="V556" i="1"/>
  <c r="T573" i="1"/>
  <c r="S510" i="1"/>
  <c r="U534" i="1"/>
  <c r="U556" i="1"/>
  <c r="V546" i="1"/>
  <c r="T534" i="1"/>
  <c r="T546" i="1"/>
  <c r="S546" i="1"/>
  <c r="R514" i="1"/>
  <c r="T503" i="1"/>
  <c r="S554" i="1"/>
  <c r="R546" i="1"/>
  <c r="T578" i="1"/>
  <c r="Q548" i="1"/>
  <c r="Q536" i="1"/>
  <c r="Q524" i="1"/>
  <c r="Q512" i="1"/>
  <c r="T521" i="1"/>
  <c r="T509" i="1"/>
  <c r="S503" i="1"/>
  <c r="R554" i="1"/>
  <c r="T545" i="1"/>
  <c r="W545" i="1" s="1"/>
  <c r="T514" i="1"/>
  <c r="V526" i="1"/>
  <c r="U504" i="1"/>
  <c r="S526" i="1"/>
  <c r="T550" i="1"/>
  <c r="T564" i="1"/>
  <c r="V577" i="1"/>
  <c r="S518" i="1"/>
  <c r="R525" i="1"/>
  <c r="S550" i="1"/>
  <c r="S541" i="1"/>
  <c r="U562" i="1"/>
  <c r="V576" i="1"/>
  <c r="S521" i="1"/>
  <c r="V503" i="1"/>
  <c r="V532" i="1"/>
  <c r="T556" i="1"/>
  <c r="R550" i="1"/>
  <c r="V545" i="1"/>
  <c r="V540" i="1"/>
  <c r="T562" i="1"/>
  <c r="R557" i="1"/>
  <c r="R521" i="1"/>
  <c r="V517" i="1"/>
  <c r="T508" i="1"/>
  <c r="S532" i="1"/>
  <c r="S556" i="1"/>
  <c r="V549" i="1"/>
  <c r="U545" i="1"/>
  <c r="S562" i="1"/>
  <c r="V581" i="1"/>
  <c r="T517" i="1"/>
  <c r="U531" i="1"/>
  <c r="R555" i="1"/>
  <c r="W555" i="1" s="1"/>
  <c r="U549" i="1"/>
  <c r="S574" i="1"/>
  <c r="V561" i="1"/>
  <c r="T516" i="1"/>
  <c r="V573" i="1"/>
  <c r="V538" i="1"/>
  <c r="U538" i="1"/>
  <c r="Q578" i="1"/>
  <c r="Q566" i="1"/>
  <c r="Q554" i="1"/>
  <c r="Q542" i="1"/>
  <c r="Q530" i="1"/>
  <c r="Q518" i="1"/>
  <c r="Q506" i="1"/>
  <c r="V514" i="1"/>
  <c r="T538" i="1"/>
  <c r="U543" i="1"/>
  <c r="W543" i="1" s="1"/>
  <c r="V579" i="1"/>
  <c r="U514" i="1"/>
  <c r="S538" i="1"/>
  <c r="V567" i="1"/>
  <c r="Q576" i="1"/>
  <c r="Q552" i="1"/>
  <c r="Q540" i="1"/>
  <c r="Q528" i="1"/>
  <c r="Q516" i="1"/>
  <c r="Q504" i="1"/>
  <c r="U517" i="1"/>
  <c r="S514" i="1"/>
  <c r="V506" i="1"/>
  <c r="T504" i="1"/>
  <c r="R538" i="1"/>
  <c r="T530" i="1"/>
  <c r="T526" i="1"/>
  <c r="V553" i="1"/>
  <c r="V543" i="1"/>
  <c r="U540" i="1"/>
  <c r="U572" i="1"/>
  <c r="U566" i="1"/>
  <c r="R562" i="1"/>
  <c r="W581" i="1"/>
  <c r="T576" i="1"/>
  <c r="W514" i="1"/>
  <c r="G576" i="1"/>
  <c r="G564" i="1"/>
  <c r="U519" i="1"/>
  <c r="S517" i="1"/>
  <c r="W517" i="1" s="1"/>
  <c r="V513" i="1"/>
  <c r="V508" i="1"/>
  <c r="T506" i="1"/>
  <c r="R504" i="1"/>
  <c r="U537" i="1"/>
  <c r="W535" i="1"/>
  <c r="U532" i="1"/>
  <c r="R530" i="1"/>
  <c r="R526" i="1"/>
  <c r="V555" i="1"/>
  <c r="V552" i="1"/>
  <c r="T549" i="1"/>
  <c r="T543" i="1"/>
  <c r="S540" i="1"/>
  <c r="S572" i="1"/>
  <c r="U569" i="1"/>
  <c r="S566" i="1"/>
  <c r="R561" i="1"/>
  <c r="U579" i="1"/>
  <c r="R576" i="1"/>
  <c r="Q547" i="1"/>
  <c r="Q535" i="1"/>
  <c r="Q523" i="1"/>
  <c r="Q511" i="1"/>
  <c r="G575" i="1"/>
  <c r="G563" i="1"/>
  <c r="G551" i="1"/>
  <c r="T519" i="1"/>
  <c r="U513" i="1"/>
  <c r="S506" i="1"/>
  <c r="T537" i="1"/>
  <c r="T532" i="1"/>
  <c r="W532" i="1" s="1"/>
  <c r="U529" i="1"/>
  <c r="V525" i="1"/>
  <c r="U555" i="1"/>
  <c r="U552" i="1"/>
  <c r="V548" i="1"/>
  <c r="S543" i="1"/>
  <c r="R540" i="1"/>
  <c r="R572" i="1"/>
  <c r="R566" i="1"/>
  <c r="W566" i="1" s="1"/>
  <c r="U560" i="1"/>
  <c r="T579" i="1"/>
  <c r="Q570" i="1"/>
  <c r="Q558" i="1"/>
  <c r="Q546" i="1"/>
  <c r="Q534" i="1"/>
  <c r="Q522" i="1"/>
  <c r="Q510" i="1"/>
  <c r="G574" i="1"/>
  <c r="G562" i="1"/>
  <c r="G550" i="1"/>
  <c r="G538" i="1"/>
  <c r="G526" i="1"/>
  <c r="G514" i="1"/>
  <c r="S519" i="1"/>
  <c r="V516" i="1"/>
  <c r="T513" i="1"/>
  <c r="R506" i="1"/>
  <c r="S537" i="1"/>
  <c r="W537" i="1" s="1"/>
  <c r="R529" i="1"/>
  <c r="T525" i="1"/>
  <c r="T555" i="1"/>
  <c r="T552" i="1"/>
  <c r="U548" i="1"/>
  <c r="U574" i="1"/>
  <c r="W574" i="1" s="1"/>
  <c r="R565" i="1"/>
  <c r="T560" i="1"/>
  <c r="S579" i="1"/>
  <c r="Q581" i="1"/>
  <c r="Q569" i="1"/>
  <c r="Q557" i="1"/>
  <c r="Q545" i="1"/>
  <c r="Q533" i="1"/>
  <c r="Q521" i="1"/>
  <c r="Q509" i="1"/>
  <c r="U516" i="1"/>
  <c r="S513" i="1"/>
  <c r="W513" i="1" s="1"/>
  <c r="V536" i="1"/>
  <c r="V531" i="1"/>
  <c r="V528" i="1"/>
  <c r="S525" i="1"/>
  <c r="S552" i="1"/>
  <c r="T548" i="1"/>
  <c r="V542" i="1"/>
  <c r="T574" i="1"/>
  <c r="R569" i="1"/>
  <c r="U564" i="1"/>
  <c r="S560" i="1"/>
  <c r="W560" i="1" s="1"/>
  <c r="T557" i="1"/>
  <c r="Q520" i="1"/>
  <c r="Q508" i="1"/>
  <c r="W521" i="1"/>
  <c r="V512" i="1"/>
  <c r="U536" i="1"/>
  <c r="S548" i="1"/>
  <c r="R560" i="1"/>
  <c r="U512" i="1"/>
  <c r="V507" i="1"/>
  <c r="U539" i="1"/>
  <c r="T536" i="1"/>
  <c r="T531" i="1"/>
  <c r="T528" i="1"/>
  <c r="V524" i="1"/>
  <c r="V550" i="1"/>
  <c r="R548" i="1"/>
  <c r="R574" i="1"/>
  <c r="U567" i="1"/>
  <c r="S564" i="1"/>
  <c r="T512" i="1"/>
  <c r="U507" i="1"/>
  <c r="S536" i="1"/>
  <c r="S531" i="1"/>
  <c r="S528" i="1"/>
  <c r="W528" i="1" s="1"/>
  <c r="U524" i="1"/>
  <c r="U550" i="1"/>
  <c r="T567" i="1"/>
  <c r="R564" i="1"/>
  <c r="Q517" i="1"/>
  <c r="Q505" i="1"/>
  <c r="G581" i="1"/>
  <c r="G569" i="1"/>
  <c r="S512" i="1"/>
  <c r="T507" i="1"/>
  <c r="R536" i="1"/>
  <c r="T524" i="1"/>
  <c r="S567" i="1"/>
  <c r="R512" i="1"/>
  <c r="S507" i="1"/>
  <c r="S524" i="1"/>
  <c r="Q579" i="1"/>
  <c r="Q567" i="1"/>
  <c r="Q555" i="1"/>
  <c r="Q543" i="1"/>
  <c r="Q531" i="1"/>
  <c r="Q519" i="1"/>
  <c r="Q507" i="1"/>
  <c r="R524" i="1"/>
  <c r="W524" i="1" s="1"/>
  <c r="U576" i="1"/>
  <c r="W511" i="1"/>
  <c r="Q577" i="1"/>
  <c r="Q565" i="1"/>
  <c r="Q553" i="1"/>
  <c r="Q541" i="1"/>
  <c r="Q529" i="1"/>
  <c r="W509" i="1"/>
  <c r="W533" i="1"/>
  <c r="W503" i="1"/>
  <c r="Q564" i="1"/>
  <c r="W557" i="1"/>
  <c r="U578" i="1"/>
  <c r="Q575" i="1"/>
  <c r="Q563" i="1"/>
  <c r="Q551" i="1"/>
  <c r="Q539" i="1"/>
  <c r="Q527" i="1"/>
  <c r="Q515" i="1"/>
  <c r="Q503" i="1"/>
  <c r="W519" i="1"/>
  <c r="W556" i="1"/>
  <c r="Q574" i="1"/>
  <c r="Q562" i="1"/>
  <c r="S578" i="1"/>
  <c r="Q573" i="1"/>
  <c r="Q561" i="1"/>
  <c r="Q549" i="1"/>
  <c r="Q537" i="1"/>
  <c r="Q525" i="1"/>
  <c r="Q513" i="1"/>
  <c r="S549" i="1"/>
  <c r="W549" i="1" s="1"/>
  <c r="Q572" i="1"/>
  <c r="Q560" i="1"/>
  <c r="W508" i="1"/>
  <c r="W523" i="1"/>
  <c r="Q571" i="1"/>
  <c r="Q559" i="1"/>
  <c r="W525" i="1"/>
  <c r="S577" i="1"/>
  <c r="G579" i="1"/>
  <c r="G567" i="1"/>
  <c r="G555" i="1"/>
  <c r="G543" i="1"/>
  <c r="G531" i="1"/>
  <c r="G519" i="1"/>
  <c r="G507" i="1"/>
  <c r="W518" i="1"/>
  <c r="U561" i="1"/>
  <c r="P498" i="1"/>
  <c r="Q498" i="1" s="1"/>
  <c r="P486" i="1"/>
  <c r="Q486" i="1" s="1"/>
  <c r="P474" i="1"/>
  <c r="Q474" i="1" s="1"/>
  <c r="P462" i="1"/>
  <c r="Q462" i="1" s="1"/>
  <c r="P450" i="1"/>
  <c r="Q450" i="1" s="1"/>
  <c r="P438" i="1"/>
  <c r="Q438" i="1" s="1"/>
  <c r="P426" i="1"/>
  <c r="Q426" i="1" s="1"/>
  <c r="P414" i="1"/>
  <c r="Q414" i="1" s="1"/>
  <c r="P402" i="1"/>
  <c r="Q402" i="1" s="1"/>
  <c r="P390" i="1"/>
  <c r="Q390" i="1" s="1"/>
  <c r="P378" i="1"/>
  <c r="Q378" i="1" s="1"/>
  <c r="P366" i="1"/>
  <c r="Q366" i="1" s="1"/>
  <c r="P354" i="1"/>
  <c r="Q354" i="1" s="1"/>
  <c r="P342" i="1"/>
  <c r="Q342" i="1" s="1"/>
  <c r="P330" i="1"/>
  <c r="Q330" i="1" s="1"/>
  <c r="P318" i="1"/>
  <c r="Q318" i="1" s="1"/>
  <c r="P306" i="1"/>
  <c r="Q306" i="1" s="1"/>
  <c r="P294" i="1"/>
  <c r="Q294" i="1" s="1"/>
  <c r="P282" i="1"/>
  <c r="Q282" i="1" s="1"/>
  <c r="P270" i="1"/>
  <c r="Q270" i="1" s="1"/>
  <c r="P258" i="1"/>
  <c r="Q258" i="1" s="1"/>
  <c r="P246" i="1"/>
  <c r="Q246" i="1" s="1"/>
  <c r="P234" i="1"/>
  <c r="Q234" i="1" s="1"/>
  <c r="P222" i="1"/>
  <c r="Q222" i="1" s="1"/>
  <c r="P210" i="1"/>
  <c r="Q210" i="1" s="1"/>
  <c r="P198" i="1"/>
  <c r="Q198" i="1" s="1"/>
  <c r="P186" i="1"/>
  <c r="Q186" i="1" s="1"/>
  <c r="P174" i="1"/>
  <c r="Q174" i="1" s="1"/>
  <c r="P162" i="1"/>
  <c r="Q162" i="1" s="1"/>
  <c r="P150" i="1"/>
  <c r="Q150" i="1" s="1"/>
  <c r="P138" i="1"/>
  <c r="Q138" i="1" s="1"/>
  <c r="P126" i="1"/>
  <c r="Q126" i="1" s="1"/>
  <c r="P114" i="1"/>
  <c r="Q114" i="1" s="1"/>
  <c r="P102" i="1"/>
  <c r="Q102" i="1" s="1"/>
  <c r="P90" i="1"/>
  <c r="Q90" i="1" s="1"/>
  <c r="P78" i="1"/>
  <c r="Q78" i="1" s="1"/>
  <c r="P66" i="1"/>
  <c r="Q66" i="1" s="1"/>
  <c r="P54" i="1"/>
  <c r="Q54" i="1" s="1"/>
  <c r="P42" i="1"/>
  <c r="Q42" i="1" s="1"/>
  <c r="P30" i="1"/>
  <c r="Q30" i="1" s="1"/>
  <c r="P18" i="1"/>
  <c r="Q18" i="1" s="1"/>
  <c r="P6" i="1"/>
  <c r="Q6" i="1" s="1"/>
  <c r="W505" i="1"/>
  <c r="W546" i="1"/>
  <c r="W569" i="1"/>
  <c r="W558" i="1"/>
  <c r="Q580" i="1"/>
  <c r="Q568" i="1"/>
  <c r="Q556" i="1"/>
  <c r="Q544" i="1"/>
  <c r="Q532" i="1"/>
  <c r="W536" i="1"/>
  <c r="W531" i="1"/>
  <c r="U568" i="1"/>
  <c r="P496" i="1"/>
  <c r="Q496" i="1" s="1"/>
  <c r="P484" i="1"/>
  <c r="Q484" i="1" s="1"/>
  <c r="P472" i="1"/>
  <c r="Q472" i="1" s="1"/>
  <c r="P460" i="1"/>
  <c r="Q460" i="1" s="1"/>
  <c r="P448" i="1"/>
  <c r="Q448" i="1" s="1"/>
  <c r="P436" i="1"/>
  <c r="Q436" i="1" s="1"/>
  <c r="P424" i="1"/>
  <c r="Q424" i="1" s="1"/>
  <c r="P412" i="1"/>
  <c r="Q412" i="1" s="1"/>
  <c r="P400" i="1"/>
  <c r="Q400" i="1" s="1"/>
  <c r="P388" i="1"/>
  <c r="Q388" i="1" s="1"/>
  <c r="P376" i="1"/>
  <c r="Q376" i="1" s="1"/>
  <c r="P364" i="1"/>
  <c r="Q364" i="1" s="1"/>
  <c r="P352" i="1"/>
  <c r="Q352" i="1" s="1"/>
  <c r="P340" i="1"/>
  <c r="Q340" i="1" s="1"/>
  <c r="P328" i="1"/>
  <c r="Q328" i="1" s="1"/>
  <c r="P316" i="1"/>
  <c r="Q316" i="1" s="1"/>
  <c r="P304" i="1"/>
  <c r="Q304" i="1" s="1"/>
  <c r="P292" i="1"/>
  <c r="Q292" i="1" s="1"/>
  <c r="P280" i="1"/>
  <c r="Q280" i="1" s="1"/>
  <c r="P268" i="1"/>
  <c r="Q268" i="1" s="1"/>
  <c r="P256" i="1"/>
  <c r="Q256" i="1" s="1"/>
  <c r="P244" i="1"/>
  <c r="Q244" i="1" s="1"/>
  <c r="P232" i="1"/>
  <c r="Q232" i="1" s="1"/>
  <c r="P220" i="1"/>
  <c r="Q220" i="1" s="1"/>
  <c r="P208" i="1"/>
  <c r="Q208" i="1" s="1"/>
  <c r="P196" i="1"/>
  <c r="Q196" i="1" s="1"/>
  <c r="P184" i="1"/>
  <c r="Q184" i="1" s="1"/>
  <c r="P172" i="1"/>
  <c r="Q172" i="1" s="1"/>
  <c r="P160" i="1"/>
  <c r="Q160" i="1" s="1"/>
  <c r="P148" i="1"/>
  <c r="Q148" i="1" s="1"/>
  <c r="P136" i="1"/>
  <c r="Q136" i="1" s="1"/>
  <c r="P124" i="1"/>
  <c r="Q124" i="1" s="1"/>
  <c r="P112" i="1"/>
  <c r="Q112" i="1" s="1"/>
  <c r="P100" i="1"/>
  <c r="Q100" i="1" s="1"/>
  <c r="P88" i="1"/>
  <c r="Q88" i="1" s="1"/>
  <c r="P76" i="1"/>
  <c r="Q76" i="1" s="1"/>
  <c r="P64" i="1"/>
  <c r="Q64" i="1" s="1"/>
  <c r="P52" i="1"/>
  <c r="Q52" i="1" s="1"/>
  <c r="P40" i="1"/>
  <c r="Q40" i="1" s="1"/>
  <c r="P28" i="1"/>
  <c r="Q28" i="1" s="1"/>
  <c r="P16" i="1"/>
  <c r="Q16" i="1" s="1"/>
  <c r="W522" i="1"/>
  <c r="S568" i="1"/>
  <c r="W571" i="1"/>
  <c r="W573" i="1"/>
  <c r="W562" i="1"/>
  <c r="W572" i="1"/>
  <c r="W520" i="1"/>
  <c r="V515" i="1"/>
  <c r="T539" i="1"/>
  <c r="R568" i="1"/>
  <c r="U515" i="1"/>
  <c r="S539" i="1"/>
  <c r="W526" i="1"/>
  <c r="V551" i="1"/>
  <c r="W547" i="1"/>
  <c r="U544" i="1"/>
  <c r="V580" i="1"/>
  <c r="T515" i="1"/>
  <c r="R539" i="1"/>
  <c r="W554" i="1"/>
  <c r="U551" i="1"/>
  <c r="T544" i="1"/>
  <c r="W542" i="1"/>
  <c r="V575" i="1"/>
  <c r="V565" i="1"/>
  <c r="V563" i="1"/>
  <c r="U580" i="1"/>
  <c r="S515" i="1"/>
  <c r="W530" i="1"/>
  <c r="T551" i="1"/>
  <c r="S544" i="1"/>
  <c r="V541" i="1"/>
  <c r="U575" i="1"/>
  <c r="U565" i="1"/>
  <c r="U563" i="1"/>
  <c r="T580" i="1"/>
  <c r="W576" i="1"/>
  <c r="W504" i="1"/>
  <c r="V527" i="1"/>
  <c r="U553" i="1"/>
  <c r="S551" i="1"/>
  <c r="U541" i="1"/>
  <c r="T575" i="1"/>
  <c r="T565" i="1"/>
  <c r="T563" i="1"/>
  <c r="T561" i="1"/>
  <c r="W561" i="1" s="1"/>
  <c r="T559" i="1"/>
  <c r="W559" i="1" s="1"/>
  <c r="S580" i="1"/>
  <c r="W578" i="1"/>
  <c r="W506" i="1"/>
  <c r="W534" i="1"/>
  <c r="V529" i="1"/>
  <c r="U527" i="1"/>
  <c r="T553" i="1"/>
  <c r="T541" i="1"/>
  <c r="S575" i="1"/>
  <c r="S563" i="1"/>
  <c r="T527" i="1"/>
  <c r="W510" i="1"/>
  <c r="W538" i="1"/>
  <c r="T529" i="1"/>
  <c r="S527" i="1"/>
  <c r="U577" i="1"/>
  <c r="W512" i="1"/>
  <c r="W548" i="1"/>
  <c r="V568" i="1"/>
  <c r="T577" i="1"/>
  <c r="W516" i="1"/>
  <c r="W550" i="1"/>
  <c r="P281" i="1"/>
  <c r="Q281" i="1" s="1"/>
  <c r="P209" i="1"/>
  <c r="Q209" i="1" s="1"/>
  <c r="P137" i="1"/>
  <c r="Q137" i="1" s="1"/>
  <c r="P65" i="1"/>
  <c r="Q65" i="1" s="1"/>
  <c r="P494" i="1"/>
  <c r="Q494" i="1" s="1"/>
  <c r="P482" i="1"/>
  <c r="Q482" i="1" s="1"/>
  <c r="P470" i="1"/>
  <c r="Q470" i="1" s="1"/>
  <c r="P458" i="1"/>
  <c r="Q458" i="1" s="1"/>
  <c r="P446" i="1"/>
  <c r="Q446" i="1" s="1"/>
  <c r="P434" i="1"/>
  <c r="Q434" i="1" s="1"/>
  <c r="P422" i="1"/>
  <c r="Q422" i="1" s="1"/>
  <c r="P410" i="1"/>
  <c r="Q410" i="1" s="1"/>
  <c r="P398" i="1"/>
  <c r="Q398" i="1" s="1"/>
  <c r="P386" i="1"/>
  <c r="Q386" i="1" s="1"/>
  <c r="P374" i="1"/>
  <c r="Q374" i="1" s="1"/>
  <c r="P362" i="1"/>
  <c r="Q362" i="1" s="1"/>
  <c r="P350" i="1"/>
  <c r="Q350" i="1" s="1"/>
  <c r="P338" i="1"/>
  <c r="Q338" i="1" s="1"/>
  <c r="P326" i="1"/>
  <c r="Q326" i="1" s="1"/>
  <c r="P314" i="1"/>
  <c r="Q314" i="1" s="1"/>
  <c r="P302" i="1"/>
  <c r="Q302" i="1" s="1"/>
  <c r="P290" i="1"/>
  <c r="Q290" i="1" s="1"/>
  <c r="P278" i="1"/>
  <c r="Q278" i="1" s="1"/>
  <c r="P266" i="1"/>
  <c r="Q266" i="1" s="1"/>
  <c r="P254" i="1"/>
  <c r="Q254" i="1" s="1"/>
  <c r="P242" i="1"/>
  <c r="Q242" i="1" s="1"/>
  <c r="P230" i="1"/>
  <c r="Q230" i="1" s="1"/>
  <c r="P218" i="1"/>
  <c r="Q218" i="1" s="1"/>
  <c r="P206" i="1"/>
  <c r="Q206" i="1" s="1"/>
  <c r="P194" i="1"/>
  <c r="Q194" i="1" s="1"/>
  <c r="P182" i="1"/>
  <c r="Q182" i="1" s="1"/>
  <c r="P170" i="1"/>
  <c r="Q170" i="1" s="1"/>
  <c r="P158" i="1"/>
  <c r="Q158" i="1" s="1"/>
  <c r="P146" i="1"/>
  <c r="Q146" i="1" s="1"/>
  <c r="P134" i="1"/>
  <c r="Q134" i="1" s="1"/>
  <c r="P122" i="1"/>
  <c r="Q122" i="1" s="1"/>
  <c r="P110" i="1"/>
  <c r="Q110" i="1" s="1"/>
  <c r="P98" i="1"/>
  <c r="Q98" i="1" s="1"/>
  <c r="P86" i="1"/>
  <c r="Q86" i="1" s="1"/>
  <c r="P74" i="1"/>
  <c r="Q74" i="1" s="1"/>
  <c r="P62" i="1"/>
  <c r="Q62" i="1" s="1"/>
  <c r="P50" i="1"/>
  <c r="Q50" i="1" s="1"/>
  <c r="P38" i="1"/>
  <c r="Q38" i="1" s="1"/>
  <c r="P26" i="1"/>
  <c r="Q26" i="1" s="1"/>
  <c r="P14" i="1"/>
  <c r="Q14" i="1" s="1"/>
  <c r="P492" i="1"/>
  <c r="Q492" i="1" s="1"/>
  <c r="P480" i="1"/>
  <c r="Q480" i="1" s="1"/>
  <c r="P468" i="1"/>
  <c r="Q468" i="1" s="1"/>
  <c r="P456" i="1"/>
  <c r="Q456" i="1" s="1"/>
  <c r="P444" i="1"/>
  <c r="Q444" i="1" s="1"/>
  <c r="P432" i="1"/>
  <c r="Q432" i="1" s="1"/>
  <c r="P420" i="1"/>
  <c r="Q420" i="1" s="1"/>
  <c r="P408" i="1"/>
  <c r="Q408" i="1" s="1"/>
  <c r="P396" i="1"/>
  <c r="Q396" i="1" s="1"/>
  <c r="P384" i="1"/>
  <c r="Q384" i="1" s="1"/>
  <c r="P372" i="1"/>
  <c r="Q372" i="1" s="1"/>
  <c r="P360" i="1"/>
  <c r="Q360" i="1" s="1"/>
  <c r="P348" i="1"/>
  <c r="Q348" i="1" s="1"/>
  <c r="P336" i="1"/>
  <c r="Q336" i="1" s="1"/>
  <c r="P324" i="1"/>
  <c r="Q324" i="1" s="1"/>
  <c r="P312" i="1"/>
  <c r="Q312" i="1" s="1"/>
  <c r="P300" i="1"/>
  <c r="Q300" i="1" s="1"/>
  <c r="P288" i="1"/>
  <c r="Q288" i="1" s="1"/>
  <c r="P276" i="1"/>
  <c r="Q276" i="1" s="1"/>
  <c r="P264" i="1"/>
  <c r="Q264" i="1" s="1"/>
  <c r="P252" i="1"/>
  <c r="Q252" i="1" s="1"/>
  <c r="P240" i="1"/>
  <c r="Q240" i="1" s="1"/>
  <c r="P228" i="1"/>
  <c r="Q228" i="1" s="1"/>
  <c r="P216" i="1"/>
  <c r="Q216" i="1" s="1"/>
  <c r="P204" i="1"/>
  <c r="Q204" i="1" s="1"/>
  <c r="P192" i="1"/>
  <c r="Q192" i="1" s="1"/>
  <c r="P180" i="1"/>
  <c r="Q180" i="1" s="1"/>
  <c r="P168" i="1"/>
  <c r="Q168" i="1" s="1"/>
  <c r="P156" i="1"/>
  <c r="Q156" i="1" s="1"/>
  <c r="P144" i="1"/>
  <c r="Q144" i="1" s="1"/>
  <c r="P132" i="1"/>
  <c r="Q132" i="1" s="1"/>
  <c r="P120" i="1"/>
  <c r="Q120" i="1" s="1"/>
  <c r="P108" i="1"/>
  <c r="Q108" i="1" s="1"/>
  <c r="P96" i="1"/>
  <c r="Q96" i="1" s="1"/>
  <c r="P84" i="1"/>
  <c r="Q84" i="1" s="1"/>
  <c r="P72" i="1"/>
  <c r="Q72" i="1" s="1"/>
  <c r="P60" i="1"/>
  <c r="Q60" i="1" s="1"/>
  <c r="P48" i="1"/>
  <c r="Q48" i="1" s="1"/>
  <c r="P36" i="1"/>
  <c r="Q36" i="1" s="1"/>
  <c r="P24" i="1"/>
  <c r="Q24" i="1" s="1"/>
  <c r="P12" i="1"/>
  <c r="Q12" i="1" s="1"/>
  <c r="S474" i="1"/>
  <c r="S438" i="1"/>
  <c r="S402" i="1"/>
  <c r="S378" i="1"/>
  <c r="S366" i="1"/>
  <c r="S330" i="1"/>
  <c r="S222" i="1"/>
  <c r="S186" i="1"/>
  <c r="S162" i="1"/>
  <c r="S150" i="1"/>
  <c r="S138" i="1"/>
  <c r="S114" i="1"/>
  <c r="S102" i="1"/>
  <c r="S78" i="1"/>
  <c r="S66" i="1"/>
  <c r="S54" i="1"/>
  <c r="S6" i="1"/>
  <c r="P495" i="1"/>
  <c r="Q495" i="1" s="1"/>
  <c r="P483" i="1"/>
  <c r="Q483" i="1" s="1"/>
  <c r="P471" i="1"/>
  <c r="Q471" i="1" s="1"/>
  <c r="P459" i="1"/>
  <c r="Q459" i="1" s="1"/>
  <c r="P447" i="1"/>
  <c r="Q447" i="1" s="1"/>
  <c r="P435" i="1"/>
  <c r="Q435" i="1" s="1"/>
  <c r="P423" i="1"/>
  <c r="Q423" i="1" s="1"/>
  <c r="P411" i="1"/>
  <c r="Q411" i="1" s="1"/>
  <c r="P399" i="1"/>
  <c r="Q399" i="1" s="1"/>
  <c r="P387" i="1"/>
  <c r="Q387" i="1" s="1"/>
  <c r="P375" i="1"/>
  <c r="Q375" i="1" s="1"/>
  <c r="P363" i="1"/>
  <c r="Q363" i="1" s="1"/>
  <c r="P351" i="1"/>
  <c r="Q351" i="1" s="1"/>
  <c r="P339" i="1"/>
  <c r="Q339" i="1" s="1"/>
  <c r="P327" i="1"/>
  <c r="Q327" i="1" s="1"/>
  <c r="P315" i="1"/>
  <c r="Q315" i="1" s="1"/>
  <c r="P303" i="1"/>
  <c r="Q303" i="1" s="1"/>
  <c r="P291" i="1"/>
  <c r="Q291" i="1" s="1"/>
  <c r="P279" i="1"/>
  <c r="Q279" i="1" s="1"/>
  <c r="P267" i="1"/>
  <c r="Q267" i="1" s="1"/>
  <c r="P255" i="1"/>
  <c r="Q255" i="1" s="1"/>
  <c r="P243" i="1"/>
  <c r="Q243" i="1" s="1"/>
  <c r="P493" i="1"/>
  <c r="Q493" i="1" s="1"/>
  <c r="P481" i="1"/>
  <c r="Q481" i="1" s="1"/>
  <c r="P469" i="1"/>
  <c r="Q469" i="1" s="1"/>
  <c r="P457" i="1"/>
  <c r="Q457" i="1" s="1"/>
  <c r="P445" i="1"/>
  <c r="Q445" i="1" s="1"/>
  <c r="P433" i="1"/>
  <c r="Q433" i="1" s="1"/>
  <c r="P421" i="1"/>
  <c r="Q421" i="1" s="1"/>
  <c r="P409" i="1"/>
  <c r="Q409" i="1" s="1"/>
  <c r="P397" i="1"/>
  <c r="Q397" i="1" s="1"/>
  <c r="P385" i="1"/>
  <c r="Q385" i="1" s="1"/>
  <c r="P373" i="1"/>
  <c r="Q373" i="1" s="1"/>
  <c r="P361" i="1"/>
  <c r="Q361" i="1" s="1"/>
  <c r="P349" i="1"/>
  <c r="Q349" i="1" s="1"/>
  <c r="P337" i="1"/>
  <c r="Q337" i="1" s="1"/>
  <c r="P325" i="1"/>
  <c r="Q325" i="1" s="1"/>
  <c r="P313" i="1"/>
  <c r="Q313" i="1" s="1"/>
  <c r="P301" i="1"/>
  <c r="Q301" i="1" s="1"/>
  <c r="P289" i="1"/>
  <c r="Q289" i="1" s="1"/>
  <c r="P277" i="1"/>
  <c r="Q277" i="1" s="1"/>
  <c r="P265" i="1"/>
  <c r="Q265" i="1" s="1"/>
  <c r="P253" i="1"/>
  <c r="Q253" i="1" s="1"/>
  <c r="P241" i="1"/>
  <c r="Q241" i="1" s="1"/>
  <c r="P229" i="1"/>
  <c r="Q229" i="1" s="1"/>
  <c r="P217" i="1"/>
  <c r="Q217" i="1" s="1"/>
  <c r="P205" i="1"/>
  <c r="Q205" i="1" s="1"/>
  <c r="P193" i="1"/>
  <c r="Q193" i="1" s="1"/>
  <c r="P181" i="1"/>
  <c r="Q181" i="1" s="1"/>
  <c r="P169" i="1"/>
  <c r="Q169" i="1" s="1"/>
  <c r="P157" i="1"/>
  <c r="Q157" i="1" s="1"/>
  <c r="P145" i="1"/>
  <c r="Q145" i="1" s="1"/>
  <c r="P133" i="1"/>
  <c r="Q133" i="1" s="1"/>
  <c r="P121" i="1"/>
  <c r="Q121" i="1" s="1"/>
  <c r="P109" i="1"/>
  <c r="Q109" i="1" s="1"/>
  <c r="P97" i="1"/>
  <c r="Q97" i="1" s="1"/>
  <c r="P85" i="1"/>
  <c r="Q85" i="1" s="1"/>
  <c r="P73" i="1"/>
  <c r="Q73" i="1" s="1"/>
  <c r="P61" i="1"/>
  <c r="Q61" i="1" s="1"/>
  <c r="P49" i="1"/>
  <c r="Q49" i="1" s="1"/>
  <c r="P37" i="1"/>
  <c r="Q37" i="1" s="1"/>
  <c r="P25" i="1"/>
  <c r="Q25" i="1" s="1"/>
  <c r="P13" i="1"/>
  <c r="Q13" i="1" s="1"/>
  <c r="P502" i="1"/>
  <c r="Q502" i="1" s="1"/>
  <c r="P490" i="1"/>
  <c r="Q490" i="1" s="1"/>
  <c r="P478" i="1"/>
  <c r="Q478" i="1" s="1"/>
  <c r="P466" i="1"/>
  <c r="Q466" i="1" s="1"/>
  <c r="P454" i="1"/>
  <c r="Q454" i="1" s="1"/>
  <c r="P442" i="1"/>
  <c r="Q442" i="1" s="1"/>
  <c r="P430" i="1"/>
  <c r="Q430" i="1" s="1"/>
  <c r="P418" i="1"/>
  <c r="Q418" i="1" s="1"/>
  <c r="P406" i="1"/>
  <c r="Q406" i="1" s="1"/>
  <c r="P394" i="1"/>
  <c r="Q394" i="1" s="1"/>
  <c r="P382" i="1"/>
  <c r="Q382" i="1" s="1"/>
  <c r="P370" i="1"/>
  <c r="Q370" i="1" s="1"/>
  <c r="P358" i="1"/>
  <c r="Q358" i="1" s="1"/>
  <c r="P346" i="1"/>
  <c r="Q346" i="1" s="1"/>
  <c r="P334" i="1"/>
  <c r="Q334" i="1" s="1"/>
  <c r="P322" i="1"/>
  <c r="Q322" i="1" s="1"/>
  <c r="P310" i="1"/>
  <c r="Q310" i="1" s="1"/>
  <c r="P298" i="1"/>
  <c r="Q298" i="1" s="1"/>
  <c r="P286" i="1"/>
  <c r="Q286" i="1" s="1"/>
  <c r="P274" i="1"/>
  <c r="Q274" i="1" s="1"/>
  <c r="P262" i="1"/>
  <c r="Q262" i="1" s="1"/>
  <c r="P250" i="1"/>
  <c r="Q250" i="1" s="1"/>
  <c r="P238" i="1"/>
  <c r="Q238" i="1" s="1"/>
  <c r="P226" i="1"/>
  <c r="Q226" i="1" s="1"/>
  <c r="P214" i="1"/>
  <c r="Q214" i="1" s="1"/>
  <c r="P202" i="1"/>
  <c r="Q202" i="1" s="1"/>
  <c r="P190" i="1"/>
  <c r="Q190" i="1" s="1"/>
  <c r="P178" i="1"/>
  <c r="Q178" i="1" s="1"/>
  <c r="P166" i="1"/>
  <c r="Q166" i="1" s="1"/>
  <c r="P154" i="1"/>
  <c r="Q154" i="1" s="1"/>
  <c r="P142" i="1"/>
  <c r="Q142" i="1" s="1"/>
  <c r="P130" i="1"/>
  <c r="Q130" i="1" s="1"/>
  <c r="P118" i="1"/>
  <c r="Q118" i="1" s="1"/>
  <c r="P106" i="1"/>
  <c r="Q106" i="1" s="1"/>
  <c r="P94" i="1"/>
  <c r="Q94" i="1" s="1"/>
  <c r="P82" i="1"/>
  <c r="Q82" i="1" s="1"/>
  <c r="P70" i="1"/>
  <c r="Q70" i="1" s="1"/>
  <c r="P58" i="1"/>
  <c r="Q58" i="1" s="1"/>
  <c r="P46" i="1"/>
  <c r="Q46" i="1" s="1"/>
  <c r="P34" i="1"/>
  <c r="Q34" i="1" s="1"/>
  <c r="P22" i="1"/>
  <c r="Q22" i="1" s="1"/>
  <c r="P10" i="1"/>
  <c r="Q10" i="1" s="1"/>
  <c r="P499" i="1"/>
  <c r="Q499" i="1" s="1"/>
  <c r="P487" i="1"/>
  <c r="Q487" i="1" s="1"/>
  <c r="P475" i="1"/>
  <c r="Q475" i="1" s="1"/>
  <c r="P463" i="1"/>
  <c r="Q463" i="1" s="1"/>
  <c r="P451" i="1"/>
  <c r="Q451" i="1" s="1"/>
  <c r="P439" i="1"/>
  <c r="Q439" i="1" s="1"/>
  <c r="P427" i="1"/>
  <c r="Q427" i="1" s="1"/>
  <c r="P415" i="1"/>
  <c r="Q415" i="1" s="1"/>
  <c r="P403" i="1"/>
  <c r="Q403" i="1" s="1"/>
  <c r="P391" i="1"/>
  <c r="Q391" i="1" s="1"/>
  <c r="P379" i="1"/>
  <c r="Q379" i="1" s="1"/>
  <c r="P367" i="1"/>
  <c r="Q367" i="1" s="1"/>
  <c r="P355" i="1"/>
  <c r="Q355" i="1" s="1"/>
  <c r="P343" i="1"/>
  <c r="Q343" i="1" s="1"/>
  <c r="P331" i="1"/>
  <c r="Q331" i="1" s="1"/>
  <c r="P319" i="1"/>
  <c r="Q319" i="1" s="1"/>
  <c r="P307" i="1"/>
  <c r="Q307" i="1" s="1"/>
  <c r="P295" i="1"/>
  <c r="Q295" i="1" s="1"/>
  <c r="P283" i="1"/>
  <c r="Q283" i="1" s="1"/>
  <c r="P271" i="1"/>
  <c r="Q271" i="1" s="1"/>
  <c r="P259" i="1"/>
  <c r="Q259" i="1" s="1"/>
  <c r="P247" i="1"/>
  <c r="Q247" i="1" s="1"/>
  <c r="P235" i="1"/>
  <c r="Q235" i="1" s="1"/>
  <c r="P223" i="1"/>
  <c r="Q223" i="1" s="1"/>
  <c r="P211" i="1"/>
  <c r="Q211" i="1" s="1"/>
  <c r="P199" i="1"/>
  <c r="Q199" i="1" s="1"/>
  <c r="P187" i="1"/>
  <c r="Q187" i="1" s="1"/>
  <c r="P175" i="1"/>
  <c r="Q175" i="1" s="1"/>
  <c r="P163" i="1"/>
  <c r="Q163" i="1" s="1"/>
  <c r="P151" i="1"/>
  <c r="Q151" i="1" s="1"/>
  <c r="P139" i="1"/>
  <c r="Q139" i="1" s="1"/>
  <c r="P127" i="1"/>
  <c r="Q127" i="1" s="1"/>
  <c r="P115" i="1"/>
  <c r="Q115" i="1" s="1"/>
  <c r="P103" i="1"/>
  <c r="Q103" i="1" s="1"/>
  <c r="P91" i="1"/>
  <c r="Q91" i="1" s="1"/>
  <c r="P79" i="1"/>
  <c r="Q79" i="1" s="1"/>
  <c r="P67" i="1"/>
  <c r="Q67" i="1" s="1"/>
  <c r="P55" i="1"/>
  <c r="Q55" i="1" s="1"/>
  <c r="P43" i="1"/>
  <c r="Q43" i="1" s="1"/>
  <c r="P31" i="1"/>
  <c r="Q31" i="1" s="1"/>
  <c r="P19" i="1"/>
  <c r="Q19" i="1" s="1"/>
  <c r="P7" i="1"/>
  <c r="Q7" i="1" s="1"/>
  <c r="N450" i="1"/>
  <c r="S450" i="1"/>
  <c r="N499" i="1"/>
  <c r="N487" i="1"/>
  <c r="N463" i="1"/>
  <c r="N439" i="1"/>
  <c r="N427" i="1"/>
  <c r="S415" i="1"/>
  <c r="S391" i="1"/>
  <c r="N379" i="1"/>
  <c r="O379" i="1" s="1"/>
  <c r="S379" i="1"/>
  <c r="N367" i="1"/>
  <c r="N355" i="1"/>
  <c r="S355" i="1"/>
  <c r="N331" i="1"/>
  <c r="N319" i="1"/>
  <c r="S319" i="1"/>
  <c r="S307" i="1"/>
  <c r="S295" i="1"/>
  <c r="S283" i="1"/>
  <c r="S271" i="1"/>
  <c r="N247" i="1"/>
  <c r="S247" i="1"/>
  <c r="N235" i="1"/>
  <c r="S235" i="1"/>
  <c r="N199" i="1"/>
  <c r="S175" i="1"/>
  <c r="N151" i="1"/>
  <c r="S139" i="1"/>
  <c r="S115" i="1"/>
  <c r="S103" i="1"/>
  <c r="S31" i="1"/>
  <c r="T494" i="1"/>
  <c r="T482" i="1"/>
  <c r="T446" i="1"/>
  <c r="T434" i="1"/>
  <c r="T422" i="1"/>
  <c r="T410" i="1"/>
  <c r="T386" i="1"/>
  <c r="T374" i="1"/>
  <c r="T362" i="1"/>
  <c r="T350" i="1"/>
  <c r="T338" i="1"/>
  <c r="T314" i="1"/>
  <c r="T302" i="1"/>
  <c r="T290" i="1"/>
  <c r="T266" i="1"/>
  <c r="T242" i="1"/>
  <c r="T230" i="1"/>
  <c r="T218" i="1"/>
  <c r="T206" i="1"/>
  <c r="T194" i="1"/>
  <c r="T170" i="1"/>
  <c r="T158" i="1"/>
  <c r="T146" i="1"/>
  <c r="T134" i="1"/>
  <c r="P231" i="1"/>
  <c r="Q231" i="1" s="1"/>
  <c r="P219" i="1"/>
  <c r="Q219" i="1" s="1"/>
  <c r="P207" i="1"/>
  <c r="Q207" i="1" s="1"/>
  <c r="P195" i="1"/>
  <c r="Q195" i="1" s="1"/>
  <c r="P183" i="1"/>
  <c r="Q183" i="1" s="1"/>
  <c r="P171" i="1"/>
  <c r="Q171" i="1" s="1"/>
  <c r="P159" i="1"/>
  <c r="Q159" i="1" s="1"/>
  <c r="P147" i="1"/>
  <c r="Q147" i="1" s="1"/>
  <c r="P135" i="1"/>
  <c r="Q135" i="1" s="1"/>
  <c r="P123" i="1"/>
  <c r="Q123" i="1" s="1"/>
  <c r="P111" i="1"/>
  <c r="Q111" i="1" s="1"/>
  <c r="P99" i="1"/>
  <c r="Q99" i="1" s="1"/>
  <c r="P87" i="1"/>
  <c r="Q87" i="1" s="1"/>
  <c r="P75" i="1"/>
  <c r="Q75" i="1" s="1"/>
  <c r="P63" i="1"/>
  <c r="Q63" i="1" s="1"/>
  <c r="P51" i="1"/>
  <c r="Q51" i="1" s="1"/>
  <c r="P39" i="1"/>
  <c r="Q39" i="1" s="1"/>
  <c r="P27" i="1"/>
  <c r="Q27" i="1" s="1"/>
  <c r="P15" i="1"/>
  <c r="Q15" i="1" s="1"/>
  <c r="N497" i="1"/>
  <c r="N485" i="1"/>
  <c r="N473" i="1"/>
  <c r="N461" i="1"/>
  <c r="N437" i="1"/>
  <c r="N401" i="1"/>
  <c r="N389" i="1"/>
  <c r="O389" i="1" s="1"/>
  <c r="N377" i="1"/>
  <c r="N353" i="1"/>
  <c r="N329" i="1"/>
  <c r="N293" i="1"/>
  <c r="O293" i="1" s="1"/>
  <c r="N281" i="1"/>
  <c r="S281" i="1"/>
  <c r="N245" i="1"/>
  <c r="N233" i="1"/>
  <c r="N209" i="1"/>
  <c r="N197" i="1"/>
  <c r="N173" i="1"/>
  <c r="N149" i="1"/>
  <c r="S137" i="1"/>
  <c r="N496" i="1"/>
  <c r="O496" i="1" s="1"/>
  <c r="S496" i="1"/>
  <c r="N484" i="1"/>
  <c r="O484" i="1" s="1"/>
  <c r="S484" i="1"/>
  <c r="N472" i="1"/>
  <c r="O472" i="1" s="1"/>
  <c r="S472" i="1"/>
  <c r="N460" i="1"/>
  <c r="O460" i="1" s="1"/>
  <c r="S460" i="1"/>
  <c r="N448" i="1"/>
  <c r="O448" i="1" s="1"/>
  <c r="N436" i="1"/>
  <c r="O436" i="1" s="1"/>
  <c r="S436" i="1"/>
  <c r="N424" i="1"/>
  <c r="O424" i="1" s="1"/>
  <c r="S424" i="1"/>
  <c r="N412" i="1"/>
  <c r="O412" i="1" s="1"/>
  <c r="S412" i="1"/>
  <c r="N400" i="1"/>
  <c r="O400" i="1" s="1"/>
  <c r="S400" i="1"/>
  <c r="N388" i="1"/>
  <c r="O388" i="1" s="1"/>
  <c r="S388" i="1"/>
  <c r="N376" i="1"/>
  <c r="O376" i="1" s="1"/>
  <c r="N364" i="1"/>
  <c r="O364" i="1" s="1"/>
  <c r="S364" i="1"/>
  <c r="N352" i="1"/>
  <c r="O352" i="1" s="1"/>
  <c r="S352" i="1"/>
  <c r="N340" i="1"/>
  <c r="O340" i="1" s="1"/>
  <c r="S340" i="1"/>
  <c r="N328" i="1"/>
  <c r="O328" i="1" s="1"/>
  <c r="S328" i="1"/>
  <c r="N316" i="1"/>
  <c r="O316" i="1" s="1"/>
  <c r="S316" i="1"/>
  <c r="N304" i="1"/>
  <c r="O304" i="1" s="1"/>
  <c r="N292" i="1"/>
  <c r="O292" i="1" s="1"/>
  <c r="S292" i="1"/>
  <c r="N280" i="1"/>
  <c r="O280" i="1" s="1"/>
  <c r="S280" i="1"/>
  <c r="N268" i="1"/>
  <c r="O268" i="1" s="1"/>
  <c r="S268" i="1"/>
  <c r="N256" i="1"/>
  <c r="O256" i="1" s="1"/>
  <c r="S256" i="1"/>
  <c r="N244" i="1"/>
  <c r="O244" i="1" s="1"/>
  <c r="S244" i="1"/>
  <c r="N232" i="1"/>
  <c r="O232" i="1" s="1"/>
  <c r="N220" i="1"/>
  <c r="O220" i="1" s="1"/>
  <c r="S220" i="1"/>
  <c r="N208" i="1"/>
  <c r="O208" i="1" s="1"/>
  <c r="S208" i="1"/>
  <c r="N196" i="1"/>
  <c r="O196" i="1" s="1"/>
  <c r="S196" i="1"/>
  <c r="N184" i="1"/>
  <c r="O184" i="1" s="1"/>
  <c r="S184" i="1"/>
  <c r="N172" i="1"/>
  <c r="O172" i="1" s="1"/>
  <c r="S172" i="1"/>
  <c r="N160" i="1"/>
  <c r="O160" i="1" s="1"/>
  <c r="N148" i="1"/>
  <c r="O148" i="1" s="1"/>
  <c r="S148" i="1"/>
  <c r="N136" i="1"/>
  <c r="O136" i="1" s="1"/>
  <c r="S136" i="1"/>
  <c r="N124" i="1"/>
  <c r="O124" i="1" s="1"/>
  <c r="S124" i="1"/>
  <c r="N112" i="1"/>
  <c r="O112" i="1" s="1"/>
  <c r="S112" i="1"/>
  <c r="N100" i="1"/>
  <c r="O100" i="1" s="1"/>
  <c r="S100" i="1"/>
  <c r="N88" i="1"/>
  <c r="O88" i="1" s="1"/>
  <c r="N76" i="1"/>
  <c r="O76" i="1" s="1"/>
  <c r="S76" i="1"/>
  <c r="N64" i="1"/>
  <c r="O64" i="1" s="1"/>
  <c r="S64" i="1"/>
  <c r="N52" i="1"/>
  <c r="O52" i="1" s="1"/>
  <c r="S52" i="1"/>
  <c r="N40" i="1"/>
  <c r="O40" i="1" s="1"/>
  <c r="S40" i="1"/>
  <c r="N28" i="1"/>
  <c r="O28" i="1" s="1"/>
  <c r="S28" i="1"/>
  <c r="N16" i="1"/>
  <c r="O16" i="1" s="1"/>
  <c r="N4" i="1"/>
  <c r="O4" i="1" s="1"/>
  <c r="N462" i="1"/>
  <c r="S462" i="1"/>
  <c r="N90" i="1"/>
  <c r="S90" i="1"/>
  <c r="N495" i="1"/>
  <c r="O495" i="1" s="1"/>
  <c r="S495" i="1"/>
  <c r="N483" i="1"/>
  <c r="O483" i="1" s="1"/>
  <c r="S483" i="1"/>
  <c r="N471" i="1"/>
  <c r="O471" i="1" s="1"/>
  <c r="N459" i="1"/>
  <c r="O459" i="1" s="1"/>
  <c r="S459" i="1"/>
  <c r="N447" i="1"/>
  <c r="O447" i="1" s="1"/>
  <c r="S447" i="1"/>
  <c r="N435" i="1"/>
  <c r="O435" i="1" s="1"/>
  <c r="S435" i="1"/>
  <c r="N423" i="1"/>
  <c r="O423" i="1" s="1"/>
  <c r="S423" i="1"/>
  <c r="N411" i="1"/>
  <c r="O411" i="1" s="1"/>
  <c r="S411" i="1"/>
  <c r="N399" i="1"/>
  <c r="O399" i="1" s="1"/>
  <c r="N387" i="1"/>
  <c r="O387" i="1" s="1"/>
  <c r="S387" i="1"/>
  <c r="N375" i="1"/>
  <c r="O375" i="1" s="1"/>
  <c r="S375" i="1"/>
  <c r="N363" i="1"/>
  <c r="O363" i="1" s="1"/>
  <c r="S363" i="1"/>
  <c r="N351" i="1"/>
  <c r="O351" i="1" s="1"/>
  <c r="S351" i="1"/>
  <c r="N339" i="1"/>
  <c r="O339" i="1" s="1"/>
  <c r="S339" i="1"/>
  <c r="N327" i="1"/>
  <c r="O327" i="1" s="1"/>
  <c r="N315" i="1"/>
  <c r="O315" i="1" s="1"/>
  <c r="S315" i="1"/>
  <c r="N303" i="1"/>
  <c r="O303" i="1" s="1"/>
  <c r="S303" i="1"/>
  <c r="N291" i="1"/>
  <c r="O291" i="1" s="1"/>
  <c r="S291" i="1"/>
  <c r="N279" i="1"/>
  <c r="O279" i="1" s="1"/>
  <c r="S279" i="1"/>
  <c r="N267" i="1"/>
  <c r="O267" i="1" s="1"/>
  <c r="S267" i="1"/>
  <c r="N255" i="1"/>
  <c r="O255" i="1" s="1"/>
  <c r="N243" i="1"/>
  <c r="O243" i="1" s="1"/>
  <c r="S243" i="1"/>
  <c r="N231" i="1"/>
  <c r="O231" i="1" s="1"/>
  <c r="S231" i="1"/>
  <c r="N219" i="1"/>
  <c r="O219" i="1" s="1"/>
  <c r="S219" i="1"/>
  <c r="N207" i="1"/>
  <c r="O207" i="1" s="1"/>
  <c r="S207" i="1"/>
  <c r="N195" i="1"/>
  <c r="O195" i="1" s="1"/>
  <c r="S195" i="1"/>
  <c r="N183" i="1"/>
  <c r="O183" i="1" s="1"/>
  <c r="N171" i="1"/>
  <c r="O171" i="1" s="1"/>
  <c r="N159" i="1"/>
  <c r="O159" i="1" s="1"/>
  <c r="S159" i="1"/>
  <c r="N147" i="1"/>
  <c r="O147" i="1" s="1"/>
  <c r="N135" i="1"/>
  <c r="O135" i="1" s="1"/>
  <c r="S135" i="1"/>
  <c r="N123" i="1"/>
  <c r="O123" i="1" s="1"/>
  <c r="S123" i="1"/>
  <c r="N111" i="1"/>
  <c r="O111" i="1" s="1"/>
  <c r="N99" i="1"/>
  <c r="O99" i="1" s="1"/>
  <c r="S99" i="1"/>
  <c r="N87" i="1"/>
  <c r="O87" i="1" s="1"/>
  <c r="S87" i="1"/>
  <c r="N75" i="1"/>
  <c r="O75" i="1" s="1"/>
  <c r="S75" i="1"/>
  <c r="N63" i="1"/>
  <c r="O63" i="1" s="1"/>
  <c r="S63" i="1"/>
  <c r="N51" i="1"/>
  <c r="O51" i="1" s="1"/>
  <c r="S51" i="1"/>
  <c r="N39" i="1"/>
  <c r="O39" i="1" s="1"/>
  <c r="S39" i="1"/>
  <c r="N27" i="1"/>
  <c r="O27" i="1" s="1"/>
  <c r="N15" i="1"/>
  <c r="O15" i="1" s="1"/>
  <c r="T490" i="1"/>
  <c r="T478" i="1"/>
  <c r="T466" i="1"/>
  <c r="T454" i="1"/>
  <c r="T442" i="1"/>
  <c r="T430" i="1"/>
  <c r="T418" i="1"/>
  <c r="T406" i="1"/>
  <c r="T394" i="1"/>
  <c r="T382" i="1"/>
  <c r="T346" i="1"/>
  <c r="T334" i="1"/>
  <c r="T322" i="1"/>
  <c r="T310" i="1"/>
  <c r="T298" i="1"/>
  <c r="T286" i="1"/>
  <c r="T274" i="1"/>
  <c r="T262" i="1"/>
  <c r="T250" i="1"/>
  <c r="T238" i="1"/>
  <c r="T202" i="1"/>
  <c r="T190" i="1"/>
  <c r="T178" i="1"/>
  <c r="T166" i="1"/>
  <c r="T154" i="1"/>
  <c r="T142" i="1"/>
  <c r="T130" i="1"/>
  <c r="T118" i="1"/>
  <c r="T106" i="1"/>
  <c r="T94" i="1"/>
  <c r="N354" i="1"/>
  <c r="S354" i="1"/>
  <c r="N282" i="1"/>
  <c r="S282" i="1"/>
  <c r="N234" i="1"/>
  <c r="S234" i="1"/>
  <c r="V3" i="1"/>
  <c r="U3" i="1"/>
  <c r="S3" i="1"/>
  <c r="T3" i="1"/>
  <c r="N494" i="1"/>
  <c r="N482" i="1"/>
  <c r="S482" i="1"/>
  <c r="N470" i="1"/>
  <c r="S470" i="1"/>
  <c r="N458" i="1"/>
  <c r="O458" i="1" s="1"/>
  <c r="S458" i="1"/>
  <c r="N446" i="1"/>
  <c r="S446" i="1"/>
  <c r="N434" i="1"/>
  <c r="S434" i="1"/>
  <c r="N422" i="1"/>
  <c r="N410" i="1"/>
  <c r="S410" i="1"/>
  <c r="N398" i="1"/>
  <c r="S398" i="1"/>
  <c r="N386" i="1"/>
  <c r="O386" i="1" s="1"/>
  <c r="S386" i="1"/>
  <c r="N374" i="1"/>
  <c r="S374" i="1"/>
  <c r="N362" i="1"/>
  <c r="S362" i="1"/>
  <c r="N350" i="1"/>
  <c r="N338" i="1"/>
  <c r="S338" i="1"/>
  <c r="N326" i="1"/>
  <c r="S326" i="1"/>
  <c r="N314" i="1"/>
  <c r="O314" i="1" s="1"/>
  <c r="S314" i="1"/>
  <c r="N302" i="1"/>
  <c r="S302" i="1"/>
  <c r="N290" i="1"/>
  <c r="S290" i="1"/>
  <c r="N278" i="1"/>
  <c r="N266" i="1"/>
  <c r="S266" i="1"/>
  <c r="N254" i="1"/>
  <c r="S254" i="1"/>
  <c r="N242" i="1"/>
  <c r="O242" i="1" s="1"/>
  <c r="S242" i="1"/>
  <c r="N230" i="1"/>
  <c r="S230" i="1"/>
  <c r="N218" i="1"/>
  <c r="S218" i="1"/>
  <c r="N206" i="1"/>
  <c r="N194" i="1"/>
  <c r="S194" i="1"/>
  <c r="N182" i="1"/>
  <c r="S182" i="1"/>
  <c r="N170" i="1"/>
  <c r="O170" i="1" s="1"/>
  <c r="S170" i="1"/>
  <c r="N158" i="1"/>
  <c r="S158" i="1"/>
  <c r="N146" i="1"/>
  <c r="S146" i="1"/>
  <c r="N134" i="1"/>
  <c r="N122" i="1"/>
  <c r="S122" i="1"/>
  <c r="N110" i="1"/>
  <c r="S110" i="1"/>
  <c r="N98" i="1"/>
  <c r="O98" i="1" s="1"/>
  <c r="S98" i="1"/>
  <c r="N86" i="1"/>
  <c r="S86" i="1"/>
  <c r="N74" i="1"/>
  <c r="S74" i="1"/>
  <c r="N62" i="1"/>
  <c r="N50" i="1"/>
  <c r="S50" i="1"/>
  <c r="N38" i="1"/>
  <c r="S38" i="1"/>
  <c r="N26" i="1"/>
  <c r="O26" i="1" s="1"/>
  <c r="S26" i="1"/>
  <c r="N14" i="1"/>
  <c r="S14" i="1"/>
  <c r="P4" i="1"/>
  <c r="Q4" i="1" s="1"/>
  <c r="P491" i="1"/>
  <c r="Q491" i="1" s="1"/>
  <c r="P479" i="1"/>
  <c r="Q479" i="1" s="1"/>
  <c r="P467" i="1"/>
  <c r="Q467" i="1" s="1"/>
  <c r="P455" i="1"/>
  <c r="Q455" i="1" s="1"/>
  <c r="P443" i="1"/>
  <c r="Q443" i="1" s="1"/>
  <c r="P431" i="1"/>
  <c r="Q431" i="1" s="1"/>
  <c r="P419" i="1"/>
  <c r="Q419" i="1" s="1"/>
  <c r="P407" i="1"/>
  <c r="Q407" i="1" s="1"/>
  <c r="P395" i="1"/>
  <c r="Q395" i="1" s="1"/>
  <c r="P383" i="1"/>
  <c r="Q383" i="1" s="1"/>
  <c r="P371" i="1"/>
  <c r="Q371" i="1" s="1"/>
  <c r="P359" i="1"/>
  <c r="Q359" i="1" s="1"/>
  <c r="P347" i="1"/>
  <c r="Q347" i="1" s="1"/>
  <c r="P335" i="1"/>
  <c r="Q335" i="1" s="1"/>
  <c r="P323" i="1"/>
  <c r="Q323" i="1" s="1"/>
  <c r="P311" i="1"/>
  <c r="Q311" i="1" s="1"/>
  <c r="P299" i="1"/>
  <c r="Q299" i="1" s="1"/>
  <c r="P287" i="1"/>
  <c r="Q287" i="1" s="1"/>
  <c r="P275" i="1"/>
  <c r="Q275" i="1" s="1"/>
  <c r="P263" i="1"/>
  <c r="Q263" i="1" s="1"/>
  <c r="P251" i="1"/>
  <c r="Q251" i="1" s="1"/>
  <c r="P239" i="1"/>
  <c r="Q239" i="1" s="1"/>
  <c r="P227" i="1"/>
  <c r="Q227" i="1" s="1"/>
  <c r="P215" i="1"/>
  <c r="Q215" i="1" s="1"/>
  <c r="P203" i="1"/>
  <c r="Q203" i="1" s="1"/>
  <c r="P191" i="1"/>
  <c r="Q191" i="1" s="1"/>
  <c r="P179" i="1"/>
  <c r="Q179" i="1" s="1"/>
  <c r="P167" i="1"/>
  <c r="Q167" i="1" s="1"/>
  <c r="P155" i="1"/>
  <c r="Q155" i="1" s="1"/>
  <c r="P143" i="1"/>
  <c r="Q143" i="1" s="1"/>
  <c r="P131" i="1"/>
  <c r="Q131" i="1" s="1"/>
  <c r="P119" i="1"/>
  <c r="Q119" i="1" s="1"/>
  <c r="P107" i="1"/>
  <c r="Q107" i="1" s="1"/>
  <c r="P95" i="1"/>
  <c r="Q95" i="1" s="1"/>
  <c r="P83" i="1"/>
  <c r="Q83" i="1" s="1"/>
  <c r="P71" i="1"/>
  <c r="Q71" i="1" s="1"/>
  <c r="P59" i="1"/>
  <c r="Q59" i="1" s="1"/>
  <c r="P47" i="1"/>
  <c r="Q47" i="1" s="1"/>
  <c r="P35" i="1"/>
  <c r="Q35" i="1" s="1"/>
  <c r="P23" i="1"/>
  <c r="Q23" i="1" s="1"/>
  <c r="P11" i="1"/>
  <c r="Q11" i="1" s="1"/>
  <c r="N493" i="1"/>
  <c r="S493" i="1"/>
  <c r="N481" i="1"/>
  <c r="O481" i="1" s="1"/>
  <c r="S481" i="1"/>
  <c r="N469" i="1"/>
  <c r="S469" i="1"/>
  <c r="N457" i="1"/>
  <c r="S457" i="1"/>
  <c r="N445" i="1"/>
  <c r="N433" i="1"/>
  <c r="S433" i="1"/>
  <c r="N421" i="1"/>
  <c r="S421" i="1"/>
  <c r="S409" i="1"/>
  <c r="S397" i="1"/>
  <c r="N385" i="1"/>
  <c r="S385" i="1"/>
  <c r="N373" i="1"/>
  <c r="S373" i="1"/>
  <c r="N361" i="1"/>
  <c r="S361" i="1"/>
  <c r="S349" i="1"/>
  <c r="S337" i="1"/>
  <c r="N325" i="1"/>
  <c r="S325" i="1"/>
  <c r="N313" i="1"/>
  <c r="O313" i="1" s="1"/>
  <c r="S313" i="1"/>
  <c r="S301" i="1"/>
  <c r="S289" i="1"/>
  <c r="N277" i="1"/>
  <c r="S277" i="1"/>
  <c r="S265" i="1"/>
  <c r="N229" i="1"/>
  <c r="S229" i="1"/>
  <c r="N217" i="1"/>
  <c r="S217" i="1"/>
  <c r="N205" i="1"/>
  <c r="S205" i="1"/>
  <c r="N193" i="1"/>
  <c r="S193" i="1"/>
  <c r="N181" i="1"/>
  <c r="S181" i="1"/>
  <c r="N169" i="1"/>
  <c r="N157" i="1"/>
  <c r="S157" i="1"/>
  <c r="N145" i="1"/>
  <c r="S145" i="1"/>
  <c r="N133" i="1"/>
  <c r="S133" i="1"/>
  <c r="N121" i="1"/>
  <c r="S121" i="1"/>
  <c r="N109" i="1"/>
  <c r="S109" i="1"/>
  <c r="N97" i="1"/>
  <c r="N85" i="1"/>
  <c r="S85" i="1"/>
  <c r="N73" i="1"/>
  <c r="S73" i="1"/>
  <c r="N61" i="1"/>
  <c r="S61" i="1"/>
  <c r="N49" i="1"/>
  <c r="S49" i="1"/>
  <c r="N37" i="1"/>
  <c r="S37" i="1"/>
  <c r="N25" i="1"/>
  <c r="N13" i="1"/>
  <c r="S13" i="1"/>
  <c r="N486" i="1"/>
  <c r="S486" i="1"/>
  <c r="N426" i="1"/>
  <c r="O426" i="1" s="1"/>
  <c r="S426" i="1"/>
  <c r="N306" i="1"/>
  <c r="S306" i="1"/>
  <c r="N210" i="1"/>
  <c r="S210" i="1"/>
  <c r="N492" i="1"/>
  <c r="O492" i="1" s="1"/>
  <c r="S492" i="1"/>
  <c r="S480" i="1"/>
  <c r="N468" i="1"/>
  <c r="S468" i="1"/>
  <c r="N456" i="1"/>
  <c r="S456" i="1"/>
  <c r="N444" i="1"/>
  <c r="S444" i="1"/>
  <c r="N432" i="1"/>
  <c r="S432" i="1"/>
  <c r="N420" i="1"/>
  <c r="N396" i="1"/>
  <c r="S396" i="1"/>
  <c r="N384" i="1"/>
  <c r="S384" i="1"/>
  <c r="N372" i="1"/>
  <c r="S372" i="1"/>
  <c r="N360" i="1"/>
  <c r="S360" i="1"/>
  <c r="N348" i="1"/>
  <c r="S348" i="1"/>
  <c r="N336" i="1"/>
  <c r="O336" i="1" s="1"/>
  <c r="N324" i="1"/>
  <c r="S324" i="1"/>
  <c r="N312" i="1"/>
  <c r="S312" i="1"/>
  <c r="N300" i="1"/>
  <c r="S300" i="1"/>
  <c r="N288" i="1"/>
  <c r="S288" i="1"/>
  <c r="N276" i="1"/>
  <c r="S276" i="1"/>
  <c r="N264" i="1"/>
  <c r="N252" i="1"/>
  <c r="S252" i="1"/>
  <c r="N240" i="1"/>
  <c r="S240" i="1"/>
  <c r="N228" i="1"/>
  <c r="S228" i="1"/>
  <c r="N216" i="1"/>
  <c r="S216" i="1"/>
  <c r="N204" i="1"/>
  <c r="S204" i="1"/>
  <c r="N192" i="1"/>
  <c r="O192" i="1" s="1"/>
  <c r="N180" i="1"/>
  <c r="S180" i="1"/>
  <c r="N168" i="1"/>
  <c r="S168" i="1"/>
  <c r="N156" i="1"/>
  <c r="S156" i="1"/>
  <c r="N144" i="1"/>
  <c r="S144" i="1"/>
  <c r="N132" i="1"/>
  <c r="S132" i="1"/>
  <c r="N120" i="1"/>
  <c r="N108" i="1"/>
  <c r="S108" i="1"/>
  <c r="N96" i="1"/>
  <c r="S96" i="1"/>
  <c r="N84" i="1"/>
  <c r="S84" i="1"/>
  <c r="N72" i="1"/>
  <c r="S72" i="1"/>
  <c r="N60" i="1"/>
  <c r="S60" i="1"/>
  <c r="N48" i="1"/>
  <c r="O48" i="1" s="1"/>
  <c r="N36" i="1"/>
  <c r="S36" i="1"/>
  <c r="N24" i="1"/>
  <c r="S24" i="1"/>
  <c r="N12" i="1"/>
  <c r="S12" i="1"/>
  <c r="T499" i="1"/>
  <c r="T487" i="1"/>
  <c r="T475" i="1"/>
  <c r="T463" i="1"/>
  <c r="T427" i="1"/>
  <c r="T415" i="1"/>
  <c r="T403" i="1"/>
  <c r="T391" i="1"/>
  <c r="T379" i="1"/>
  <c r="T367" i="1"/>
  <c r="S4" i="1"/>
  <c r="N491" i="1"/>
  <c r="S491" i="1"/>
  <c r="S479" i="1"/>
  <c r="S467" i="1"/>
  <c r="N455" i="1"/>
  <c r="N443" i="1"/>
  <c r="S443" i="1"/>
  <c r="N431" i="1"/>
  <c r="N419" i="1"/>
  <c r="S419" i="1"/>
  <c r="S395" i="1"/>
  <c r="N371" i="1"/>
  <c r="O371" i="1" s="1"/>
  <c r="S359" i="1"/>
  <c r="S347" i="1"/>
  <c r="N335" i="1"/>
  <c r="S311" i="1"/>
  <c r="N299" i="1"/>
  <c r="S299" i="1"/>
  <c r="S275" i="1"/>
  <c r="N263" i="1"/>
  <c r="O263" i="1" s="1"/>
  <c r="N251" i="1"/>
  <c r="S251" i="1"/>
  <c r="S239" i="1"/>
  <c r="N203" i="1"/>
  <c r="N191" i="1"/>
  <c r="S167" i="1"/>
  <c r="N155" i="1"/>
  <c r="O155" i="1" s="1"/>
  <c r="S155" i="1"/>
  <c r="S143" i="1"/>
  <c r="S131" i="1"/>
  <c r="S107" i="1"/>
  <c r="S95" i="1"/>
  <c r="S71" i="1"/>
  <c r="S47" i="1"/>
  <c r="S35" i="1"/>
  <c r="T498" i="1"/>
  <c r="T486" i="1"/>
  <c r="T474" i="1"/>
  <c r="T462" i="1"/>
  <c r="T450" i="1"/>
  <c r="T438" i="1"/>
  <c r="T426" i="1"/>
  <c r="T414" i="1"/>
  <c r="T402" i="1"/>
  <c r="T390" i="1"/>
  <c r="T378" i="1"/>
  <c r="T366" i="1"/>
  <c r="T354" i="1"/>
  <c r="T342" i="1"/>
  <c r="T330" i="1"/>
  <c r="T318" i="1"/>
  <c r="T306" i="1"/>
  <c r="T294" i="1"/>
  <c r="T282" i="1"/>
  <c r="T270" i="1"/>
  <c r="T258" i="1"/>
  <c r="T246" i="1"/>
  <c r="N414" i="1"/>
  <c r="S414" i="1"/>
  <c r="N198" i="1"/>
  <c r="S198" i="1"/>
  <c r="N502" i="1"/>
  <c r="S502" i="1"/>
  <c r="S490" i="1"/>
  <c r="S478" i="1"/>
  <c r="S466" i="1"/>
  <c r="S454" i="1"/>
  <c r="N442" i="1"/>
  <c r="S442" i="1"/>
  <c r="N430" i="1"/>
  <c r="S430" i="1"/>
  <c r="N418" i="1"/>
  <c r="S418" i="1"/>
  <c r="S406" i="1"/>
  <c r="N394" i="1"/>
  <c r="S394" i="1"/>
  <c r="N382" i="1"/>
  <c r="S382" i="1"/>
  <c r="S370" i="1"/>
  <c r="S358" i="1"/>
  <c r="N346" i="1"/>
  <c r="S346" i="1"/>
  <c r="S310" i="1"/>
  <c r="N298" i="1"/>
  <c r="S298" i="1"/>
  <c r="S286" i="1"/>
  <c r="S274" i="1"/>
  <c r="N262" i="1"/>
  <c r="S262" i="1"/>
  <c r="S250" i="1"/>
  <c r="S238" i="1"/>
  <c r="S226" i="1"/>
  <c r="N202" i="1"/>
  <c r="S202" i="1"/>
  <c r="S190" i="1"/>
  <c r="S178" i="1"/>
  <c r="S166" i="1"/>
  <c r="S154" i="1"/>
  <c r="S142" i="1"/>
  <c r="N130" i="1"/>
  <c r="S130" i="1"/>
  <c r="S118" i="1"/>
  <c r="S106" i="1"/>
  <c r="N70" i="1"/>
  <c r="S70" i="1"/>
  <c r="S58" i="1"/>
  <c r="S46" i="1"/>
  <c r="S34" i="1"/>
  <c r="S22" i="1"/>
  <c r="S10" i="1"/>
  <c r="T281" i="1"/>
  <c r="T209" i="1"/>
  <c r="T137" i="1"/>
  <c r="N501" i="1"/>
  <c r="O501" i="1" s="1"/>
  <c r="N489" i="1"/>
  <c r="O489" i="1" s="1"/>
  <c r="N477" i="1"/>
  <c r="O477" i="1" s="1"/>
  <c r="N465" i="1"/>
  <c r="O465" i="1" s="1"/>
  <c r="N453" i="1"/>
  <c r="O453" i="1" s="1"/>
  <c r="N441" i="1"/>
  <c r="O441" i="1" s="1"/>
  <c r="N429" i="1"/>
  <c r="O429" i="1" s="1"/>
  <c r="N417" i="1"/>
  <c r="O417" i="1" s="1"/>
  <c r="N405" i="1"/>
  <c r="O405" i="1" s="1"/>
  <c r="N393" i="1"/>
  <c r="O393" i="1" s="1"/>
  <c r="N381" i="1"/>
  <c r="O381" i="1" s="1"/>
  <c r="N369" i="1"/>
  <c r="O369" i="1" s="1"/>
  <c r="N357" i="1"/>
  <c r="O357" i="1" s="1"/>
  <c r="N345" i="1"/>
  <c r="O345" i="1" s="1"/>
  <c r="N333" i="1"/>
  <c r="O333" i="1" s="1"/>
  <c r="N321" i="1"/>
  <c r="O321" i="1" s="1"/>
  <c r="N309" i="1"/>
  <c r="O309" i="1" s="1"/>
  <c r="N297" i="1"/>
  <c r="O297" i="1" s="1"/>
  <c r="N285" i="1"/>
  <c r="O285" i="1" s="1"/>
  <c r="N273" i="1"/>
  <c r="O273" i="1" s="1"/>
  <c r="N261" i="1"/>
  <c r="O261" i="1" s="1"/>
  <c r="N249" i="1"/>
  <c r="O249" i="1" s="1"/>
  <c r="N237" i="1"/>
  <c r="O237" i="1" s="1"/>
  <c r="N225" i="1"/>
  <c r="O225" i="1" s="1"/>
  <c r="N213" i="1"/>
  <c r="O213" i="1" s="1"/>
  <c r="N201" i="1"/>
  <c r="O201" i="1" s="1"/>
  <c r="N189" i="1"/>
  <c r="O189" i="1" s="1"/>
  <c r="N177" i="1"/>
  <c r="O177" i="1" s="1"/>
  <c r="N165" i="1"/>
  <c r="O165" i="1" s="1"/>
  <c r="N153" i="1"/>
  <c r="O153" i="1" s="1"/>
  <c r="N141" i="1"/>
  <c r="O141" i="1" s="1"/>
  <c r="N129" i="1"/>
  <c r="O129" i="1" s="1"/>
  <c r="N117" i="1"/>
  <c r="O117" i="1" s="1"/>
  <c r="N105" i="1"/>
  <c r="O105" i="1" s="1"/>
  <c r="N93" i="1"/>
  <c r="O93" i="1" s="1"/>
  <c r="N81" i="1"/>
  <c r="O81" i="1" s="1"/>
  <c r="N69" i="1"/>
  <c r="O69" i="1" s="1"/>
  <c r="N57" i="1"/>
  <c r="O57" i="1" s="1"/>
  <c r="N45" i="1"/>
  <c r="O45" i="1" s="1"/>
  <c r="N33" i="1"/>
  <c r="O33" i="1" s="1"/>
  <c r="N21" i="1"/>
  <c r="O21" i="1" s="1"/>
  <c r="N9" i="1"/>
  <c r="O9" i="1" s="1"/>
  <c r="T496" i="1"/>
  <c r="T484" i="1"/>
  <c r="T472" i="1"/>
  <c r="T460" i="1"/>
  <c r="T448" i="1"/>
  <c r="T436" i="1"/>
  <c r="T424" i="1"/>
  <c r="T412" i="1"/>
  <c r="T400" i="1"/>
  <c r="T388" i="1"/>
  <c r="T376" i="1"/>
  <c r="T364" i="1"/>
  <c r="T352" i="1"/>
  <c r="T340" i="1"/>
  <c r="T328" i="1"/>
  <c r="T316" i="1"/>
  <c r="T304" i="1"/>
  <c r="T292" i="1"/>
  <c r="T280" i="1"/>
  <c r="T268" i="1"/>
  <c r="T256" i="1"/>
  <c r="T244" i="1"/>
  <c r="T232" i="1"/>
  <c r="T220" i="1"/>
  <c r="T208" i="1"/>
  <c r="T196" i="1"/>
  <c r="T184" i="1"/>
  <c r="T172" i="1"/>
  <c r="T160" i="1"/>
  <c r="T148" i="1"/>
  <c r="T136" i="1"/>
  <c r="T124" i="1"/>
  <c r="T112" i="1"/>
  <c r="T100" i="1"/>
  <c r="N498" i="1"/>
  <c r="S498" i="1"/>
  <c r="N342" i="1"/>
  <c r="S342" i="1"/>
  <c r="N270" i="1"/>
  <c r="S270" i="1"/>
  <c r="N246" i="1"/>
  <c r="S246" i="1"/>
  <c r="N174" i="1"/>
  <c r="S174" i="1"/>
  <c r="N500" i="1"/>
  <c r="O500" i="1" s="1"/>
  <c r="N488" i="1"/>
  <c r="O488" i="1" s="1"/>
  <c r="N476" i="1"/>
  <c r="O476" i="1" s="1"/>
  <c r="N464" i="1"/>
  <c r="O464" i="1" s="1"/>
  <c r="N452" i="1"/>
  <c r="O452" i="1" s="1"/>
  <c r="N440" i="1"/>
  <c r="O440" i="1" s="1"/>
  <c r="N428" i="1"/>
  <c r="O428" i="1" s="1"/>
  <c r="N416" i="1"/>
  <c r="O416" i="1" s="1"/>
  <c r="N404" i="1"/>
  <c r="O404" i="1" s="1"/>
  <c r="N392" i="1"/>
  <c r="O392" i="1" s="1"/>
  <c r="N380" i="1"/>
  <c r="O380" i="1" s="1"/>
  <c r="N368" i="1"/>
  <c r="O368" i="1" s="1"/>
  <c r="N356" i="1"/>
  <c r="O356" i="1" s="1"/>
  <c r="N344" i="1"/>
  <c r="O344" i="1" s="1"/>
  <c r="N332" i="1"/>
  <c r="O332" i="1" s="1"/>
  <c r="N320" i="1"/>
  <c r="O320" i="1" s="1"/>
  <c r="N308" i="1"/>
  <c r="O308" i="1" s="1"/>
  <c r="N296" i="1"/>
  <c r="O296" i="1" s="1"/>
  <c r="N284" i="1"/>
  <c r="O284" i="1" s="1"/>
  <c r="N272" i="1"/>
  <c r="O272" i="1" s="1"/>
  <c r="N260" i="1"/>
  <c r="O260" i="1" s="1"/>
  <c r="N248" i="1"/>
  <c r="O248" i="1" s="1"/>
  <c r="N236" i="1"/>
  <c r="O236" i="1" s="1"/>
  <c r="N224" i="1"/>
  <c r="O224" i="1" s="1"/>
  <c r="N212" i="1"/>
  <c r="O212" i="1" s="1"/>
  <c r="N200" i="1"/>
  <c r="O200" i="1" s="1"/>
  <c r="N188" i="1"/>
  <c r="O188" i="1" s="1"/>
  <c r="N176" i="1"/>
  <c r="O176" i="1" s="1"/>
  <c r="N164" i="1"/>
  <c r="O164" i="1" s="1"/>
  <c r="N152" i="1"/>
  <c r="O152" i="1" s="1"/>
  <c r="N140" i="1"/>
  <c r="O140" i="1" s="1"/>
  <c r="N128" i="1"/>
  <c r="O128" i="1" s="1"/>
  <c r="N116" i="1"/>
  <c r="O116" i="1" s="1"/>
  <c r="N104" i="1"/>
  <c r="O104" i="1" s="1"/>
  <c r="N92" i="1"/>
  <c r="O92" i="1" s="1"/>
  <c r="N80" i="1"/>
  <c r="O80" i="1" s="1"/>
  <c r="N68" i="1"/>
  <c r="O68" i="1" s="1"/>
  <c r="N56" i="1"/>
  <c r="O56" i="1" s="1"/>
  <c r="N44" i="1"/>
  <c r="O44" i="1" s="1"/>
  <c r="N32" i="1"/>
  <c r="O32" i="1" s="1"/>
  <c r="N20" i="1"/>
  <c r="O20" i="1" s="1"/>
  <c r="N8" i="1"/>
  <c r="O8" i="1" s="1"/>
  <c r="T495" i="1"/>
  <c r="T483" i="1"/>
  <c r="T471" i="1"/>
  <c r="T459" i="1"/>
  <c r="T447" i="1"/>
  <c r="T435" i="1"/>
  <c r="T423" i="1"/>
  <c r="T411" i="1"/>
  <c r="T399" i="1"/>
  <c r="T387" i="1"/>
  <c r="T375" i="1"/>
  <c r="T363" i="1"/>
  <c r="T351" i="1"/>
  <c r="T339" i="1"/>
  <c r="T327" i="1"/>
  <c r="T315" i="1"/>
  <c r="T303" i="1"/>
  <c r="T291" i="1"/>
  <c r="T279" i="1"/>
  <c r="T267" i="1"/>
  <c r="T255" i="1"/>
  <c r="T243" i="1"/>
  <c r="T231" i="1"/>
  <c r="T219" i="1"/>
  <c r="T207" i="1"/>
  <c r="T195" i="1"/>
  <c r="T183" i="1"/>
  <c r="T171" i="1"/>
  <c r="T135" i="1"/>
  <c r="T123" i="1"/>
  <c r="T111" i="1"/>
  <c r="T98" i="1"/>
  <c r="T86" i="1"/>
  <c r="T74" i="1"/>
  <c r="T62" i="1"/>
  <c r="T50" i="1"/>
  <c r="T38" i="1"/>
  <c r="T26" i="1"/>
  <c r="T14" i="1"/>
  <c r="V496" i="1"/>
  <c r="V484" i="1"/>
  <c r="V472" i="1"/>
  <c r="V460" i="1"/>
  <c r="V448" i="1"/>
  <c r="V436" i="1"/>
  <c r="V424" i="1"/>
  <c r="V412" i="1"/>
  <c r="V400" i="1"/>
  <c r="V388" i="1"/>
  <c r="V376" i="1"/>
  <c r="V364" i="1"/>
  <c r="V352" i="1"/>
  <c r="V340" i="1"/>
  <c r="V328" i="1"/>
  <c r="V316" i="1"/>
  <c r="V304" i="1"/>
  <c r="V292" i="1"/>
  <c r="V280" i="1"/>
  <c r="V268" i="1"/>
  <c r="V256" i="1"/>
  <c r="V244" i="1"/>
  <c r="V232" i="1"/>
  <c r="V220" i="1"/>
  <c r="V208" i="1"/>
  <c r="V196" i="1"/>
  <c r="V172" i="1"/>
  <c r="V88" i="1"/>
  <c r="S65" i="1"/>
  <c r="T492" i="1"/>
  <c r="T480" i="1"/>
  <c r="T468" i="1"/>
  <c r="T456" i="1"/>
  <c r="T444" i="1"/>
  <c r="T432" i="1"/>
  <c r="T420" i="1"/>
  <c r="T408" i="1"/>
  <c r="T396" i="1"/>
  <c r="T384" i="1"/>
  <c r="T372" i="1"/>
  <c r="T360" i="1"/>
  <c r="T348" i="1"/>
  <c r="T336" i="1"/>
  <c r="T324" i="1"/>
  <c r="T312" i="1"/>
  <c r="T300" i="1"/>
  <c r="T288" i="1"/>
  <c r="T276" i="1"/>
  <c r="T264" i="1"/>
  <c r="T252" i="1"/>
  <c r="T240" i="1"/>
  <c r="T228" i="1"/>
  <c r="T216" i="1"/>
  <c r="T204" i="1"/>
  <c r="T192" i="1"/>
  <c r="T180" i="1"/>
  <c r="T168" i="1"/>
  <c r="T156" i="1"/>
  <c r="T144" i="1"/>
  <c r="T132" i="1"/>
  <c r="T120" i="1"/>
  <c r="T108" i="1"/>
  <c r="T96" i="1"/>
  <c r="T84" i="1"/>
  <c r="T72" i="1"/>
  <c r="T60" i="1"/>
  <c r="T48" i="1"/>
  <c r="T36" i="1"/>
  <c r="T24" i="1"/>
  <c r="T12" i="1"/>
  <c r="U499" i="1"/>
  <c r="U487" i="1"/>
  <c r="U475" i="1"/>
  <c r="U463" i="1"/>
  <c r="U451" i="1"/>
  <c r="U439" i="1"/>
  <c r="U427" i="1"/>
  <c r="U415" i="1"/>
  <c r="U403" i="1"/>
  <c r="U391" i="1"/>
  <c r="U379" i="1"/>
  <c r="U367" i="1"/>
  <c r="U355" i="1"/>
  <c r="U343" i="1"/>
  <c r="U331" i="1"/>
  <c r="U319" i="1"/>
  <c r="U307" i="1"/>
  <c r="U295" i="1"/>
  <c r="U283" i="1"/>
  <c r="U271" i="1"/>
  <c r="U259" i="1"/>
  <c r="U247" i="1"/>
  <c r="U235" i="1"/>
  <c r="U223" i="1"/>
  <c r="U211" i="1"/>
  <c r="U199" i="1"/>
  <c r="U187" i="1"/>
  <c r="U175" i="1"/>
  <c r="U115" i="1"/>
  <c r="U67" i="1"/>
  <c r="U55" i="1"/>
  <c r="U31" i="1"/>
  <c r="V410" i="1"/>
  <c r="V254" i="1"/>
  <c r="V182" i="1"/>
  <c r="V170" i="1"/>
  <c r="V98" i="1"/>
  <c r="T71" i="1"/>
  <c r="T47" i="1"/>
  <c r="T35" i="1"/>
  <c r="T23" i="1"/>
  <c r="T11" i="1"/>
  <c r="U498" i="1"/>
  <c r="U486" i="1"/>
  <c r="U474" i="1"/>
  <c r="U462" i="1"/>
  <c r="U450" i="1"/>
  <c r="U438" i="1"/>
  <c r="U426" i="1"/>
  <c r="U414" i="1"/>
  <c r="U402" i="1"/>
  <c r="U390" i="1"/>
  <c r="U378" i="1"/>
  <c r="U366" i="1"/>
  <c r="U354" i="1"/>
  <c r="U342" i="1"/>
  <c r="U330" i="1"/>
  <c r="U318" i="1"/>
  <c r="U306" i="1"/>
  <c r="U294" i="1"/>
  <c r="U282" i="1"/>
  <c r="U270" i="1"/>
  <c r="U258" i="1"/>
  <c r="U246" i="1"/>
  <c r="U234" i="1"/>
  <c r="U222" i="1"/>
  <c r="U210" i="1"/>
  <c r="U198" i="1"/>
  <c r="U186" i="1"/>
  <c r="U174" i="1"/>
  <c r="U162" i="1"/>
  <c r="U150" i="1"/>
  <c r="U138" i="1"/>
  <c r="U126" i="1"/>
  <c r="U114" i="1"/>
  <c r="U102" i="1"/>
  <c r="U90" i="1"/>
  <c r="U78" i="1"/>
  <c r="U66" i="1"/>
  <c r="U54" i="1"/>
  <c r="U42" i="1"/>
  <c r="U30" i="1"/>
  <c r="U18" i="1"/>
  <c r="U6" i="1"/>
  <c r="V493" i="1"/>
  <c r="V481" i="1"/>
  <c r="V469" i="1"/>
  <c r="V457" i="1"/>
  <c r="V445" i="1"/>
  <c r="V433" i="1"/>
  <c r="V421" i="1"/>
  <c r="V409" i="1"/>
  <c r="V397" i="1"/>
  <c r="V385" i="1"/>
  <c r="V373" i="1"/>
  <c r="V361" i="1"/>
  <c r="V349" i="1"/>
  <c r="V337" i="1"/>
  <c r="V325" i="1"/>
  <c r="V313" i="1"/>
  <c r="V301" i="1"/>
  <c r="V289" i="1"/>
  <c r="V277" i="1"/>
  <c r="V265" i="1"/>
  <c r="V253" i="1"/>
  <c r="V241" i="1"/>
  <c r="V229" i="1"/>
  <c r="T70" i="1"/>
  <c r="T58" i="1"/>
  <c r="T46" i="1"/>
  <c r="T34" i="1"/>
  <c r="T22" i="1"/>
  <c r="T10" i="1"/>
  <c r="U281" i="1"/>
  <c r="U209" i="1"/>
  <c r="U137" i="1"/>
  <c r="U65" i="1"/>
  <c r="V492" i="1"/>
  <c r="V480" i="1"/>
  <c r="V468" i="1"/>
  <c r="V456" i="1"/>
  <c r="V444" i="1"/>
  <c r="V432" i="1"/>
  <c r="V420" i="1"/>
  <c r="V408" i="1"/>
  <c r="V396" i="1"/>
  <c r="V384" i="1"/>
  <c r="V372" i="1"/>
  <c r="V360" i="1"/>
  <c r="V348" i="1"/>
  <c r="V336" i="1"/>
  <c r="V324" i="1"/>
  <c r="V312" i="1"/>
  <c r="V300" i="1"/>
  <c r="V288" i="1"/>
  <c r="V276" i="1"/>
  <c r="V264" i="1"/>
  <c r="V252" i="1"/>
  <c r="V240" i="1"/>
  <c r="V228" i="1"/>
  <c r="V216" i="1"/>
  <c r="V204" i="1"/>
  <c r="V192" i="1"/>
  <c r="U496" i="1"/>
  <c r="U484" i="1"/>
  <c r="U472" i="1"/>
  <c r="U460" i="1"/>
  <c r="U448" i="1"/>
  <c r="U436" i="1"/>
  <c r="U424" i="1"/>
  <c r="U412" i="1"/>
  <c r="U400" i="1"/>
  <c r="U388" i="1"/>
  <c r="U376" i="1"/>
  <c r="U364" i="1"/>
  <c r="U352" i="1"/>
  <c r="U340" i="1"/>
  <c r="U328" i="1"/>
  <c r="U316" i="1"/>
  <c r="U304" i="1"/>
  <c r="U292" i="1"/>
  <c r="U280" i="1"/>
  <c r="U268" i="1"/>
  <c r="U256" i="1"/>
  <c r="U244" i="1"/>
  <c r="U232" i="1"/>
  <c r="U220" i="1"/>
  <c r="U208" i="1"/>
  <c r="U196" i="1"/>
  <c r="U184" i="1"/>
  <c r="U172" i="1"/>
  <c r="U160" i="1"/>
  <c r="U148" i="1"/>
  <c r="U136" i="1"/>
  <c r="U124" i="1"/>
  <c r="U112" i="1"/>
  <c r="U100" i="1"/>
  <c r="U88" i="1"/>
  <c r="U76" i="1"/>
  <c r="U64" i="1"/>
  <c r="U52" i="1"/>
  <c r="U40" i="1"/>
  <c r="U28" i="1"/>
  <c r="U16" i="1"/>
  <c r="V4" i="1"/>
  <c r="V491" i="1"/>
  <c r="V479" i="1"/>
  <c r="V467" i="1"/>
  <c r="V455" i="1"/>
  <c r="V443" i="1"/>
  <c r="V431" i="1"/>
  <c r="V383" i="1"/>
  <c r="V371" i="1"/>
  <c r="V359" i="1"/>
  <c r="V347" i="1"/>
  <c r="V335" i="1"/>
  <c r="V323" i="1"/>
  <c r="V311" i="1"/>
  <c r="V299" i="1"/>
  <c r="V287" i="1"/>
  <c r="V275" i="1"/>
  <c r="V227" i="1"/>
  <c r="V215" i="1"/>
  <c r="V203" i="1"/>
  <c r="V191" i="1"/>
  <c r="U495" i="1"/>
  <c r="U483" i="1"/>
  <c r="U471" i="1"/>
  <c r="U459" i="1"/>
  <c r="U447" i="1"/>
  <c r="U435" i="1"/>
  <c r="U423" i="1"/>
  <c r="U411" i="1"/>
  <c r="U399" i="1"/>
  <c r="U387" i="1"/>
  <c r="U375" i="1"/>
  <c r="U363" i="1"/>
  <c r="U351" i="1"/>
  <c r="U339" i="1"/>
  <c r="U327" i="1"/>
  <c r="U315" i="1"/>
  <c r="U303" i="1"/>
  <c r="U291" i="1"/>
  <c r="U279" i="1"/>
  <c r="U267" i="1"/>
  <c r="U255" i="1"/>
  <c r="U243" i="1"/>
  <c r="U231" i="1"/>
  <c r="U219" i="1"/>
  <c r="U207" i="1"/>
  <c r="U195" i="1"/>
  <c r="U183" i="1"/>
  <c r="U171" i="1"/>
  <c r="U159" i="1"/>
  <c r="U147" i="1"/>
  <c r="U135" i="1"/>
  <c r="U123" i="1"/>
  <c r="U99" i="1"/>
  <c r="U87" i="1"/>
  <c r="U75" i="1"/>
  <c r="U63" i="1"/>
  <c r="U51" i="1"/>
  <c r="U39" i="1"/>
  <c r="U27" i="1"/>
  <c r="U15" i="1"/>
  <c r="V502" i="1"/>
  <c r="V490" i="1"/>
  <c r="V478" i="1"/>
  <c r="V466" i="1"/>
  <c r="V454" i="1"/>
  <c r="V442" i="1"/>
  <c r="V430" i="1"/>
  <c r="V418" i="1"/>
  <c r="V406" i="1"/>
  <c r="V394" i="1"/>
  <c r="V382" i="1"/>
  <c r="V370" i="1"/>
  <c r="V358" i="1"/>
  <c r="V346" i="1"/>
  <c r="V334" i="1"/>
  <c r="V322" i="1"/>
  <c r="V310" i="1"/>
  <c r="V298" i="1"/>
  <c r="V286" i="1"/>
  <c r="V274" i="1"/>
  <c r="V262" i="1"/>
  <c r="V250" i="1"/>
  <c r="V238" i="1"/>
  <c r="V226" i="1"/>
  <c r="V214" i="1"/>
  <c r="V202" i="1"/>
  <c r="V190" i="1"/>
  <c r="T355" i="1"/>
  <c r="T343" i="1"/>
  <c r="T331" i="1"/>
  <c r="T319" i="1"/>
  <c r="T307" i="1"/>
  <c r="T295" i="1"/>
  <c r="T283" i="1"/>
  <c r="T271" i="1"/>
  <c r="T259" i="1"/>
  <c r="T247" i="1"/>
  <c r="T235" i="1"/>
  <c r="T223" i="1"/>
  <c r="T211" i="1"/>
  <c r="T199" i="1"/>
  <c r="T187" i="1"/>
  <c r="T175" i="1"/>
  <c r="T163" i="1"/>
  <c r="T151" i="1"/>
  <c r="T139" i="1"/>
  <c r="T127" i="1"/>
  <c r="T115" i="1"/>
  <c r="T103" i="1"/>
  <c r="T91" i="1"/>
  <c r="T79" i="1"/>
  <c r="T67" i="1"/>
  <c r="T55" i="1"/>
  <c r="T43" i="1"/>
  <c r="T31" i="1"/>
  <c r="T19" i="1"/>
  <c r="T7" i="1"/>
  <c r="U494" i="1"/>
  <c r="U482" i="1"/>
  <c r="U470" i="1"/>
  <c r="U458" i="1"/>
  <c r="U446" i="1"/>
  <c r="U434" i="1"/>
  <c r="U422" i="1"/>
  <c r="U410" i="1"/>
  <c r="U398" i="1"/>
  <c r="U386" i="1"/>
  <c r="U374" i="1"/>
  <c r="U362" i="1"/>
  <c r="U350" i="1"/>
  <c r="U338" i="1"/>
  <c r="U326" i="1"/>
  <c r="U314" i="1"/>
  <c r="U302" i="1"/>
  <c r="U290" i="1"/>
  <c r="U278" i="1"/>
  <c r="U266" i="1"/>
  <c r="U254" i="1"/>
  <c r="U242" i="1"/>
  <c r="U230" i="1"/>
  <c r="U218" i="1"/>
  <c r="U206" i="1"/>
  <c r="U194" i="1"/>
  <c r="U182" i="1"/>
  <c r="U170" i="1"/>
  <c r="U158" i="1"/>
  <c r="U146" i="1"/>
  <c r="U134" i="1"/>
  <c r="U122" i="1"/>
  <c r="U110" i="1"/>
  <c r="U98" i="1"/>
  <c r="U86" i="1"/>
  <c r="U74" i="1"/>
  <c r="U62" i="1"/>
  <c r="U50" i="1"/>
  <c r="U38" i="1"/>
  <c r="U26" i="1"/>
  <c r="U14" i="1"/>
  <c r="T234" i="1"/>
  <c r="T222" i="1"/>
  <c r="T210" i="1"/>
  <c r="T198" i="1"/>
  <c r="T186" i="1"/>
  <c r="T174" i="1"/>
  <c r="T162" i="1"/>
  <c r="T150" i="1"/>
  <c r="T138" i="1"/>
  <c r="T126" i="1"/>
  <c r="T114" i="1"/>
  <c r="T102" i="1"/>
  <c r="T90" i="1"/>
  <c r="T78" i="1"/>
  <c r="T66" i="1"/>
  <c r="T54" i="1"/>
  <c r="T42" i="1"/>
  <c r="T30" i="1"/>
  <c r="T18" i="1"/>
  <c r="T6" i="1"/>
  <c r="U493" i="1"/>
  <c r="U481" i="1"/>
  <c r="U469" i="1"/>
  <c r="U457" i="1"/>
  <c r="U445" i="1"/>
  <c r="U433" i="1"/>
  <c r="U421" i="1"/>
  <c r="U409" i="1"/>
  <c r="U397" i="1"/>
  <c r="U385" i="1"/>
  <c r="U373" i="1"/>
  <c r="U361" i="1"/>
  <c r="U349" i="1"/>
  <c r="U337" i="1"/>
  <c r="U325" i="1"/>
  <c r="U313" i="1"/>
  <c r="U301" i="1"/>
  <c r="U289" i="1"/>
  <c r="U277" i="1"/>
  <c r="U265" i="1"/>
  <c r="U253" i="1"/>
  <c r="U241" i="1"/>
  <c r="U229" i="1"/>
  <c r="U217" i="1"/>
  <c r="U205" i="1"/>
  <c r="U193" i="1"/>
  <c r="U181" i="1"/>
  <c r="U169" i="1"/>
  <c r="U157" i="1"/>
  <c r="U145" i="1"/>
  <c r="U133" i="1"/>
  <c r="U121" i="1"/>
  <c r="U109" i="1"/>
  <c r="U97" i="1"/>
  <c r="U85" i="1"/>
  <c r="U73" i="1"/>
  <c r="U61" i="1"/>
  <c r="U49" i="1"/>
  <c r="U37" i="1"/>
  <c r="U25" i="1"/>
  <c r="U13" i="1"/>
  <c r="T65" i="1"/>
  <c r="U492" i="1"/>
  <c r="U480" i="1"/>
  <c r="U468" i="1"/>
  <c r="U456" i="1"/>
  <c r="U444" i="1"/>
  <c r="U432" i="1"/>
  <c r="U420" i="1"/>
  <c r="U408" i="1"/>
  <c r="U396" i="1"/>
  <c r="U384" i="1"/>
  <c r="U372" i="1"/>
  <c r="U360" i="1"/>
  <c r="U348" i="1"/>
  <c r="U336" i="1"/>
  <c r="U324" i="1"/>
  <c r="U312" i="1"/>
  <c r="U300" i="1"/>
  <c r="U288" i="1"/>
  <c r="U276" i="1"/>
  <c r="U264" i="1"/>
  <c r="U252" i="1"/>
  <c r="U240" i="1"/>
  <c r="U228" i="1"/>
  <c r="U216" i="1"/>
  <c r="U204" i="1"/>
  <c r="U192" i="1"/>
  <c r="U180" i="1"/>
  <c r="U168" i="1"/>
  <c r="U156" i="1"/>
  <c r="U144" i="1"/>
  <c r="U132" i="1"/>
  <c r="U120" i="1"/>
  <c r="U108" i="1"/>
  <c r="U96" i="1"/>
  <c r="U84" i="1"/>
  <c r="U72" i="1"/>
  <c r="U60" i="1"/>
  <c r="U48" i="1"/>
  <c r="U36" i="1"/>
  <c r="U24" i="1"/>
  <c r="U12" i="1"/>
  <c r="V499" i="1"/>
  <c r="V487" i="1"/>
  <c r="V475" i="1"/>
  <c r="V463" i="1"/>
  <c r="V451" i="1"/>
  <c r="V439" i="1"/>
  <c r="V427" i="1"/>
  <c r="V415" i="1"/>
  <c r="V403" i="1"/>
  <c r="V391" i="1"/>
  <c r="V379" i="1"/>
  <c r="V367" i="1"/>
  <c r="V355" i="1"/>
  <c r="V343" i="1"/>
  <c r="V331" i="1"/>
  <c r="V319" i="1"/>
  <c r="V307" i="1"/>
  <c r="V295" i="1"/>
  <c r="V283" i="1"/>
  <c r="V271" i="1"/>
  <c r="V259" i="1"/>
  <c r="V247" i="1"/>
  <c r="V235" i="1"/>
  <c r="V223" i="1"/>
  <c r="V211" i="1"/>
  <c r="V199" i="1"/>
  <c r="V187" i="1"/>
  <c r="T88" i="1"/>
  <c r="T76" i="1"/>
  <c r="T64" i="1"/>
  <c r="T52" i="1"/>
  <c r="T40" i="1"/>
  <c r="T28" i="1"/>
  <c r="T16" i="1"/>
  <c r="U4" i="1"/>
  <c r="U491" i="1"/>
  <c r="U479" i="1"/>
  <c r="U467" i="1"/>
  <c r="U455" i="1"/>
  <c r="U443" i="1"/>
  <c r="U431" i="1"/>
  <c r="U419" i="1"/>
  <c r="U395" i="1"/>
  <c r="U383" i="1"/>
  <c r="U371" i="1"/>
  <c r="U359" i="1"/>
  <c r="U347" i="1"/>
  <c r="U335" i="1"/>
  <c r="U323" i="1"/>
  <c r="U311" i="1"/>
  <c r="U299" i="1"/>
  <c r="U287" i="1"/>
  <c r="U275" i="1"/>
  <c r="U251" i="1"/>
  <c r="U239" i="1"/>
  <c r="U227" i="1"/>
  <c r="U215" i="1"/>
  <c r="U203" i="1"/>
  <c r="U191" i="1"/>
  <c r="U179" i="1"/>
  <c r="U167" i="1"/>
  <c r="U155" i="1"/>
  <c r="U143" i="1"/>
  <c r="U131" i="1"/>
  <c r="U107" i="1"/>
  <c r="U95" i="1"/>
  <c r="U83" i="1"/>
  <c r="U71" i="1"/>
  <c r="U59" i="1"/>
  <c r="U47" i="1"/>
  <c r="U35" i="1"/>
  <c r="U23" i="1"/>
  <c r="U11" i="1"/>
  <c r="V498" i="1"/>
  <c r="V486" i="1"/>
  <c r="V474" i="1"/>
  <c r="V462" i="1"/>
  <c r="V450" i="1"/>
  <c r="V438" i="1"/>
  <c r="V426" i="1"/>
  <c r="V414" i="1"/>
  <c r="V402" i="1"/>
  <c r="V390" i="1"/>
  <c r="V378" i="1"/>
  <c r="V366" i="1"/>
  <c r="V354" i="1"/>
  <c r="V342" i="1"/>
  <c r="V330" i="1"/>
  <c r="V318" i="1"/>
  <c r="V306" i="1"/>
  <c r="V294" i="1"/>
  <c r="V282" i="1"/>
  <c r="V270" i="1"/>
  <c r="V258" i="1"/>
  <c r="V246" i="1"/>
  <c r="V234" i="1"/>
  <c r="V222" i="1"/>
  <c r="V210" i="1"/>
  <c r="V198" i="1"/>
  <c r="V186" i="1"/>
  <c r="T99" i="1"/>
  <c r="T87" i="1"/>
  <c r="T75" i="1"/>
  <c r="T63" i="1"/>
  <c r="T51" i="1"/>
  <c r="T39" i="1"/>
  <c r="T27" i="1"/>
  <c r="T15" i="1"/>
  <c r="U502" i="1"/>
  <c r="U490" i="1"/>
  <c r="U478" i="1"/>
  <c r="U466" i="1"/>
  <c r="U454" i="1"/>
  <c r="U442" i="1"/>
  <c r="U430" i="1"/>
  <c r="U418" i="1"/>
  <c r="U406" i="1"/>
  <c r="U394" i="1"/>
  <c r="U382" i="1"/>
  <c r="U370" i="1"/>
  <c r="U358" i="1"/>
  <c r="U346" i="1"/>
  <c r="U334" i="1"/>
  <c r="U322" i="1"/>
  <c r="U310" i="1"/>
  <c r="U298" i="1"/>
  <c r="U286" i="1"/>
  <c r="U274" i="1"/>
  <c r="U262" i="1"/>
  <c r="U250" i="1"/>
  <c r="U238" i="1"/>
  <c r="U226" i="1"/>
  <c r="U214" i="1"/>
  <c r="U202" i="1"/>
  <c r="U190" i="1"/>
  <c r="U178" i="1"/>
  <c r="U166" i="1"/>
  <c r="U154" i="1"/>
  <c r="U142" i="1"/>
  <c r="U130" i="1"/>
  <c r="U118" i="1"/>
  <c r="U106" i="1"/>
  <c r="U94" i="1"/>
  <c r="U82" i="1"/>
  <c r="U70" i="1"/>
  <c r="U58" i="1"/>
  <c r="U46" i="1"/>
  <c r="U34" i="1"/>
  <c r="U22" i="1"/>
  <c r="U10" i="1"/>
  <c r="V281" i="1"/>
  <c r="V209" i="1"/>
  <c r="U163" i="1"/>
  <c r="U151" i="1"/>
  <c r="U139" i="1"/>
  <c r="U127" i="1"/>
  <c r="U103" i="1"/>
  <c r="U91" i="1"/>
  <c r="U79" i="1"/>
  <c r="U43" i="1"/>
  <c r="U19" i="1"/>
  <c r="U7" i="1"/>
  <c r="V494" i="1"/>
  <c r="V482" i="1"/>
  <c r="V470" i="1"/>
  <c r="V458" i="1"/>
  <c r="V446" i="1"/>
  <c r="V434" i="1"/>
  <c r="V422" i="1"/>
  <c r="V398" i="1"/>
  <c r="V386" i="1"/>
  <c r="V374" i="1"/>
  <c r="V362" i="1"/>
  <c r="V350" i="1"/>
  <c r="V338" i="1"/>
  <c r="V326" i="1"/>
  <c r="V314" i="1"/>
  <c r="V302" i="1"/>
  <c r="V290" i="1"/>
  <c r="V278" i="1"/>
  <c r="V266" i="1"/>
  <c r="V242" i="1"/>
  <c r="V230" i="1"/>
  <c r="V218" i="1"/>
  <c r="V206" i="1"/>
  <c r="V194" i="1"/>
  <c r="V158" i="1"/>
  <c r="V146" i="1"/>
  <c r="V134" i="1"/>
  <c r="V122" i="1"/>
  <c r="V110" i="1"/>
  <c r="V86" i="1"/>
  <c r="V74" i="1"/>
  <c r="V62" i="1"/>
  <c r="V50" i="1"/>
  <c r="V38" i="1"/>
  <c r="V26" i="1"/>
  <c r="V14" i="1"/>
  <c r="V217" i="1"/>
  <c r="V205" i="1"/>
  <c r="V193" i="1"/>
  <c r="V181" i="1"/>
  <c r="V169" i="1"/>
  <c r="V157" i="1"/>
  <c r="V145" i="1"/>
  <c r="V133" i="1"/>
  <c r="V121" i="1"/>
  <c r="V109" i="1"/>
  <c r="V97" i="1"/>
  <c r="V85" i="1"/>
  <c r="V73" i="1"/>
  <c r="V61" i="1"/>
  <c r="V49" i="1"/>
  <c r="V37" i="1"/>
  <c r="V25" i="1"/>
  <c r="V13" i="1"/>
  <c r="V180" i="1"/>
  <c r="V168" i="1"/>
  <c r="V156" i="1"/>
  <c r="V144" i="1"/>
  <c r="V132" i="1"/>
  <c r="V120" i="1"/>
  <c r="V108" i="1"/>
  <c r="V96" i="1"/>
  <c r="V84" i="1"/>
  <c r="V72" i="1"/>
  <c r="V60" i="1"/>
  <c r="V48" i="1"/>
  <c r="V36" i="1"/>
  <c r="V24" i="1"/>
  <c r="V12" i="1"/>
  <c r="V179" i="1"/>
  <c r="V167" i="1"/>
  <c r="V155" i="1"/>
  <c r="V143" i="1"/>
  <c r="V131" i="1"/>
  <c r="V107" i="1"/>
  <c r="V95" i="1"/>
  <c r="V83" i="1"/>
  <c r="V71" i="1"/>
  <c r="V59" i="1"/>
  <c r="V47" i="1"/>
  <c r="V35" i="1"/>
  <c r="V23" i="1"/>
  <c r="V11" i="1"/>
  <c r="V178" i="1"/>
  <c r="V166" i="1"/>
  <c r="V154" i="1"/>
  <c r="V142" i="1"/>
  <c r="V130" i="1"/>
  <c r="V118" i="1"/>
  <c r="V106" i="1"/>
  <c r="V94" i="1"/>
  <c r="V82" i="1"/>
  <c r="V70" i="1"/>
  <c r="V58" i="1"/>
  <c r="V46" i="1"/>
  <c r="V34" i="1"/>
  <c r="V22" i="1"/>
  <c r="V10" i="1"/>
  <c r="V175" i="1"/>
  <c r="V163" i="1"/>
  <c r="V151" i="1"/>
  <c r="V139" i="1"/>
  <c r="V127" i="1"/>
  <c r="V115" i="1"/>
  <c r="V103" i="1"/>
  <c r="V91" i="1"/>
  <c r="V79" i="1"/>
  <c r="V67" i="1"/>
  <c r="V55" i="1"/>
  <c r="V43" i="1"/>
  <c r="V31" i="1"/>
  <c r="V19" i="1"/>
  <c r="V7" i="1"/>
  <c r="V174" i="1"/>
  <c r="V162" i="1"/>
  <c r="V150" i="1"/>
  <c r="V138" i="1"/>
  <c r="V126" i="1"/>
  <c r="V114" i="1"/>
  <c r="V102" i="1"/>
  <c r="V90" i="1"/>
  <c r="V78" i="1"/>
  <c r="V66" i="1"/>
  <c r="V54" i="1"/>
  <c r="V42" i="1"/>
  <c r="V30" i="1"/>
  <c r="V18" i="1"/>
  <c r="V6" i="1"/>
  <c r="V137" i="1"/>
  <c r="V65" i="1"/>
  <c r="V184" i="1"/>
  <c r="V160" i="1"/>
  <c r="V148" i="1"/>
  <c r="V136" i="1"/>
  <c r="V124" i="1"/>
  <c r="V112" i="1"/>
  <c r="V100" i="1"/>
  <c r="V76" i="1"/>
  <c r="V64" i="1"/>
  <c r="V52" i="1"/>
  <c r="V40" i="1"/>
  <c r="V28" i="1"/>
  <c r="V16" i="1"/>
  <c r="V495" i="1"/>
  <c r="V483"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99" i="1"/>
  <c r="V87" i="1"/>
  <c r="V75" i="1"/>
  <c r="V63" i="1"/>
  <c r="V51" i="1"/>
  <c r="V39" i="1"/>
  <c r="V27" i="1"/>
  <c r="V15" i="1"/>
  <c r="R498" i="1"/>
  <c r="W498" i="1" s="1"/>
  <c r="R486" i="1"/>
  <c r="W486" i="1" s="1"/>
  <c r="R474" i="1"/>
  <c r="R462" i="1"/>
  <c r="W462" i="1" s="1"/>
  <c r="R450" i="1"/>
  <c r="W450" i="1" s="1"/>
  <c r="R438" i="1"/>
  <c r="W438" i="1" s="1"/>
  <c r="O491" i="1"/>
  <c r="O455" i="1"/>
  <c r="O443" i="1"/>
  <c r="O431" i="1"/>
  <c r="O419" i="1"/>
  <c r="O335" i="1"/>
  <c r="R493" i="1"/>
  <c r="W493" i="1" s="1"/>
  <c r="R481" i="1"/>
  <c r="W481" i="1" s="1"/>
  <c r="R469" i="1"/>
  <c r="W469" i="1" s="1"/>
  <c r="R457" i="1"/>
  <c r="W457" i="1" s="1"/>
  <c r="R445" i="1"/>
  <c r="W445" i="1" s="1"/>
  <c r="R433" i="1"/>
  <c r="W433" i="1" s="1"/>
  <c r="P497" i="1"/>
  <c r="Q497" i="1" s="1"/>
  <c r="P485" i="1"/>
  <c r="Q485" i="1" s="1"/>
  <c r="P473" i="1"/>
  <c r="Q473" i="1" s="1"/>
  <c r="P461" i="1"/>
  <c r="Q461" i="1" s="1"/>
  <c r="P449" i="1"/>
  <c r="Q449" i="1" s="1"/>
  <c r="P437" i="1"/>
  <c r="Q437" i="1" s="1"/>
  <c r="P425" i="1"/>
  <c r="Q425" i="1" s="1"/>
  <c r="P413" i="1"/>
  <c r="Q413" i="1" s="1"/>
  <c r="P401" i="1"/>
  <c r="Q401" i="1" s="1"/>
  <c r="P389" i="1"/>
  <c r="Q389" i="1" s="1"/>
  <c r="P377" i="1"/>
  <c r="Q377" i="1" s="1"/>
  <c r="P365" i="1"/>
  <c r="Q365" i="1" s="1"/>
  <c r="P353" i="1"/>
  <c r="Q353" i="1" s="1"/>
  <c r="R288" i="1"/>
  <c r="R4" i="1"/>
  <c r="R491" i="1"/>
  <c r="W491" i="1" s="1"/>
  <c r="R479" i="1"/>
  <c r="Q3" i="1"/>
  <c r="R3" i="1"/>
  <c r="W3" i="1" s="1"/>
  <c r="R499" i="1"/>
  <c r="W499" i="1" s="1"/>
  <c r="R487" i="1"/>
  <c r="W487" i="1" s="1"/>
  <c r="R475" i="1"/>
  <c r="R463" i="1"/>
  <c r="W463" i="1" s="1"/>
  <c r="O70" i="1"/>
  <c r="R451" i="1"/>
  <c r="R439" i="1"/>
  <c r="W439" i="1" s="1"/>
  <c r="R427" i="1"/>
  <c r="W427" i="1" s="1"/>
  <c r="R415" i="1"/>
  <c r="R403" i="1"/>
  <c r="R391" i="1"/>
  <c r="W391" i="1" s="1"/>
  <c r="R379" i="1"/>
  <c r="W379" i="1" s="1"/>
  <c r="R367" i="1"/>
  <c r="W367" i="1" s="1"/>
  <c r="R355" i="1"/>
  <c r="W355" i="1" s="1"/>
  <c r="R343" i="1"/>
  <c r="R331" i="1"/>
  <c r="W331" i="1" s="1"/>
  <c r="R319" i="1"/>
  <c r="W319" i="1" s="1"/>
  <c r="R307" i="1"/>
  <c r="R295" i="1"/>
  <c r="R283" i="1"/>
  <c r="R271" i="1"/>
  <c r="R259" i="1"/>
  <c r="R247" i="1"/>
  <c r="W247" i="1" s="1"/>
  <c r="R235" i="1"/>
  <c r="W235" i="1" s="1"/>
  <c r="R223" i="1"/>
  <c r="R211" i="1"/>
  <c r="R199" i="1"/>
  <c r="W199" i="1" s="1"/>
  <c r="R187" i="1"/>
  <c r="R175" i="1"/>
  <c r="R163" i="1"/>
  <c r="R151" i="1"/>
  <c r="W151" i="1" s="1"/>
  <c r="R139" i="1"/>
  <c r="R127" i="1"/>
  <c r="R115" i="1"/>
  <c r="W115" i="1" s="1"/>
  <c r="R103" i="1"/>
  <c r="R91" i="1"/>
  <c r="R79" i="1"/>
  <c r="R67" i="1"/>
  <c r="R55" i="1"/>
  <c r="R43" i="1"/>
  <c r="R31" i="1"/>
  <c r="R19" i="1"/>
  <c r="R7" i="1"/>
  <c r="O494" i="1"/>
  <c r="O482" i="1"/>
  <c r="O470" i="1"/>
  <c r="O446" i="1"/>
  <c r="O434" i="1"/>
  <c r="O422" i="1"/>
  <c r="O410" i="1"/>
  <c r="O398" i="1"/>
  <c r="O374" i="1"/>
  <c r="O362" i="1"/>
  <c r="O350" i="1"/>
  <c r="O338" i="1"/>
  <c r="O326" i="1"/>
  <c r="O302" i="1"/>
  <c r="O290" i="1"/>
  <c r="O278" i="1"/>
  <c r="O266" i="1"/>
  <c r="O254" i="1"/>
  <c r="O230" i="1"/>
  <c r="O218" i="1"/>
  <c r="O206" i="1"/>
  <c r="O194" i="1"/>
  <c r="O182" i="1"/>
  <c r="O158" i="1"/>
  <c r="O146" i="1"/>
  <c r="O134" i="1"/>
  <c r="O122" i="1"/>
  <c r="O110" i="1"/>
  <c r="O86" i="1"/>
  <c r="O74" i="1"/>
  <c r="O62" i="1"/>
  <c r="O50" i="1"/>
  <c r="O38" i="1"/>
  <c r="O14" i="1"/>
  <c r="R426" i="1"/>
  <c r="W426" i="1" s="1"/>
  <c r="R414" i="1"/>
  <c r="W414" i="1" s="1"/>
  <c r="R402" i="1"/>
  <c r="R390" i="1"/>
  <c r="R378" i="1"/>
  <c r="W378" i="1" s="1"/>
  <c r="R366" i="1"/>
  <c r="R354" i="1"/>
  <c r="W354" i="1" s="1"/>
  <c r="R342" i="1"/>
  <c r="W342" i="1" s="1"/>
  <c r="R330" i="1"/>
  <c r="R318" i="1"/>
  <c r="R306" i="1"/>
  <c r="W306" i="1" s="1"/>
  <c r="R294" i="1"/>
  <c r="R282" i="1"/>
  <c r="W282" i="1" s="1"/>
  <c r="R270" i="1"/>
  <c r="W270" i="1" s="1"/>
  <c r="R258" i="1"/>
  <c r="R246" i="1"/>
  <c r="W246" i="1" s="1"/>
  <c r="R234" i="1"/>
  <c r="W234" i="1" s="1"/>
  <c r="R222" i="1"/>
  <c r="R210" i="1"/>
  <c r="W210" i="1" s="1"/>
  <c r="R198" i="1"/>
  <c r="W198" i="1" s="1"/>
  <c r="R186" i="1"/>
  <c r="R174" i="1"/>
  <c r="W174" i="1" s="1"/>
  <c r="R162" i="1"/>
  <c r="R150" i="1"/>
  <c r="W150" i="1" s="1"/>
  <c r="R138" i="1"/>
  <c r="R126" i="1"/>
  <c r="R114" i="1"/>
  <c r="R102" i="1"/>
  <c r="R90" i="1"/>
  <c r="W90" i="1" s="1"/>
  <c r="R78" i="1"/>
  <c r="R66" i="1"/>
  <c r="R54" i="1"/>
  <c r="W54" i="1" s="1"/>
  <c r="R42" i="1"/>
  <c r="R30" i="1"/>
  <c r="R18" i="1"/>
  <c r="R6" i="1"/>
  <c r="W6" i="1" s="1"/>
  <c r="O493" i="1"/>
  <c r="O469" i="1"/>
  <c r="O457" i="1"/>
  <c r="O445" i="1"/>
  <c r="O433" i="1"/>
  <c r="O421" i="1"/>
  <c r="N409" i="1"/>
  <c r="O409" i="1" s="1"/>
  <c r="N397" i="1"/>
  <c r="O397" i="1" s="1"/>
  <c r="O385" i="1"/>
  <c r="O373" i="1"/>
  <c r="O361" i="1"/>
  <c r="N349" i="1"/>
  <c r="O349" i="1" s="1"/>
  <c r="N337" i="1"/>
  <c r="O337" i="1" s="1"/>
  <c r="O325" i="1"/>
  <c r="N301" i="1"/>
  <c r="O301" i="1" s="1"/>
  <c r="N289" i="1"/>
  <c r="O289" i="1" s="1"/>
  <c r="O277" i="1"/>
  <c r="N265" i="1"/>
  <c r="O265" i="1" s="1"/>
  <c r="N253" i="1"/>
  <c r="O253" i="1" s="1"/>
  <c r="N241" i="1"/>
  <c r="O241" i="1" s="1"/>
  <c r="O229" i="1"/>
  <c r="O217" i="1"/>
  <c r="O205" i="1"/>
  <c r="O193" i="1"/>
  <c r="O181" i="1"/>
  <c r="O169" i="1"/>
  <c r="O157" i="1"/>
  <c r="O145" i="1"/>
  <c r="O133" i="1"/>
  <c r="O121" i="1"/>
  <c r="O109" i="1"/>
  <c r="O97" i="1"/>
  <c r="O85" i="1"/>
  <c r="O73" i="1"/>
  <c r="O61" i="1"/>
  <c r="O49" i="1"/>
  <c r="O37" i="1"/>
  <c r="O25" i="1"/>
  <c r="O13" i="1"/>
  <c r="R281" i="1"/>
  <c r="W281" i="1" s="1"/>
  <c r="R209" i="1"/>
  <c r="W209" i="1" s="1"/>
  <c r="R137" i="1"/>
  <c r="W137" i="1" s="1"/>
  <c r="R65" i="1"/>
  <c r="N480" i="1"/>
  <c r="O480" i="1" s="1"/>
  <c r="O468" i="1"/>
  <c r="O456" i="1"/>
  <c r="O444" i="1"/>
  <c r="O432" i="1"/>
  <c r="O420" i="1"/>
  <c r="N408" i="1"/>
  <c r="O408" i="1" s="1"/>
  <c r="O396" i="1"/>
  <c r="O384" i="1"/>
  <c r="O372" i="1"/>
  <c r="O360" i="1"/>
  <c r="O348" i="1"/>
  <c r="O324" i="1"/>
  <c r="O312" i="1"/>
  <c r="O300" i="1"/>
  <c r="O288" i="1"/>
  <c r="O276" i="1"/>
  <c r="O264" i="1"/>
  <c r="O252" i="1"/>
  <c r="O240" i="1"/>
  <c r="O228" i="1"/>
  <c r="O216" i="1"/>
  <c r="O204" i="1"/>
  <c r="O180" i="1"/>
  <c r="O168" i="1"/>
  <c r="O156" i="1"/>
  <c r="O144" i="1"/>
  <c r="O132" i="1"/>
  <c r="O120" i="1"/>
  <c r="O108" i="1"/>
  <c r="O96" i="1"/>
  <c r="O84" i="1"/>
  <c r="O72" i="1"/>
  <c r="O60" i="1"/>
  <c r="O36" i="1"/>
  <c r="O24" i="1"/>
  <c r="O12" i="1"/>
  <c r="P501" i="1"/>
  <c r="Q501" i="1" s="1"/>
  <c r="P489" i="1"/>
  <c r="Q489" i="1" s="1"/>
  <c r="P477" i="1"/>
  <c r="Q477" i="1" s="1"/>
  <c r="P465" i="1"/>
  <c r="Q465" i="1" s="1"/>
  <c r="P453" i="1"/>
  <c r="Q453" i="1" s="1"/>
  <c r="P441" i="1"/>
  <c r="Q441" i="1" s="1"/>
  <c r="P429" i="1"/>
  <c r="Q429" i="1" s="1"/>
  <c r="P417" i="1"/>
  <c r="Q417" i="1" s="1"/>
  <c r="P405" i="1"/>
  <c r="Q405" i="1" s="1"/>
  <c r="P393" i="1"/>
  <c r="Q393" i="1" s="1"/>
  <c r="P381" i="1"/>
  <c r="Q381" i="1" s="1"/>
  <c r="P369" i="1"/>
  <c r="Q369" i="1" s="1"/>
  <c r="P357" i="1"/>
  <c r="Q357" i="1" s="1"/>
  <c r="P345" i="1"/>
  <c r="Q345" i="1" s="1"/>
  <c r="P333" i="1"/>
  <c r="Q333" i="1" s="1"/>
  <c r="P321" i="1"/>
  <c r="Q321" i="1" s="1"/>
  <c r="P309" i="1"/>
  <c r="Q309" i="1" s="1"/>
  <c r="P297" i="1"/>
  <c r="Q297" i="1" s="1"/>
  <c r="P285" i="1"/>
  <c r="Q285" i="1" s="1"/>
  <c r="P273" i="1"/>
  <c r="Q273" i="1" s="1"/>
  <c r="P261" i="1"/>
  <c r="Q261" i="1" s="1"/>
  <c r="P249" i="1"/>
  <c r="Q249" i="1" s="1"/>
  <c r="P237" i="1"/>
  <c r="Q237" i="1" s="1"/>
  <c r="P225" i="1"/>
  <c r="Q225" i="1" s="1"/>
  <c r="P213" i="1"/>
  <c r="Q213" i="1" s="1"/>
  <c r="P201" i="1"/>
  <c r="Q201" i="1" s="1"/>
  <c r="P189" i="1"/>
  <c r="Q189" i="1" s="1"/>
  <c r="P177" i="1"/>
  <c r="Q177" i="1" s="1"/>
  <c r="P165" i="1"/>
  <c r="Q165" i="1" s="1"/>
  <c r="P153" i="1"/>
  <c r="Q153" i="1" s="1"/>
  <c r="P141" i="1"/>
  <c r="Q141" i="1" s="1"/>
  <c r="P129" i="1"/>
  <c r="Q129" i="1" s="1"/>
  <c r="P117" i="1"/>
  <c r="Q117" i="1" s="1"/>
  <c r="P105" i="1"/>
  <c r="Q105" i="1" s="1"/>
  <c r="P93" i="1"/>
  <c r="Q93" i="1" s="1"/>
  <c r="P81" i="1"/>
  <c r="Q81" i="1" s="1"/>
  <c r="P69" i="1"/>
  <c r="Q69" i="1" s="1"/>
  <c r="P57" i="1"/>
  <c r="Q57" i="1" s="1"/>
  <c r="P45" i="1"/>
  <c r="Q45" i="1" s="1"/>
  <c r="P33" i="1"/>
  <c r="Q33" i="1" s="1"/>
  <c r="P21" i="1"/>
  <c r="Q21" i="1" s="1"/>
  <c r="P9" i="1"/>
  <c r="Q9" i="1" s="1"/>
  <c r="R496" i="1"/>
  <c r="W496" i="1" s="1"/>
  <c r="R484" i="1"/>
  <c r="W484" i="1" s="1"/>
  <c r="R472" i="1"/>
  <c r="W472" i="1" s="1"/>
  <c r="R460" i="1"/>
  <c r="W460" i="1" s="1"/>
  <c r="R448" i="1"/>
  <c r="W448" i="1" s="1"/>
  <c r="R436" i="1"/>
  <c r="R424" i="1"/>
  <c r="W424" i="1" s="1"/>
  <c r="R412" i="1"/>
  <c r="W412" i="1" s="1"/>
  <c r="R400" i="1"/>
  <c r="W400" i="1" s="1"/>
  <c r="R388" i="1"/>
  <c r="R376" i="1"/>
  <c r="W376" i="1" s="1"/>
  <c r="R364" i="1"/>
  <c r="W364" i="1" s="1"/>
  <c r="R352" i="1"/>
  <c r="W352" i="1" s="1"/>
  <c r="R340" i="1"/>
  <c r="W340" i="1" s="1"/>
  <c r="R328" i="1"/>
  <c r="W328" i="1" s="1"/>
  <c r="R316" i="1"/>
  <c r="W316" i="1" s="1"/>
  <c r="R304" i="1"/>
  <c r="W304" i="1" s="1"/>
  <c r="R292" i="1"/>
  <c r="R280" i="1"/>
  <c r="W280" i="1" s="1"/>
  <c r="R268" i="1"/>
  <c r="W268" i="1" s="1"/>
  <c r="R256" i="1"/>
  <c r="W256" i="1" s="1"/>
  <c r="R244" i="1"/>
  <c r="R232" i="1"/>
  <c r="R220" i="1"/>
  <c r="W220" i="1" s="1"/>
  <c r="R208" i="1"/>
  <c r="W208" i="1" s="1"/>
  <c r="R196" i="1"/>
  <c r="W196" i="1" s="1"/>
  <c r="R184" i="1"/>
  <c r="R172" i="1"/>
  <c r="W172" i="1" s="1"/>
  <c r="R160" i="1"/>
  <c r="R148" i="1"/>
  <c r="W148" i="1" s="1"/>
  <c r="R136" i="1"/>
  <c r="R124" i="1"/>
  <c r="W124" i="1" s="1"/>
  <c r="R112" i="1"/>
  <c r="W112" i="1" s="1"/>
  <c r="R100" i="1"/>
  <c r="W100" i="1" s="1"/>
  <c r="N479" i="1"/>
  <c r="O479" i="1" s="1"/>
  <c r="N467" i="1"/>
  <c r="O467" i="1" s="1"/>
  <c r="N407" i="1"/>
  <c r="O407" i="1" s="1"/>
  <c r="N395" i="1"/>
  <c r="O395" i="1" s="1"/>
  <c r="N383" i="1"/>
  <c r="O383" i="1" s="1"/>
  <c r="N359" i="1"/>
  <c r="O359" i="1" s="1"/>
  <c r="N347" i="1"/>
  <c r="O347" i="1" s="1"/>
  <c r="N323" i="1"/>
  <c r="O323" i="1" s="1"/>
  <c r="N311" i="1"/>
  <c r="O311" i="1" s="1"/>
  <c r="O299" i="1"/>
  <c r="N287" i="1"/>
  <c r="O287" i="1" s="1"/>
  <c r="N275" i="1"/>
  <c r="O275" i="1" s="1"/>
  <c r="O251" i="1"/>
  <c r="N239" i="1"/>
  <c r="O239" i="1" s="1"/>
  <c r="N227" i="1"/>
  <c r="O227" i="1" s="1"/>
  <c r="N215" i="1"/>
  <c r="O215" i="1" s="1"/>
  <c r="O203" i="1"/>
  <c r="O191" i="1"/>
  <c r="N179" i="1"/>
  <c r="O179" i="1" s="1"/>
  <c r="N167" i="1"/>
  <c r="O167" i="1" s="1"/>
  <c r="N143" i="1"/>
  <c r="O143" i="1" s="1"/>
  <c r="N131" i="1"/>
  <c r="O131" i="1" s="1"/>
  <c r="N119" i="1"/>
  <c r="O119" i="1" s="1"/>
  <c r="N107" i="1"/>
  <c r="O107" i="1" s="1"/>
  <c r="N95" i="1"/>
  <c r="O95" i="1" s="1"/>
  <c r="N83" i="1"/>
  <c r="O83" i="1" s="1"/>
  <c r="N71" i="1"/>
  <c r="O71" i="1" s="1"/>
  <c r="N59" i="1"/>
  <c r="O59" i="1" s="1"/>
  <c r="N47" i="1"/>
  <c r="O47" i="1" s="1"/>
  <c r="N35" i="1"/>
  <c r="O35" i="1" s="1"/>
  <c r="N23" i="1"/>
  <c r="O23" i="1" s="1"/>
  <c r="N11" i="1"/>
  <c r="O11" i="1" s="1"/>
  <c r="P500" i="1"/>
  <c r="Q500" i="1" s="1"/>
  <c r="P488" i="1"/>
  <c r="Q488" i="1" s="1"/>
  <c r="P476" i="1"/>
  <c r="Q476" i="1" s="1"/>
  <c r="P464" i="1"/>
  <c r="Q464" i="1" s="1"/>
  <c r="P452" i="1"/>
  <c r="Q452" i="1" s="1"/>
  <c r="P440" i="1"/>
  <c r="Q440" i="1" s="1"/>
  <c r="P428" i="1"/>
  <c r="Q428" i="1" s="1"/>
  <c r="P416" i="1"/>
  <c r="Q416" i="1" s="1"/>
  <c r="P404" i="1"/>
  <c r="Q404" i="1" s="1"/>
  <c r="P392" i="1"/>
  <c r="Q392" i="1" s="1"/>
  <c r="P380" i="1"/>
  <c r="Q380" i="1" s="1"/>
  <c r="P368" i="1"/>
  <c r="Q368" i="1" s="1"/>
  <c r="P356" i="1"/>
  <c r="Q356" i="1" s="1"/>
  <c r="P344" i="1"/>
  <c r="Q344" i="1" s="1"/>
  <c r="P332" i="1"/>
  <c r="Q332" i="1" s="1"/>
  <c r="P320" i="1"/>
  <c r="Q320" i="1" s="1"/>
  <c r="P308" i="1"/>
  <c r="Q308" i="1" s="1"/>
  <c r="P296" i="1"/>
  <c r="Q296" i="1" s="1"/>
  <c r="P284" i="1"/>
  <c r="Q284" i="1" s="1"/>
  <c r="P272" i="1"/>
  <c r="Q272" i="1" s="1"/>
  <c r="P260" i="1"/>
  <c r="Q260" i="1" s="1"/>
  <c r="P248" i="1"/>
  <c r="Q248" i="1" s="1"/>
  <c r="P236" i="1"/>
  <c r="Q236" i="1" s="1"/>
  <c r="P224" i="1"/>
  <c r="Q224" i="1" s="1"/>
  <c r="P212" i="1"/>
  <c r="Q212" i="1" s="1"/>
  <c r="P200" i="1"/>
  <c r="Q200" i="1" s="1"/>
  <c r="P188" i="1"/>
  <c r="Q188" i="1" s="1"/>
  <c r="P176" i="1"/>
  <c r="Q176" i="1" s="1"/>
  <c r="P164" i="1"/>
  <c r="Q164" i="1" s="1"/>
  <c r="P152" i="1"/>
  <c r="Q152" i="1" s="1"/>
  <c r="P140" i="1"/>
  <c r="Q140" i="1" s="1"/>
  <c r="P128" i="1"/>
  <c r="Q128" i="1" s="1"/>
  <c r="P116" i="1"/>
  <c r="Q116" i="1" s="1"/>
  <c r="P104" i="1"/>
  <c r="Q104" i="1" s="1"/>
  <c r="P92" i="1"/>
  <c r="Q92" i="1" s="1"/>
  <c r="P80" i="1"/>
  <c r="Q80" i="1" s="1"/>
  <c r="P68" i="1"/>
  <c r="Q68" i="1" s="1"/>
  <c r="P56" i="1"/>
  <c r="Q56" i="1" s="1"/>
  <c r="P44" i="1"/>
  <c r="Q44" i="1" s="1"/>
  <c r="P32" i="1"/>
  <c r="Q32" i="1" s="1"/>
  <c r="P20" i="1"/>
  <c r="Q20" i="1" s="1"/>
  <c r="P8" i="1"/>
  <c r="Q8" i="1" s="1"/>
  <c r="R495" i="1"/>
  <c r="W495" i="1" s="1"/>
  <c r="R483" i="1"/>
  <c r="W483" i="1" s="1"/>
  <c r="R471" i="1"/>
  <c r="W471" i="1" s="1"/>
  <c r="R459" i="1"/>
  <c r="W459" i="1" s="1"/>
  <c r="R447" i="1"/>
  <c r="W447" i="1" s="1"/>
  <c r="R435" i="1"/>
  <c r="W435" i="1" s="1"/>
  <c r="R423" i="1"/>
  <c r="W423" i="1" s="1"/>
  <c r="R411" i="1"/>
  <c r="W411" i="1" s="1"/>
  <c r="R399" i="1"/>
  <c r="R387" i="1"/>
  <c r="W387" i="1" s="1"/>
  <c r="R375" i="1"/>
  <c r="W375" i="1" s="1"/>
  <c r="R363" i="1"/>
  <c r="W363" i="1" s="1"/>
  <c r="R351" i="1"/>
  <c r="W351" i="1" s="1"/>
  <c r="R339" i="1"/>
  <c r="W339" i="1" s="1"/>
  <c r="R327" i="1"/>
  <c r="R315" i="1"/>
  <c r="W315" i="1" s="1"/>
  <c r="R303" i="1"/>
  <c r="W303" i="1" s="1"/>
  <c r="R291" i="1"/>
  <c r="W291" i="1" s="1"/>
  <c r="R279" i="1"/>
  <c r="W279" i="1" s="1"/>
  <c r="R267" i="1"/>
  <c r="W267" i="1" s="1"/>
  <c r="R255" i="1"/>
  <c r="W255" i="1" s="1"/>
  <c r="R243" i="1"/>
  <c r="W243" i="1" s="1"/>
  <c r="R231" i="1"/>
  <c r="W231" i="1" s="1"/>
  <c r="R219" i="1"/>
  <c r="W219" i="1" s="1"/>
  <c r="R207" i="1"/>
  <c r="W207" i="1" s="1"/>
  <c r="R195" i="1"/>
  <c r="W195" i="1" s="1"/>
  <c r="R183" i="1"/>
  <c r="R171" i="1"/>
  <c r="R159" i="1"/>
  <c r="R147" i="1"/>
  <c r="R135" i="1"/>
  <c r="W135" i="1" s="1"/>
  <c r="O502" i="1"/>
  <c r="N490" i="1"/>
  <c r="O490" i="1" s="1"/>
  <c r="N478" i="1"/>
  <c r="O478" i="1" s="1"/>
  <c r="N466" i="1"/>
  <c r="O466" i="1" s="1"/>
  <c r="N454" i="1"/>
  <c r="O454" i="1" s="1"/>
  <c r="O442" i="1"/>
  <c r="O430" i="1"/>
  <c r="O418" i="1"/>
  <c r="N406" i="1"/>
  <c r="O406" i="1" s="1"/>
  <c r="O394" i="1"/>
  <c r="O382" i="1"/>
  <c r="N370" i="1"/>
  <c r="O370" i="1" s="1"/>
  <c r="N358" i="1"/>
  <c r="O358" i="1" s="1"/>
  <c r="O346" i="1"/>
  <c r="N334" i="1"/>
  <c r="O334" i="1" s="1"/>
  <c r="N322" i="1"/>
  <c r="O322" i="1" s="1"/>
  <c r="N310" i="1"/>
  <c r="O310" i="1" s="1"/>
  <c r="O298" i="1"/>
  <c r="N286" i="1"/>
  <c r="O286" i="1" s="1"/>
  <c r="N274" i="1"/>
  <c r="O274" i="1" s="1"/>
  <c r="O262" i="1"/>
  <c r="N250" i="1"/>
  <c r="O250" i="1" s="1"/>
  <c r="N238" i="1"/>
  <c r="O238" i="1" s="1"/>
  <c r="N226" i="1"/>
  <c r="O226" i="1" s="1"/>
  <c r="N214" i="1"/>
  <c r="O214" i="1" s="1"/>
  <c r="O202" i="1"/>
  <c r="N190" i="1"/>
  <c r="O190" i="1" s="1"/>
  <c r="N178" i="1"/>
  <c r="O178" i="1" s="1"/>
  <c r="N166" i="1"/>
  <c r="O166" i="1" s="1"/>
  <c r="N154" i="1"/>
  <c r="O154" i="1" s="1"/>
  <c r="N142" i="1"/>
  <c r="O142" i="1" s="1"/>
  <c r="O130" i="1"/>
  <c r="N118" i="1"/>
  <c r="O118" i="1" s="1"/>
  <c r="N106" i="1"/>
  <c r="O106" i="1" s="1"/>
  <c r="N94" i="1"/>
  <c r="O94" i="1" s="1"/>
  <c r="N82" i="1"/>
  <c r="O82" i="1" s="1"/>
  <c r="N58" i="1"/>
  <c r="O58" i="1" s="1"/>
  <c r="N46" i="1"/>
  <c r="O46" i="1" s="1"/>
  <c r="N34" i="1"/>
  <c r="O34" i="1" s="1"/>
  <c r="N22" i="1"/>
  <c r="O22" i="1" s="1"/>
  <c r="N10" i="1"/>
  <c r="O10" i="1" s="1"/>
  <c r="R494" i="1"/>
  <c r="W494" i="1" s="1"/>
  <c r="R482" i="1"/>
  <c r="W482" i="1" s="1"/>
  <c r="R470" i="1"/>
  <c r="R458" i="1"/>
  <c r="W458" i="1" s="1"/>
  <c r="R446" i="1"/>
  <c r="R434" i="1"/>
  <c r="W434" i="1" s="1"/>
  <c r="R422" i="1"/>
  <c r="W422" i="1" s="1"/>
  <c r="R410" i="1"/>
  <c r="R398" i="1"/>
  <c r="R386" i="1"/>
  <c r="W386" i="1" s="1"/>
  <c r="R374" i="1"/>
  <c r="W374" i="1" s="1"/>
  <c r="R362" i="1"/>
  <c r="R350" i="1"/>
  <c r="W350" i="1" s="1"/>
  <c r="R338" i="1"/>
  <c r="W338" i="1" s="1"/>
  <c r="R326" i="1"/>
  <c r="W326" i="1" s="1"/>
  <c r="R314" i="1"/>
  <c r="W314" i="1" s="1"/>
  <c r="R302" i="1"/>
  <c r="W302" i="1" s="1"/>
  <c r="R290" i="1"/>
  <c r="W290" i="1" s="1"/>
  <c r="R278" i="1"/>
  <c r="R266" i="1"/>
  <c r="R254" i="1"/>
  <c r="W254" i="1" s="1"/>
  <c r="R242" i="1"/>
  <c r="W242" i="1" s="1"/>
  <c r="R230" i="1"/>
  <c r="W230" i="1" s="1"/>
  <c r="R218" i="1"/>
  <c r="W218" i="1" s="1"/>
  <c r="R206" i="1"/>
  <c r="R194" i="1"/>
  <c r="W194" i="1" s="1"/>
  <c r="R182" i="1"/>
  <c r="R170" i="1"/>
  <c r="W170" i="1" s="1"/>
  <c r="R158" i="1"/>
  <c r="W158" i="1" s="1"/>
  <c r="R146" i="1"/>
  <c r="W146" i="1" s="1"/>
  <c r="R134" i="1"/>
  <c r="R122" i="1"/>
  <c r="R110" i="1"/>
  <c r="R98" i="1"/>
  <c r="W98" i="1" s="1"/>
  <c r="R86" i="1"/>
  <c r="W86" i="1" s="1"/>
  <c r="R74" i="1"/>
  <c r="W74" i="1" s="1"/>
  <c r="R62" i="1"/>
  <c r="R50" i="1"/>
  <c r="W50" i="1" s="1"/>
  <c r="R38" i="1"/>
  <c r="W38" i="1" s="1"/>
  <c r="R26" i="1"/>
  <c r="R14" i="1"/>
  <c r="W14" i="1" s="1"/>
  <c r="R421" i="1"/>
  <c r="W421" i="1" s="1"/>
  <c r="R409" i="1"/>
  <c r="R397" i="1"/>
  <c r="R385" i="1"/>
  <c r="W385" i="1" s="1"/>
  <c r="R373" i="1"/>
  <c r="W373" i="1" s="1"/>
  <c r="R361" i="1"/>
  <c r="W361" i="1" s="1"/>
  <c r="R349" i="1"/>
  <c r="R337" i="1"/>
  <c r="R325" i="1"/>
  <c r="W325" i="1" s="1"/>
  <c r="R313" i="1"/>
  <c r="W313" i="1" s="1"/>
  <c r="R301" i="1"/>
  <c r="R289" i="1"/>
  <c r="R277" i="1"/>
  <c r="W277" i="1" s="1"/>
  <c r="R265" i="1"/>
  <c r="R253" i="1"/>
  <c r="R241" i="1"/>
  <c r="R229" i="1"/>
  <c r="W229" i="1" s="1"/>
  <c r="R217" i="1"/>
  <c r="R205" i="1"/>
  <c r="R193" i="1"/>
  <c r="R181" i="1"/>
  <c r="R169" i="1"/>
  <c r="R157" i="1"/>
  <c r="R145" i="1"/>
  <c r="R133" i="1"/>
  <c r="R121" i="1"/>
  <c r="R109" i="1"/>
  <c r="R97" i="1"/>
  <c r="R85" i="1"/>
  <c r="R73" i="1"/>
  <c r="R61" i="1"/>
  <c r="R49" i="1"/>
  <c r="R37" i="1"/>
  <c r="R25" i="1"/>
  <c r="R13" i="1"/>
  <c r="P341" i="1"/>
  <c r="Q341" i="1" s="1"/>
  <c r="P329" i="1"/>
  <c r="Q329" i="1" s="1"/>
  <c r="P317" i="1"/>
  <c r="Q317" i="1" s="1"/>
  <c r="P305" i="1"/>
  <c r="Q305" i="1" s="1"/>
  <c r="P293" i="1"/>
  <c r="Q293" i="1" s="1"/>
  <c r="P269" i="1"/>
  <c r="Q269" i="1" s="1"/>
  <c r="P257" i="1"/>
  <c r="Q257" i="1" s="1"/>
  <c r="P245" i="1"/>
  <c r="Q245" i="1" s="1"/>
  <c r="P233" i="1"/>
  <c r="Q233" i="1" s="1"/>
  <c r="P221" i="1"/>
  <c r="Q221" i="1" s="1"/>
  <c r="P197" i="1"/>
  <c r="Q197" i="1" s="1"/>
  <c r="P185" i="1"/>
  <c r="Q185" i="1" s="1"/>
  <c r="P173" i="1"/>
  <c r="Q173" i="1" s="1"/>
  <c r="P161" i="1"/>
  <c r="Q161" i="1" s="1"/>
  <c r="P149" i="1"/>
  <c r="Q149" i="1" s="1"/>
  <c r="P125" i="1"/>
  <c r="Q125" i="1" s="1"/>
  <c r="P113" i="1"/>
  <c r="Q113" i="1" s="1"/>
  <c r="P101" i="1"/>
  <c r="Q101" i="1" s="1"/>
  <c r="P89" i="1"/>
  <c r="Q89" i="1" s="1"/>
  <c r="P77" i="1"/>
  <c r="Q77" i="1" s="1"/>
  <c r="P53" i="1"/>
  <c r="Q53" i="1" s="1"/>
  <c r="P41" i="1"/>
  <c r="Q41" i="1" s="1"/>
  <c r="P29" i="1"/>
  <c r="Q29" i="1" s="1"/>
  <c r="P17" i="1"/>
  <c r="Q17" i="1" s="1"/>
  <c r="P5" i="1"/>
  <c r="Q5" i="1" s="1"/>
  <c r="R492" i="1"/>
  <c r="W492" i="1" s="1"/>
  <c r="R480" i="1"/>
  <c r="R468" i="1"/>
  <c r="W468" i="1" s="1"/>
  <c r="R456" i="1"/>
  <c r="W456" i="1" s="1"/>
  <c r="R444" i="1"/>
  <c r="W444" i="1" s="1"/>
  <c r="R432" i="1"/>
  <c r="W432" i="1" s="1"/>
  <c r="R420" i="1"/>
  <c r="W420" i="1" s="1"/>
  <c r="R408" i="1"/>
  <c r="R396" i="1"/>
  <c r="W396" i="1" s="1"/>
  <c r="R384" i="1"/>
  <c r="W384" i="1" s="1"/>
  <c r="R372" i="1"/>
  <c r="R360" i="1"/>
  <c r="W360" i="1" s="1"/>
  <c r="R348" i="1"/>
  <c r="W348" i="1" s="1"/>
  <c r="R336" i="1"/>
  <c r="W336" i="1" s="1"/>
  <c r="R324" i="1"/>
  <c r="W324" i="1" s="1"/>
  <c r="R312" i="1"/>
  <c r="W312" i="1" s="1"/>
  <c r="R300" i="1"/>
  <c r="W300" i="1" s="1"/>
  <c r="R276" i="1"/>
  <c r="W276" i="1" s="1"/>
  <c r="R264" i="1"/>
  <c r="W264" i="1" s="1"/>
  <c r="R252" i="1"/>
  <c r="W252" i="1" s="1"/>
  <c r="R240" i="1"/>
  <c r="W240" i="1" s="1"/>
  <c r="R228" i="1"/>
  <c r="R216" i="1"/>
  <c r="W216" i="1" s="1"/>
  <c r="R204" i="1"/>
  <c r="W204" i="1" s="1"/>
  <c r="R192" i="1"/>
  <c r="W192" i="1" s="1"/>
  <c r="R180" i="1"/>
  <c r="W180" i="1" s="1"/>
  <c r="R168" i="1"/>
  <c r="R156" i="1"/>
  <c r="W156" i="1" s="1"/>
  <c r="R144" i="1"/>
  <c r="W144" i="1" s="1"/>
  <c r="R132" i="1"/>
  <c r="R120" i="1"/>
  <c r="R108" i="1"/>
  <c r="W108" i="1" s="1"/>
  <c r="R96" i="1"/>
  <c r="W96" i="1" s="1"/>
  <c r="R84" i="1"/>
  <c r="R72" i="1"/>
  <c r="W72" i="1" s="1"/>
  <c r="R60" i="1"/>
  <c r="R48" i="1"/>
  <c r="R36" i="1"/>
  <c r="W36" i="1" s="1"/>
  <c r="R24" i="1"/>
  <c r="R12" i="1"/>
  <c r="W12" i="1" s="1"/>
  <c r="O499" i="1"/>
  <c r="O487" i="1"/>
  <c r="N475" i="1"/>
  <c r="O475" i="1" s="1"/>
  <c r="O463" i="1"/>
  <c r="N451" i="1"/>
  <c r="O451" i="1" s="1"/>
  <c r="O439" i="1"/>
  <c r="O427" i="1"/>
  <c r="N415" i="1"/>
  <c r="O415" i="1" s="1"/>
  <c r="N403" i="1"/>
  <c r="O403" i="1" s="1"/>
  <c r="N391" i="1"/>
  <c r="O391" i="1" s="1"/>
  <c r="O367" i="1"/>
  <c r="O355" i="1"/>
  <c r="N343" i="1"/>
  <c r="O343" i="1" s="1"/>
  <c r="O331" i="1"/>
  <c r="O319" i="1"/>
  <c r="N307" i="1"/>
  <c r="O307" i="1" s="1"/>
  <c r="N295" i="1"/>
  <c r="O295" i="1" s="1"/>
  <c r="N283" i="1"/>
  <c r="O283" i="1" s="1"/>
  <c r="N271" i="1"/>
  <c r="O271" i="1" s="1"/>
  <c r="N259" i="1"/>
  <c r="O259" i="1" s="1"/>
  <c r="O247" i="1"/>
  <c r="O235" i="1"/>
  <c r="N223" i="1"/>
  <c r="O223" i="1" s="1"/>
  <c r="N211" i="1"/>
  <c r="O211" i="1" s="1"/>
  <c r="O199" i="1"/>
  <c r="N187" i="1"/>
  <c r="O187" i="1" s="1"/>
  <c r="N175" i="1"/>
  <c r="O175" i="1" s="1"/>
  <c r="N163" i="1"/>
  <c r="O163" i="1" s="1"/>
  <c r="O151" i="1"/>
  <c r="N139" i="1"/>
  <c r="O139" i="1" s="1"/>
  <c r="N127" i="1"/>
  <c r="O127" i="1" s="1"/>
  <c r="N115" i="1"/>
  <c r="O115" i="1" s="1"/>
  <c r="N103" i="1"/>
  <c r="O103" i="1" s="1"/>
  <c r="N91" i="1"/>
  <c r="O91" i="1" s="1"/>
  <c r="N79" i="1"/>
  <c r="O79" i="1" s="1"/>
  <c r="N67" i="1"/>
  <c r="O67" i="1" s="1"/>
  <c r="N55" i="1"/>
  <c r="O55" i="1" s="1"/>
  <c r="N43" i="1"/>
  <c r="O43" i="1" s="1"/>
  <c r="N31" i="1"/>
  <c r="O31" i="1" s="1"/>
  <c r="N19" i="1"/>
  <c r="O19" i="1" s="1"/>
  <c r="N7" i="1"/>
  <c r="O7" i="1" s="1"/>
  <c r="R467" i="1"/>
  <c r="R455" i="1"/>
  <c r="W455" i="1" s="1"/>
  <c r="R443" i="1"/>
  <c r="W443" i="1" s="1"/>
  <c r="R431" i="1"/>
  <c r="W431" i="1" s="1"/>
  <c r="R419" i="1"/>
  <c r="W419" i="1" s="1"/>
  <c r="R407" i="1"/>
  <c r="R395" i="1"/>
  <c r="R383" i="1"/>
  <c r="R371" i="1"/>
  <c r="W371" i="1" s="1"/>
  <c r="R359" i="1"/>
  <c r="R347" i="1"/>
  <c r="R335" i="1"/>
  <c r="W335" i="1" s="1"/>
  <c r="R323" i="1"/>
  <c r="R311" i="1"/>
  <c r="R299" i="1"/>
  <c r="W299" i="1" s="1"/>
  <c r="R287" i="1"/>
  <c r="R275" i="1"/>
  <c r="R263" i="1"/>
  <c r="W263" i="1" s="1"/>
  <c r="R251" i="1"/>
  <c r="W251" i="1" s="1"/>
  <c r="R239" i="1"/>
  <c r="R227" i="1"/>
  <c r="R215" i="1"/>
  <c r="R203" i="1"/>
  <c r="W203" i="1" s="1"/>
  <c r="R191" i="1"/>
  <c r="W191" i="1" s="1"/>
  <c r="R179" i="1"/>
  <c r="R167" i="1"/>
  <c r="R155" i="1"/>
  <c r="W155" i="1" s="1"/>
  <c r="R143" i="1"/>
  <c r="R131" i="1"/>
  <c r="R119" i="1"/>
  <c r="R107" i="1"/>
  <c r="R95" i="1"/>
  <c r="R83" i="1"/>
  <c r="R71" i="1"/>
  <c r="R59" i="1"/>
  <c r="R47" i="1"/>
  <c r="W47" i="1" s="1"/>
  <c r="R35" i="1"/>
  <c r="R23" i="1"/>
  <c r="R11" i="1"/>
  <c r="O498" i="1"/>
  <c r="O486" i="1"/>
  <c r="N474" i="1"/>
  <c r="O474" i="1" s="1"/>
  <c r="O462" i="1"/>
  <c r="O450" i="1"/>
  <c r="N438" i="1"/>
  <c r="O438" i="1" s="1"/>
  <c r="O414" i="1"/>
  <c r="N402" i="1"/>
  <c r="O402" i="1" s="1"/>
  <c r="N390" i="1"/>
  <c r="O390" i="1" s="1"/>
  <c r="N378" i="1"/>
  <c r="O378" i="1" s="1"/>
  <c r="N366" i="1"/>
  <c r="O366" i="1" s="1"/>
  <c r="O354" i="1"/>
  <c r="O342" i="1"/>
  <c r="N330" i="1"/>
  <c r="O330" i="1" s="1"/>
  <c r="N318" i="1"/>
  <c r="O318" i="1" s="1"/>
  <c r="O306" i="1"/>
  <c r="N294" i="1"/>
  <c r="O294" i="1" s="1"/>
  <c r="O282" i="1"/>
  <c r="O270" i="1"/>
  <c r="N258" i="1"/>
  <c r="O258" i="1" s="1"/>
  <c r="O246" i="1"/>
  <c r="O234" i="1"/>
  <c r="N222" i="1"/>
  <c r="O222" i="1" s="1"/>
  <c r="O210" i="1"/>
  <c r="O198" i="1"/>
  <c r="N186" i="1"/>
  <c r="O186" i="1" s="1"/>
  <c r="O174" i="1"/>
  <c r="N162" i="1"/>
  <c r="O162" i="1" s="1"/>
  <c r="N150" i="1"/>
  <c r="O150" i="1" s="1"/>
  <c r="N138" i="1"/>
  <c r="O138" i="1" s="1"/>
  <c r="N126" i="1"/>
  <c r="O126" i="1" s="1"/>
  <c r="N114" i="1"/>
  <c r="O114" i="1" s="1"/>
  <c r="N102" i="1"/>
  <c r="O102" i="1" s="1"/>
  <c r="O90" i="1"/>
  <c r="N78" i="1"/>
  <c r="O78" i="1" s="1"/>
  <c r="N66" i="1"/>
  <c r="O66" i="1" s="1"/>
  <c r="N54" i="1"/>
  <c r="O54" i="1" s="1"/>
  <c r="N42" i="1"/>
  <c r="O42" i="1" s="1"/>
  <c r="N30" i="1"/>
  <c r="O30" i="1" s="1"/>
  <c r="N18" i="1"/>
  <c r="O18" i="1" s="1"/>
  <c r="N6" i="1"/>
  <c r="O6" i="1" s="1"/>
  <c r="R502" i="1"/>
  <c r="W502" i="1" s="1"/>
  <c r="R490" i="1"/>
  <c r="R478" i="1"/>
  <c r="W478" i="1" s="1"/>
  <c r="R466" i="1"/>
  <c r="W466" i="1" s="1"/>
  <c r="R454" i="1"/>
  <c r="W454" i="1" s="1"/>
  <c r="R442" i="1"/>
  <c r="W442" i="1" s="1"/>
  <c r="R430" i="1"/>
  <c r="W430" i="1" s="1"/>
  <c r="R418" i="1"/>
  <c r="W418" i="1" s="1"/>
  <c r="R406" i="1"/>
  <c r="W406" i="1" s="1"/>
  <c r="R394" i="1"/>
  <c r="W394" i="1" s="1"/>
  <c r="R382" i="1"/>
  <c r="W382" i="1" s="1"/>
  <c r="R370" i="1"/>
  <c r="R358" i="1"/>
  <c r="R346" i="1"/>
  <c r="W346" i="1" s="1"/>
  <c r="R334" i="1"/>
  <c r="R322" i="1"/>
  <c r="R310" i="1"/>
  <c r="W310" i="1" s="1"/>
  <c r="R298" i="1"/>
  <c r="W298" i="1" s="1"/>
  <c r="R286" i="1"/>
  <c r="R274" i="1"/>
  <c r="W274" i="1" s="1"/>
  <c r="R262" i="1"/>
  <c r="W262" i="1" s="1"/>
  <c r="R250" i="1"/>
  <c r="R238" i="1"/>
  <c r="R226" i="1"/>
  <c r="R214" i="1"/>
  <c r="R202" i="1"/>
  <c r="W202" i="1" s="1"/>
  <c r="R190" i="1"/>
  <c r="W190" i="1" s="1"/>
  <c r="R178" i="1"/>
  <c r="W178" i="1" s="1"/>
  <c r="R166" i="1"/>
  <c r="R154" i="1"/>
  <c r="R142" i="1"/>
  <c r="W142" i="1" s="1"/>
  <c r="R130" i="1"/>
  <c r="W130" i="1" s="1"/>
  <c r="R118" i="1"/>
  <c r="R106" i="1"/>
  <c r="W106" i="1" s="1"/>
  <c r="R94" i="1"/>
  <c r="R82" i="1"/>
  <c r="R70" i="1"/>
  <c r="W70" i="1" s="1"/>
  <c r="R58" i="1"/>
  <c r="R46" i="1"/>
  <c r="R34" i="1"/>
  <c r="W34" i="1" s="1"/>
  <c r="R22" i="1"/>
  <c r="W22" i="1" s="1"/>
  <c r="R10" i="1"/>
  <c r="O497" i="1"/>
  <c r="O485" i="1"/>
  <c r="O473" i="1"/>
  <c r="O461" i="1"/>
  <c r="N449" i="1"/>
  <c r="O449" i="1" s="1"/>
  <c r="O437" i="1"/>
  <c r="N425" i="1"/>
  <c r="O425" i="1" s="1"/>
  <c r="N413" i="1"/>
  <c r="O413" i="1" s="1"/>
  <c r="O401" i="1"/>
  <c r="O377" i="1"/>
  <c r="N365" i="1"/>
  <c r="O365" i="1" s="1"/>
  <c r="O353" i="1"/>
  <c r="N341" i="1"/>
  <c r="O341" i="1" s="1"/>
  <c r="O329" i="1"/>
  <c r="N317" i="1"/>
  <c r="O317" i="1" s="1"/>
  <c r="N305" i="1"/>
  <c r="O305" i="1" s="1"/>
  <c r="O281" i="1"/>
  <c r="N269" i="1"/>
  <c r="O269" i="1" s="1"/>
  <c r="N257" i="1"/>
  <c r="O257" i="1" s="1"/>
  <c r="O245" i="1"/>
  <c r="O233" i="1"/>
  <c r="N221" i="1"/>
  <c r="O221" i="1" s="1"/>
  <c r="O209" i="1"/>
  <c r="O197" i="1"/>
  <c r="N185" i="1"/>
  <c r="O185" i="1" s="1"/>
  <c r="O173" i="1"/>
  <c r="N161" i="1"/>
  <c r="O161" i="1" s="1"/>
  <c r="O149" i="1"/>
  <c r="N137" i="1"/>
  <c r="O137" i="1" s="1"/>
  <c r="N125" i="1"/>
  <c r="O125" i="1" s="1"/>
  <c r="N113" i="1"/>
  <c r="O113" i="1" s="1"/>
  <c r="N101" i="1"/>
  <c r="O101" i="1" s="1"/>
  <c r="N89" i="1"/>
  <c r="O89" i="1" s="1"/>
  <c r="N77" i="1"/>
  <c r="O77" i="1" s="1"/>
  <c r="N65" i="1"/>
  <c r="O65" i="1" s="1"/>
  <c r="N53" i="1"/>
  <c r="O53" i="1" s="1"/>
  <c r="N41" i="1"/>
  <c r="O41" i="1" s="1"/>
  <c r="N29" i="1"/>
  <c r="O29" i="1" s="1"/>
  <c r="N17" i="1"/>
  <c r="O17" i="1" s="1"/>
  <c r="N5" i="1"/>
  <c r="O5" i="1" s="1"/>
  <c r="R88" i="1"/>
  <c r="R76" i="1"/>
  <c r="W76" i="1" s="1"/>
  <c r="R64" i="1"/>
  <c r="W64" i="1" s="1"/>
  <c r="R52" i="1"/>
  <c r="R40" i="1"/>
  <c r="W40" i="1" s="1"/>
  <c r="R28" i="1"/>
  <c r="R16" i="1"/>
  <c r="R123" i="1"/>
  <c r="W123" i="1" s="1"/>
  <c r="R111" i="1"/>
  <c r="R99" i="1"/>
  <c r="W99" i="1" s="1"/>
  <c r="R87" i="1"/>
  <c r="R75" i="1"/>
  <c r="W75" i="1" s="1"/>
  <c r="R63" i="1"/>
  <c r="W63" i="1" s="1"/>
  <c r="R51" i="1"/>
  <c r="W51" i="1" s="1"/>
  <c r="R39" i="1"/>
  <c r="R27" i="1"/>
  <c r="R15" i="1"/>
  <c r="W529" i="1" l="1"/>
  <c r="W540" i="1"/>
  <c r="S59" i="1"/>
  <c r="W59" i="1" s="1"/>
  <c r="S343" i="1"/>
  <c r="S475" i="1"/>
  <c r="W475" i="1" s="1"/>
  <c r="W31" i="1"/>
  <c r="W175" i="1"/>
  <c r="S43" i="1"/>
  <c r="W43" i="1" s="1"/>
  <c r="W552" i="1"/>
  <c r="W343" i="1"/>
  <c r="S55" i="1"/>
  <c r="S259" i="1"/>
  <c r="W575" i="1"/>
  <c r="W564" i="1"/>
  <c r="W507" i="1"/>
  <c r="W579" i="1"/>
  <c r="S403" i="1"/>
  <c r="S203" i="1"/>
  <c r="S199" i="1"/>
  <c r="W102" i="1"/>
  <c r="W271" i="1"/>
  <c r="W415" i="1"/>
  <c r="V239" i="1"/>
  <c r="V395" i="1"/>
  <c r="T83" i="1"/>
  <c r="T147" i="1"/>
  <c r="S82" i="1"/>
  <c r="W82" i="1" s="1"/>
  <c r="S322" i="1"/>
  <c r="W322" i="1" s="1"/>
  <c r="T439" i="1"/>
  <c r="S48" i="1"/>
  <c r="S120" i="1"/>
  <c r="S192" i="1"/>
  <c r="S264" i="1"/>
  <c r="S336" i="1"/>
  <c r="S408" i="1"/>
  <c r="W408" i="1" s="1"/>
  <c r="S25" i="1"/>
  <c r="S97" i="1"/>
  <c r="S169" i="1"/>
  <c r="S241" i="1"/>
  <c r="T214" i="1"/>
  <c r="T358" i="1"/>
  <c r="W358" i="1" s="1"/>
  <c r="T502" i="1"/>
  <c r="S16" i="1"/>
  <c r="W16" i="1" s="1"/>
  <c r="S88" i="1"/>
  <c r="W88" i="1" s="1"/>
  <c r="S160" i="1"/>
  <c r="W160" i="1" s="1"/>
  <c r="S232" i="1"/>
  <c r="W232" i="1" s="1"/>
  <c r="S304" i="1"/>
  <c r="S376" i="1"/>
  <c r="S448" i="1"/>
  <c r="T278" i="1"/>
  <c r="S18" i="1"/>
  <c r="W18" i="1" s="1"/>
  <c r="S294" i="1"/>
  <c r="W294" i="1" s="1"/>
  <c r="W541" i="1"/>
  <c r="V251" i="1"/>
  <c r="V419" i="1"/>
  <c r="T107" i="1"/>
  <c r="W107" i="1" s="1"/>
  <c r="T159" i="1"/>
  <c r="S94" i="1"/>
  <c r="W94" i="1" s="1"/>
  <c r="S214" i="1"/>
  <c r="S334" i="1"/>
  <c r="W334" i="1" s="1"/>
  <c r="S11" i="1"/>
  <c r="W11" i="1" s="1"/>
  <c r="S191" i="1"/>
  <c r="S335" i="1"/>
  <c r="T451" i="1"/>
  <c r="S420" i="1"/>
  <c r="S253" i="1"/>
  <c r="S445" i="1"/>
  <c r="S62" i="1"/>
  <c r="W62" i="1" s="1"/>
  <c r="S134" i="1"/>
  <c r="S206" i="1"/>
  <c r="S278" i="1"/>
  <c r="W278" i="1" s="1"/>
  <c r="S350" i="1"/>
  <c r="S422" i="1"/>
  <c r="S494" i="1"/>
  <c r="T82" i="1"/>
  <c r="T226" i="1"/>
  <c r="T370" i="1"/>
  <c r="W370" i="1" s="1"/>
  <c r="S15" i="1"/>
  <c r="W15" i="1" s="1"/>
  <c r="S183" i="1"/>
  <c r="W183" i="1" s="1"/>
  <c r="S255" i="1"/>
  <c r="S327" i="1"/>
  <c r="S399" i="1"/>
  <c r="S471" i="1"/>
  <c r="T122" i="1"/>
  <c r="T458" i="1"/>
  <c r="S463" i="1"/>
  <c r="S30" i="1"/>
  <c r="S318" i="1"/>
  <c r="W553" i="1"/>
  <c r="W120" i="1"/>
  <c r="W214" i="1"/>
  <c r="W226" i="1"/>
  <c r="W399" i="1"/>
  <c r="W30" i="1"/>
  <c r="W318" i="1"/>
  <c r="W134" i="1"/>
  <c r="W567" i="1"/>
  <c r="W159" i="1"/>
  <c r="S127" i="1"/>
  <c r="W127" i="1" s="1"/>
  <c r="W580" i="1"/>
  <c r="S439" i="1"/>
  <c r="T37" i="1"/>
  <c r="W37" i="1" s="1"/>
  <c r="W565" i="1"/>
  <c r="T325" i="1"/>
  <c r="W577" i="1"/>
  <c r="W551" i="1"/>
  <c r="W136" i="1"/>
  <c r="W186" i="1"/>
  <c r="W330" i="1"/>
  <c r="W474" i="1"/>
  <c r="S83" i="1"/>
  <c r="S227" i="1"/>
  <c r="S209" i="1"/>
  <c r="T110" i="1"/>
  <c r="T254" i="1"/>
  <c r="T398" i="1"/>
  <c r="S67" i="1"/>
  <c r="W67" i="1" s="1"/>
  <c r="S42" i="1"/>
  <c r="W42" i="1" s="1"/>
  <c r="S258" i="1"/>
  <c r="W258" i="1" s="1"/>
  <c r="W563" i="1"/>
  <c r="W544" i="1"/>
  <c r="W539" i="1"/>
  <c r="W114" i="1"/>
  <c r="W402" i="1"/>
  <c r="T95" i="1"/>
  <c r="S287" i="1"/>
  <c r="S147" i="1"/>
  <c r="T182" i="1"/>
  <c r="W182" i="1" s="1"/>
  <c r="T326" i="1"/>
  <c r="T470" i="1"/>
  <c r="W470" i="1" s="1"/>
  <c r="S126" i="1"/>
  <c r="W126" i="1" s="1"/>
  <c r="S390" i="1"/>
  <c r="W515" i="1"/>
  <c r="W527" i="1"/>
  <c r="W398" i="1"/>
  <c r="W568" i="1"/>
  <c r="W238" i="1"/>
  <c r="W110" i="1"/>
  <c r="W162" i="1"/>
  <c r="W24" i="1"/>
  <c r="W168" i="1"/>
  <c r="T49" i="1"/>
  <c r="W49" i="1" s="1"/>
  <c r="T337" i="1"/>
  <c r="W337" i="1" s="1"/>
  <c r="W118" i="1"/>
  <c r="T61" i="1"/>
  <c r="T349" i="1"/>
  <c r="T109" i="1"/>
  <c r="W109" i="1" s="1"/>
  <c r="T397" i="1"/>
  <c r="W397" i="1" s="1"/>
  <c r="W60" i="1"/>
  <c r="W446" i="1"/>
  <c r="S487" i="1"/>
  <c r="T121" i="1"/>
  <c r="W121" i="1" s="1"/>
  <c r="T409" i="1"/>
  <c r="W409" i="1" s="1"/>
  <c r="T133" i="1"/>
  <c r="T421" i="1"/>
  <c r="T181" i="1"/>
  <c r="W181" i="1" s="1"/>
  <c r="T469" i="1"/>
  <c r="T193" i="1"/>
  <c r="W193" i="1" s="1"/>
  <c r="T481" i="1"/>
  <c r="T205" i="1"/>
  <c r="W205" i="1" s="1"/>
  <c r="T493" i="1"/>
  <c r="W61" i="1"/>
  <c r="W288" i="1"/>
  <c r="S187" i="1"/>
  <c r="W187" i="1" s="1"/>
  <c r="T253" i="1"/>
  <c r="T265" i="1"/>
  <c r="W265" i="1" s="1"/>
  <c r="S331" i="1"/>
  <c r="T277" i="1"/>
  <c r="R29" i="1"/>
  <c r="R473" i="1"/>
  <c r="W473" i="1" s="1"/>
  <c r="V236" i="1"/>
  <c r="T395" i="1"/>
  <c r="W395" i="1" s="1"/>
  <c r="S91" i="1"/>
  <c r="W91" i="1" s="1"/>
  <c r="S211" i="1"/>
  <c r="W211" i="1" s="1"/>
  <c r="T85" i="1"/>
  <c r="W85" i="1" s="1"/>
  <c r="T229" i="1"/>
  <c r="T373" i="1"/>
  <c r="V29" i="1"/>
  <c r="V33" i="1"/>
  <c r="V365" i="1"/>
  <c r="U33" i="1"/>
  <c r="T419" i="1"/>
  <c r="S223" i="1"/>
  <c r="W223" i="1" s="1"/>
  <c r="S427" i="1"/>
  <c r="T97" i="1"/>
  <c r="T241" i="1"/>
  <c r="T385" i="1"/>
  <c r="V69" i="1"/>
  <c r="V389" i="1"/>
  <c r="U269" i="1"/>
  <c r="U177" i="1"/>
  <c r="T479" i="1"/>
  <c r="S101" i="1"/>
  <c r="R141" i="1"/>
  <c r="W141" i="1" s="1"/>
  <c r="V117" i="1"/>
  <c r="V449" i="1"/>
  <c r="U321" i="1"/>
  <c r="R261" i="1"/>
  <c r="W261" i="1" s="1"/>
  <c r="V173" i="1"/>
  <c r="V177" i="1"/>
  <c r="V473" i="1"/>
  <c r="U413" i="1"/>
  <c r="U465" i="1"/>
  <c r="U452" i="1"/>
  <c r="R405" i="1"/>
  <c r="W405" i="1" s="1"/>
  <c r="V213" i="1"/>
  <c r="V344" i="1"/>
  <c r="U449" i="1"/>
  <c r="T131" i="1"/>
  <c r="W131" i="1" s="1"/>
  <c r="S7" i="1"/>
  <c r="W7" i="1" s="1"/>
  <c r="S151" i="1"/>
  <c r="S451" i="1"/>
  <c r="T145" i="1"/>
  <c r="W145" i="1" s="1"/>
  <c r="T289" i="1"/>
  <c r="W289" i="1" s="1"/>
  <c r="T433" i="1"/>
  <c r="V261" i="1"/>
  <c r="V488" i="1"/>
  <c r="T117" i="1"/>
  <c r="T191" i="1"/>
  <c r="S19" i="1"/>
  <c r="W19" i="1" s="1"/>
  <c r="S367" i="1"/>
  <c r="T13" i="1"/>
  <c r="W13" i="1" s="1"/>
  <c r="T157" i="1"/>
  <c r="W157" i="1" s="1"/>
  <c r="T301" i="1"/>
  <c r="W301" i="1" s="1"/>
  <c r="T445" i="1"/>
  <c r="V321" i="1"/>
  <c r="S17" i="1"/>
  <c r="T261" i="1"/>
  <c r="T227" i="1"/>
  <c r="S163" i="1"/>
  <c r="W163" i="1" s="1"/>
  <c r="T25" i="1"/>
  <c r="W25" i="1" s="1"/>
  <c r="T169" i="1"/>
  <c r="W169" i="1" s="1"/>
  <c r="T313" i="1"/>
  <c r="T457" i="1"/>
  <c r="V357" i="1"/>
  <c r="T200" i="1"/>
  <c r="T405" i="1"/>
  <c r="T251" i="1"/>
  <c r="V405" i="1"/>
  <c r="T257" i="1"/>
  <c r="T344" i="1"/>
  <c r="T275" i="1"/>
  <c r="W275" i="1" s="1"/>
  <c r="T488" i="1"/>
  <c r="T335" i="1"/>
  <c r="S485" i="1"/>
  <c r="R437" i="1"/>
  <c r="W437" i="1" s="1"/>
  <c r="U56" i="1"/>
  <c r="V92" i="1"/>
  <c r="V221" i="1"/>
  <c r="U125" i="1"/>
  <c r="T401" i="1"/>
  <c r="U296" i="1"/>
  <c r="T371" i="1"/>
  <c r="S79" i="1"/>
  <c r="W79" i="1" s="1"/>
  <c r="S499" i="1"/>
  <c r="T73" i="1"/>
  <c r="W73" i="1" s="1"/>
  <c r="T217" i="1"/>
  <c r="T361" i="1"/>
  <c r="W250" i="1"/>
  <c r="W244" i="1"/>
  <c r="W388" i="1"/>
  <c r="W65" i="1"/>
  <c r="W138" i="1"/>
  <c r="R117" i="1"/>
  <c r="W117" i="1" s="1"/>
  <c r="W479" i="1"/>
  <c r="V111" i="1"/>
  <c r="U44" i="1"/>
  <c r="V17" i="1"/>
  <c r="V161" i="1"/>
  <c r="V68" i="1"/>
  <c r="V224" i="1"/>
  <c r="V57" i="1"/>
  <c r="V201" i="1"/>
  <c r="V345" i="1"/>
  <c r="V353" i="1"/>
  <c r="V497" i="1"/>
  <c r="V332" i="1"/>
  <c r="V476" i="1"/>
  <c r="T69" i="1"/>
  <c r="U113" i="1"/>
  <c r="U257" i="1"/>
  <c r="U401" i="1"/>
  <c r="T59" i="1"/>
  <c r="S5" i="1"/>
  <c r="U21" i="1"/>
  <c r="U165" i="1"/>
  <c r="U309" i="1"/>
  <c r="U453" i="1"/>
  <c r="S20" i="1"/>
  <c r="S92" i="1"/>
  <c r="S164" i="1"/>
  <c r="S236" i="1"/>
  <c r="S308" i="1"/>
  <c r="S380" i="1"/>
  <c r="S452" i="1"/>
  <c r="U380" i="1"/>
  <c r="S21" i="1"/>
  <c r="S93" i="1"/>
  <c r="S165" i="1"/>
  <c r="S237" i="1"/>
  <c r="S309" i="1"/>
  <c r="S381" i="1"/>
  <c r="S453" i="1"/>
  <c r="T101" i="1"/>
  <c r="T245" i="1"/>
  <c r="T389" i="1"/>
  <c r="S23" i="1"/>
  <c r="W23" i="1" s="1"/>
  <c r="S263" i="1"/>
  <c r="S371" i="1"/>
  <c r="T188" i="1"/>
  <c r="T332" i="1"/>
  <c r="T476" i="1"/>
  <c r="T105" i="1"/>
  <c r="T249" i="1"/>
  <c r="T393" i="1"/>
  <c r="U188" i="1"/>
  <c r="S27" i="1"/>
  <c r="W27" i="1" s="1"/>
  <c r="S171" i="1"/>
  <c r="W171" i="1" s="1"/>
  <c r="U500" i="1"/>
  <c r="T215" i="1"/>
  <c r="T359" i="1"/>
  <c r="W359" i="1" s="1"/>
  <c r="T4" i="1"/>
  <c r="W4" i="1" s="1"/>
  <c r="S89" i="1"/>
  <c r="S293" i="1"/>
  <c r="S389" i="1"/>
  <c r="W122" i="1"/>
  <c r="W266" i="1"/>
  <c r="W410" i="1"/>
  <c r="R149" i="1"/>
  <c r="W149" i="1" s="1"/>
  <c r="W103" i="1"/>
  <c r="R153" i="1"/>
  <c r="U68" i="1"/>
  <c r="V41" i="1"/>
  <c r="V104" i="1"/>
  <c r="V248" i="1"/>
  <c r="V81" i="1"/>
  <c r="V225" i="1"/>
  <c r="V369" i="1"/>
  <c r="V233" i="1"/>
  <c r="V377" i="1"/>
  <c r="V356" i="1"/>
  <c r="V500" i="1"/>
  <c r="U425" i="1"/>
  <c r="S29" i="1"/>
  <c r="U45" i="1"/>
  <c r="U189" i="1"/>
  <c r="U333" i="1"/>
  <c r="U477" i="1"/>
  <c r="S32" i="1"/>
  <c r="S104" i="1"/>
  <c r="S176" i="1"/>
  <c r="S248" i="1"/>
  <c r="S320" i="1"/>
  <c r="S392" i="1"/>
  <c r="S464" i="1"/>
  <c r="S33" i="1"/>
  <c r="S105" i="1"/>
  <c r="S177" i="1"/>
  <c r="S249" i="1"/>
  <c r="S321" i="1"/>
  <c r="S393" i="1"/>
  <c r="S465" i="1"/>
  <c r="T125" i="1"/>
  <c r="T269" i="1"/>
  <c r="T413" i="1"/>
  <c r="S179" i="1"/>
  <c r="S383" i="1"/>
  <c r="W383" i="1" s="1"/>
  <c r="U164" i="1"/>
  <c r="T212" i="1"/>
  <c r="T356" i="1"/>
  <c r="T500" i="1"/>
  <c r="T129" i="1"/>
  <c r="T273" i="1"/>
  <c r="T417" i="1"/>
  <c r="U368" i="1"/>
  <c r="S111" i="1"/>
  <c r="T239" i="1"/>
  <c r="T383" i="1"/>
  <c r="S113" i="1"/>
  <c r="S305" i="1"/>
  <c r="S401" i="1"/>
  <c r="W286" i="1"/>
  <c r="W480" i="1"/>
  <c r="R173" i="1"/>
  <c r="W173" i="1" s="1"/>
  <c r="W259" i="1"/>
  <c r="W403" i="1"/>
  <c r="R68" i="1"/>
  <c r="R201" i="1"/>
  <c r="U80" i="1"/>
  <c r="V53" i="1"/>
  <c r="V116" i="1"/>
  <c r="V272" i="1"/>
  <c r="V93" i="1"/>
  <c r="V237" i="1"/>
  <c r="V381" i="1"/>
  <c r="V245" i="1"/>
  <c r="U119" i="1"/>
  <c r="U263" i="1"/>
  <c r="U407" i="1"/>
  <c r="T5" i="1"/>
  <c r="V368" i="1"/>
  <c r="U5" i="1"/>
  <c r="U149" i="1"/>
  <c r="U293" i="1"/>
  <c r="U437" i="1"/>
  <c r="S41" i="1"/>
  <c r="U57" i="1"/>
  <c r="U201" i="1"/>
  <c r="U345" i="1"/>
  <c r="U489" i="1"/>
  <c r="T425" i="1"/>
  <c r="U236" i="1"/>
  <c r="T224" i="1"/>
  <c r="T368" i="1"/>
  <c r="T141" i="1"/>
  <c r="T285" i="1"/>
  <c r="T429" i="1"/>
  <c r="U440" i="1"/>
  <c r="S125" i="1"/>
  <c r="S221" i="1"/>
  <c r="S317" i="1"/>
  <c r="S497" i="1"/>
  <c r="W28" i="1"/>
  <c r="W10" i="1"/>
  <c r="W154" i="1"/>
  <c r="W48" i="1"/>
  <c r="W133" i="1"/>
  <c r="W292" i="1"/>
  <c r="W436" i="1"/>
  <c r="R185" i="1"/>
  <c r="R128" i="1"/>
  <c r="U92" i="1"/>
  <c r="V128" i="1"/>
  <c r="V284" i="1"/>
  <c r="V105" i="1"/>
  <c r="V249" i="1"/>
  <c r="V393" i="1"/>
  <c r="V257" i="1"/>
  <c r="V401" i="1"/>
  <c r="T17" i="1"/>
  <c r="V380" i="1"/>
  <c r="V453" i="1"/>
  <c r="T8" i="1"/>
  <c r="U17" i="1"/>
  <c r="U161" i="1"/>
  <c r="U305" i="1"/>
  <c r="S53" i="1"/>
  <c r="U69" i="1"/>
  <c r="U213" i="1"/>
  <c r="U357" i="1"/>
  <c r="U501" i="1"/>
  <c r="S44" i="1"/>
  <c r="S116" i="1"/>
  <c r="S188" i="1"/>
  <c r="S260" i="1"/>
  <c r="S332" i="1"/>
  <c r="S404" i="1"/>
  <c r="S476" i="1"/>
  <c r="S45" i="1"/>
  <c r="S117" i="1"/>
  <c r="S189" i="1"/>
  <c r="S261" i="1"/>
  <c r="S333" i="1"/>
  <c r="S405" i="1"/>
  <c r="S477" i="1"/>
  <c r="T149" i="1"/>
  <c r="T293" i="1"/>
  <c r="T437" i="1"/>
  <c r="U212" i="1"/>
  <c r="S407" i="1"/>
  <c r="U260" i="1"/>
  <c r="T92" i="1"/>
  <c r="T236" i="1"/>
  <c r="T380" i="1"/>
  <c r="T153" i="1"/>
  <c r="T297" i="1"/>
  <c r="T441" i="1"/>
  <c r="T263" i="1"/>
  <c r="T407" i="1"/>
  <c r="S233" i="1"/>
  <c r="S329" i="1"/>
  <c r="S413" i="1"/>
  <c r="W166" i="1"/>
  <c r="W139" i="1"/>
  <c r="W283" i="1"/>
  <c r="R212" i="1"/>
  <c r="W212" i="1" s="1"/>
  <c r="R285" i="1"/>
  <c r="U104" i="1"/>
  <c r="V77" i="1"/>
  <c r="V140" i="1"/>
  <c r="V296" i="1"/>
  <c r="V269" i="1"/>
  <c r="V413" i="1"/>
  <c r="T29" i="1"/>
  <c r="V392" i="1"/>
  <c r="V465" i="1"/>
  <c r="T20" i="1"/>
  <c r="V263" i="1"/>
  <c r="V407" i="1"/>
  <c r="U29" i="1"/>
  <c r="U173" i="1"/>
  <c r="U317" i="1"/>
  <c r="U461" i="1"/>
  <c r="T119" i="1"/>
  <c r="U81" i="1"/>
  <c r="U225" i="1"/>
  <c r="U369" i="1"/>
  <c r="T161" i="1"/>
  <c r="T305" i="1"/>
  <c r="T449" i="1"/>
  <c r="U284" i="1"/>
  <c r="U356" i="1"/>
  <c r="T104" i="1"/>
  <c r="T248" i="1"/>
  <c r="T392" i="1"/>
  <c r="T165" i="1"/>
  <c r="T309" i="1"/>
  <c r="T453" i="1"/>
  <c r="S149" i="1"/>
  <c r="S425" i="1"/>
  <c r="U176" i="1"/>
  <c r="W52" i="1"/>
  <c r="W35" i="1"/>
  <c r="W372" i="1"/>
  <c r="W26" i="1"/>
  <c r="R233" i="1"/>
  <c r="W233" i="1" s="1"/>
  <c r="W66" i="1"/>
  <c r="W295" i="1"/>
  <c r="R272" i="1"/>
  <c r="W272" i="1" s="1"/>
  <c r="R297" i="1"/>
  <c r="W297" i="1" s="1"/>
  <c r="U116" i="1"/>
  <c r="V89" i="1"/>
  <c r="V152" i="1"/>
  <c r="V308" i="1"/>
  <c r="V129" i="1"/>
  <c r="V273" i="1"/>
  <c r="V417" i="1"/>
  <c r="V425" i="1"/>
  <c r="T41" i="1"/>
  <c r="V404" i="1"/>
  <c r="V477" i="1"/>
  <c r="T32" i="1"/>
  <c r="U41" i="1"/>
  <c r="U185" i="1"/>
  <c r="U329" i="1"/>
  <c r="U473" i="1"/>
  <c r="S77" i="1"/>
  <c r="U93" i="1"/>
  <c r="U237" i="1"/>
  <c r="U381" i="1"/>
  <c r="S56" i="1"/>
  <c r="S128" i="1"/>
  <c r="S200" i="1"/>
  <c r="S272" i="1"/>
  <c r="S344" i="1"/>
  <c r="S416" i="1"/>
  <c r="S488" i="1"/>
  <c r="S57" i="1"/>
  <c r="S129" i="1"/>
  <c r="S201" i="1"/>
  <c r="S273" i="1"/>
  <c r="S345" i="1"/>
  <c r="S417" i="1"/>
  <c r="S489" i="1"/>
  <c r="T173" i="1"/>
  <c r="T317" i="1"/>
  <c r="T461" i="1"/>
  <c r="U320" i="1"/>
  <c r="U404" i="1"/>
  <c r="T116" i="1"/>
  <c r="T260" i="1"/>
  <c r="T404" i="1"/>
  <c r="T177" i="1"/>
  <c r="T321" i="1"/>
  <c r="T465" i="1"/>
  <c r="T143" i="1"/>
  <c r="W143" i="1" s="1"/>
  <c r="T287" i="1"/>
  <c r="T431" i="1"/>
  <c r="S245" i="1"/>
  <c r="S341" i="1"/>
  <c r="S437" i="1"/>
  <c r="U248" i="1"/>
  <c r="W39" i="1"/>
  <c r="W46" i="1"/>
  <c r="W84" i="1"/>
  <c r="W228" i="1"/>
  <c r="W327" i="1"/>
  <c r="W184" i="1"/>
  <c r="W78" i="1"/>
  <c r="W222" i="1"/>
  <c r="W366" i="1"/>
  <c r="W307" i="1"/>
  <c r="R356" i="1"/>
  <c r="R345" i="1"/>
  <c r="R449" i="1"/>
  <c r="U128" i="1"/>
  <c r="V101" i="1"/>
  <c r="V164" i="1"/>
  <c r="V320" i="1"/>
  <c r="V141" i="1"/>
  <c r="V285" i="1"/>
  <c r="V429" i="1"/>
  <c r="V293" i="1"/>
  <c r="V437" i="1"/>
  <c r="T53" i="1"/>
  <c r="V416" i="1"/>
  <c r="V489" i="1"/>
  <c r="U111" i="1"/>
  <c r="T44" i="1"/>
  <c r="T9" i="1"/>
  <c r="U53" i="1"/>
  <c r="U197" i="1"/>
  <c r="U341" i="1"/>
  <c r="U485" i="1"/>
  <c r="U105" i="1"/>
  <c r="U249" i="1"/>
  <c r="U393" i="1"/>
  <c r="T185" i="1"/>
  <c r="T329" i="1"/>
  <c r="T473" i="1"/>
  <c r="U392" i="1"/>
  <c r="S215" i="1"/>
  <c r="S323" i="1"/>
  <c r="S431" i="1"/>
  <c r="U476" i="1"/>
  <c r="T128" i="1"/>
  <c r="T272" i="1"/>
  <c r="T416" i="1"/>
  <c r="T189" i="1"/>
  <c r="T333" i="1"/>
  <c r="T477" i="1"/>
  <c r="T155" i="1"/>
  <c r="T299" i="1"/>
  <c r="T443" i="1"/>
  <c r="S161" i="1"/>
  <c r="S353" i="1"/>
  <c r="U332" i="1"/>
  <c r="W58" i="1"/>
  <c r="W490" i="1"/>
  <c r="R416" i="1"/>
  <c r="W416" i="1" s="1"/>
  <c r="R461" i="1"/>
  <c r="W461" i="1" s="1"/>
  <c r="U140" i="1"/>
  <c r="V113" i="1"/>
  <c r="V20" i="1"/>
  <c r="V176" i="1"/>
  <c r="V9" i="1"/>
  <c r="V153" i="1"/>
  <c r="V297" i="1"/>
  <c r="V441" i="1"/>
  <c r="V305" i="1"/>
  <c r="V428" i="1"/>
  <c r="V501" i="1"/>
  <c r="T56" i="1"/>
  <c r="T21" i="1"/>
  <c r="U353" i="1"/>
  <c r="U497" i="1"/>
  <c r="U117" i="1"/>
  <c r="U261" i="1"/>
  <c r="U405" i="1"/>
  <c r="S68" i="1"/>
  <c r="S140" i="1"/>
  <c r="S212" i="1"/>
  <c r="S284" i="1"/>
  <c r="S356" i="1"/>
  <c r="S428" i="1"/>
  <c r="S500" i="1"/>
  <c r="S69" i="1"/>
  <c r="S141" i="1"/>
  <c r="S213" i="1"/>
  <c r="S285" i="1"/>
  <c r="S357" i="1"/>
  <c r="S429" i="1"/>
  <c r="S501" i="1"/>
  <c r="T197" i="1"/>
  <c r="T341" i="1"/>
  <c r="T485" i="1"/>
  <c r="U464" i="1"/>
  <c r="S119" i="1"/>
  <c r="T140" i="1"/>
  <c r="T284" i="1"/>
  <c r="T428" i="1"/>
  <c r="T201" i="1"/>
  <c r="T345" i="1"/>
  <c r="T489" i="1"/>
  <c r="U200" i="1"/>
  <c r="T167" i="1"/>
  <c r="W167" i="1" s="1"/>
  <c r="T311" i="1"/>
  <c r="W311" i="1" s="1"/>
  <c r="T455" i="1"/>
  <c r="S173" i="1"/>
  <c r="S257" i="1"/>
  <c r="S449" i="1"/>
  <c r="U428" i="1"/>
  <c r="T113" i="1"/>
  <c r="W71" i="1"/>
  <c r="W206" i="1"/>
  <c r="R5" i="1"/>
  <c r="W390" i="1"/>
  <c r="R500" i="1"/>
  <c r="W500" i="1" s="1"/>
  <c r="R429" i="1"/>
  <c r="W429" i="1" s="1"/>
  <c r="U8" i="1"/>
  <c r="U152" i="1"/>
  <c r="V125" i="1"/>
  <c r="V32" i="1"/>
  <c r="V188" i="1"/>
  <c r="V21" i="1"/>
  <c r="V165" i="1"/>
  <c r="V309" i="1"/>
  <c r="V119" i="1"/>
  <c r="V317" i="1"/>
  <c r="V461" i="1"/>
  <c r="V8" i="1"/>
  <c r="V440" i="1"/>
  <c r="T68" i="1"/>
  <c r="T33" i="1"/>
  <c r="U77" i="1"/>
  <c r="U221" i="1"/>
  <c r="U365" i="1"/>
  <c r="U129" i="1"/>
  <c r="U273" i="1"/>
  <c r="U417" i="1"/>
  <c r="T353" i="1"/>
  <c r="T497" i="1"/>
  <c r="T152" i="1"/>
  <c r="T296" i="1"/>
  <c r="T440" i="1"/>
  <c r="T213" i="1"/>
  <c r="T357" i="1"/>
  <c r="T501" i="1"/>
  <c r="U272" i="1"/>
  <c r="T179" i="1"/>
  <c r="T323" i="1"/>
  <c r="T467" i="1"/>
  <c r="W467" i="1" s="1"/>
  <c r="S269" i="1"/>
  <c r="S365" i="1"/>
  <c r="S461" i="1"/>
  <c r="U488" i="1"/>
  <c r="W227" i="1"/>
  <c r="W349" i="1"/>
  <c r="W362" i="1"/>
  <c r="W55" i="1"/>
  <c r="R9" i="1"/>
  <c r="R441" i="1"/>
  <c r="U20" i="1"/>
  <c r="V44" i="1"/>
  <c r="V200" i="1"/>
  <c r="V185" i="1"/>
  <c r="V329" i="1"/>
  <c r="V80" i="1"/>
  <c r="V452" i="1"/>
  <c r="T80" i="1"/>
  <c r="T45" i="1"/>
  <c r="U89" i="1"/>
  <c r="U233" i="1"/>
  <c r="U377" i="1"/>
  <c r="U141" i="1"/>
  <c r="U285" i="1"/>
  <c r="U429" i="1"/>
  <c r="S8" i="1"/>
  <c r="S80" i="1"/>
  <c r="S152" i="1"/>
  <c r="S224" i="1"/>
  <c r="S296" i="1"/>
  <c r="S368" i="1"/>
  <c r="S440" i="1"/>
  <c r="U224" i="1"/>
  <c r="S9" i="1"/>
  <c r="S81" i="1"/>
  <c r="S153" i="1"/>
  <c r="S225" i="1"/>
  <c r="S297" i="1"/>
  <c r="S369" i="1"/>
  <c r="S441" i="1"/>
  <c r="T77" i="1"/>
  <c r="T221" i="1"/>
  <c r="T365" i="1"/>
  <c r="T164" i="1"/>
  <c r="T308" i="1"/>
  <c r="T452" i="1"/>
  <c r="T81" i="1"/>
  <c r="T225" i="1"/>
  <c r="T369" i="1"/>
  <c r="U344" i="1"/>
  <c r="S185" i="1"/>
  <c r="S377" i="1"/>
  <c r="W87" i="1"/>
  <c r="W95" i="1"/>
  <c r="W132" i="1"/>
  <c r="W217" i="1"/>
  <c r="R41" i="1"/>
  <c r="R57" i="1"/>
  <c r="R489" i="1"/>
  <c r="U32" i="1"/>
  <c r="V5" i="1"/>
  <c r="V149" i="1"/>
  <c r="V56" i="1"/>
  <c r="V212" i="1"/>
  <c r="V45" i="1"/>
  <c r="V189" i="1"/>
  <c r="V333" i="1"/>
  <c r="V197" i="1"/>
  <c r="V341" i="1"/>
  <c r="V485" i="1"/>
  <c r="V260" i="1"/>
  <c r="V464" i="1"/>
  <c r="T57" i="1"/>
  <c r="U101" i="1"/>
  <c r="U245" i="1"/>
  <c r="U389" i="1"/>
  <c r="U9" i="1"/>
  <c r="U153" i="1"/>
  <c r="U297" i="1"/>
  <c r="U441" i="1"/>
  <c r="U308" i="1"/>
  <c r="T89" i="1"/>
  <c r="T233" i="1"/>
  <c r="T377" i="1"/>
  <c r="S455" i="1"/>
  <c r="T176" i="1"/>
  <c r="T320" i="1"/>
  <c r="T464" i="1"/>
  <c r="T93" i="1"/>
  <c r="T237" i="1"/>
  <c r="T381" i="1"/>
  <c r="U416" i="1"/>
  <c r="T203" i="1"/>
  <c r="T347" i="1"/>
  <c r="W347" i="1" s="1"/>
  <c r="T491" i="1"/>
  <c r="S197" i="1"/>
  <c r="S473" i="1"/>
  <c r="R17" i="1"/>
  <c r="R161" i="1"/>
  <c r="R305" i="1"/>
  <c r="R56" i="1"/>
  <c r="R200" i="1"/>
  <c r="R344" i="1"/>
  <c r="R488" i="1"/>
  <c r="R129" i="1"/>
  <c r="R273" i="1"/>
  <c r="W273" i="1" s="1"/>
  <c r="R417" i="1"/>
  <c r="R80" i="1"/>
  <c r="R224" i="1"/>
  <c r="W224" i="1" s="1"/>
  <c r="R368" i="1"/>
  <c r="W368" i="1" s="1"/>
  <c r="R317" i="1"/>
  <c r="R53" i="1"/>
  <c r="R197" i="1"/>
  <c r="W197" i="1" s="1"/>
  <c r="R92" i="1"/>
  <c r="R236" i="1"/>
  <c r="W236" i="1" s="1"/>
  <c r="R380" i="1"/>
  <c r="R21" i="1"/>
  <c r="R165" i="1"/>
  <c r="W165" i="1" s="1"/>
  <c r="R309" i="1"/>
  <c r="W309" i="1" s="1"/>
  <c r="R453" i="1"/>
  <c r="W453" i="1" s="1"/>
  <c r="R329" i="1"/>
  <c r="W329" i="1" s="1"/>
  <c r="R104" i="1"/>
  <c r="R248" i="1"/>
  <c r="R392" i="1"/>
  <c r="W392" i="1" s="1"/>
  <c r="R33" i="1"/>
  <c r="R177" i="1"/>
  <c r="W177" i="1" s="1"/>
  <c r="R321" i="1"/>
  <c r="R465" i="1"/>
  <c r="R341" i="1"/>
  <c r="R485" i="1"/>
  <c r="W485" i="1" s="1"/>
  <c r="R77" i="1"/>
  <c r="R221" i="1"/>
  <c r="R116" i="1"/>
  <c r="R260" i="1"/>
  <c r="R404" i="1"/>
  <c r="W404" i="1" s="1"/>
  <c r="R45" i="1"/>
  <c r="R189" i="1"/>
  <c r="W189" i="1" s="1"/>
  <c r="R333" i="1"/>
  <c r="R477" i="1"/>
  <c r="W477" i="1" s="1"/>
  <c r="R353" i="1"/>
  <c r="W353" i="1" s="1"/>
  <c r="R497" i="1"/>
  <c r="W497" i="1" s="1"/>
  <c r="R89" i="1"/>
  <c r="R365" i="1"/>
  <c r="R101" i="1"/>
  <c r="R245" i="1"/>
  <c r="W245" i="1" s="1"/>
  <c r="R140" i="1"/>
  <c r="R284" i="1"/>
  <c r="W284" i="1" s="1"/>
  <c r="R428" i="1"/>
  <c r="R69" i="1"/>
  <c r="R213" i="1"/>
  <c r="R357" i="1"/>
  <c r="W357" i="1" s="1"/>
  <c r="R501" i="1"/>
  <c r="W501" i="1" s="1"/>
  <c r="R377" i="1"/>
  <c r="W377" i="1" s="1"/>
  <c r="R113" i="1"/>
  <c r="R257" i="1"/>
  <c r="R8" i="1"/>
  <c r="R152" i="1"/>
  <c r="R296" i="1"/>
  <c r="W296" i="1" s="1"/>
  <c r="R440" i="1"/>
  <c r="W440" i="1" s="1"/>
  <c r="R81" i="1"/>
  <c r="R225" i="1"/>
  <c r="R369" i="1"/>
  <c r="R389" i="1"/>
  <c r="W389" i="1" s="1"/>
  <c r="R125" i="1"/>
  <c r="R269" i="1"/>
  <c r="R20" i="1"/>
  <c r="R164" i="1"/>
  <c r="W164" i="1" s="1"/>
  <c r="R308" i="1"/>
  <c r="R452" i="1"/>
  <c r="W452" i="1" s="1"/>
  <c r="R93" i="1"/>
  <c r="R237" i="1"/>
  <c r="R381" i="1"/>
  <c r="W381" i="1" s="1"/>
  <c r="R401" i="1"/>
  <c r="W401" i="1" s="1"/>
  <c r="R32" i="1"/>
  <c r="R176" i="1"/>
  <c r="R320" i="1"/>
  <c r="R464" i="1"/>
  <c r="W464" i="1" s="1"/>
  <c r="R105" i="1"/>
  <c r="R249" i="1"/>
  <c r="W249" i="1" s="1"/>
  <c r="R393" i="1"/>
  <c r="W393" i="1" s="1"/>
  <c r="R413" i="1"/>
  <c r="R293" i="1"/>
  <c r="W293" i="1" s="1"/>
  <c r="R44" i="1"/>
  <c r="R188" i="1"/>
  <c r="R332" i="1"/>
  <c r="W332" i="1" s="1"/>
  <c r="R476" i="1"/>
  <c r="W476" i="1" s="1"/>
  <c r="R425" i="1"/>
  <c r="W97" i="1" l="1"/>
  <c r="W147" i="1"/>
  <c r="W287" i="1"/>
  <c r="W83" i="1"/>
  <c r="W116" i="1"/>
  <c r="W253" i="1"/>
  <c r="W451" i="1"/>
  <c r="W239" i="1"/>
  <c r="W488" i="1"/>
  <c r="W241" i="1"/>
  <c r="W215" i="1"/>
  <c r="W125" i="1"/>
  <c r="W111" i="1"/>
  <c r="W29" i="1"/>
  <c r="W413" i="1"/>
  <c r="W308" i="1"/>
  <c r="W101" i="1"/>
  <c r="W257" i="1"/>
  <c r="W77" i="1"/>
  <c r="W489" i="1"/>
  <c r="W105" i="1"/>
  <c r="W20" i="1"/>
  <c r="W89" i="1"/>
  <c r="W179" i="1"/>
  <c r="W41" i="1"/>
  <c r="W320" i="1"/>
  <c r="W380" i="1"/>
  <c r="W465" i="1"/>
  <c r="W333" i="1"/>
  <c r="W92" i="1"/>
  <c r="W119" i="1"/>
  <c r="W33" i="1"/>
  <c r="W56" i="1"/>
  <c r="W323" i="1"/>
  <c r="W407" i="1"/>
  <c r="W128" i="1"/>
  <c r="W213" i="1"/>
  <c r="W200" i="1"/>
  <c r="W188" i="1"/>
  <c r="W81" i="1"/>
  <c r="W237" i="1"/>
  <c r="W248" i="1"/>
  <c r="W161" i="1"/>
  <c r="W221" i="1"/>
  <c r="W80" i="1"/>
  <c r="W152" i="1"/>
  <c r="W365" i="1"/>
  <c r="W269" i="1"/>
  <c r="W341" i="1"/>
  <c r="W21" i="1"/>
  <c r="W129" i="1"/>
  <c r="W285" i="1"/>
  <c r="W425" i="1"/>
  <c r="W176" i="1"/>
  <c r="W321" i="1"/>
  <c r="W344" i="1"/>
  <c r="W185" i="1"/>
  <c r="W32" i="1"/>
  <c r="W369" i="1"/>
  <c r="W441" i="1"/>
  <c r="W225" i="1"/>
  <c r="W69" i="1"/>
  <c r="W9" i="1"/>
  <c r="W5" i="1"/>
  <c r="W449" i="1"/>
  <c r="W428" i="1"/>
  <c r="W45" i="1"/>
  <c r="W53" i="1"/>
  <c r="W305" i="1"/>
  <c r="W345" i="1"/>
  <c r="W317" i="1"/>
  <c r="W356" i="1"/>
  <c r="W44" i="1"/>
  <c r="W93" i="1"/>
  <c r="W140" i="1"/>
  <c r="W260" i="1"/>
  <c r="W104" i="1"/>
  <c r="W17" i="1"/>
  <c r="W201" i="1"/>
  <c r="W8" i="1"/>
  <c r="W68" i="1"/>
  <c r="W153" i="1"/>
  <c r="W417" i="1"/>
  <c r="W113" i="1"/>
  <c r="W57" i="1"/>
</calcChain>
</file>

<file path=xl/sharedStrings.xml><?xml version="1.0" encoding="utf-8"?>
<sst xmlns="http://schemas.openxmlformats.org/spreadsheetml/2006/main" count="17240" uniqueCount="3248">
  <si>
    <r>
      <rPr>
        <b/>
        <sz val="11"/>
        <color theme="1"/>
        <rFont val="Calibri"/>
        <family val="2"/>
        <scheme val="minor"/>
      </rPr>
      <t>"About the data:</t>
    </r>
    <r>
      <rPr>
        <sz val="11"/>
        <color theme="1"/>
        <rFont val="Calibri"/>
        <family val="2"/>
        <scheme val="minor"/>
      </rPr>
      <t xml:space="preserve"> Analytical views - Research Organization - Exported on Aug 30,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Funder groups is US Federal Funders;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</si>
  <si>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ID</t>
  </si>
  <si>
    <t>Name</t>
  </si>
  <si>
    <t>Country</t>
  </si>
  <si>
    <t>Publications</t>
  </si>
  <si>
    <t>Citations</t>
  </si>
  <si>
    <t>Citations (mean)</t>
  </si>
  <si>
    <t>grid.38142.3c</t>
  </si>
  <si>
    <t>Harvard University</t>
  </si>
  <si>
    <t>United States</t>
  </si>
  <si>
    <t>grid.214458.e</t>
  </si>
  <si>
    <t>University of Michigan–Ann Arbor (UM)</t>
  </si>
  <si>
    <t>grid.21107.35</t>
  </si>
  <si>
    <t>Johns Hopkins University (JHU)</t>
  </si>
  <si>
    <t>grid.34477.33</t>
  </si>
  <si>
    <t>University of Washington (UW)</t>
  </si>
  <si>
    <t>grid.168010.e</t>
  </si>
  <si>
    <t>Stanford University (SU)</t>
  </si>
  <si>
    <t>grid.19006.3e</t>
  </si>
  <si>
    <t>University of California, Los Angeles (UCLA)</t>
  </si>
  <si>
    <t>grid.25879.31</t>
  </si>
  <si>
    <t>University of Pennsylvania</t>
  </si>
  <si>
    <t>grid.266100.3</t>
  </si>
  <si>
    <t>University of California, San Diego (UCSD)</t>
  </si>
  <si>
    <t>grid.47100.32</t>
  </si>
  <si>
    <t>Yale University</t>
  </si>
  <si>
    <t>grid.17635.36</t>
  </si>
  <si>
    <t>University of Minnesota</t>
  </si>
  <si>
    <t>grid.5386.8</t>
  </si>
  <si>
    <t>Cornell University (CU)</t>
  </si>
  <si>
    <t>grid.266102.1</t>
  </si>
  <si>
    <t>University of California, San Francisco (UCSF)</t>
  </si>
  <si>
    <t>grid.47840.3f</t>
  </si>
  <si>
    <t>University of California, Berkeley (UCB)</t>
  </si>
  <si>
    <t>grid.14003.36</t>
  </si>
  <si>
    <t>University of Wisconsin–Madison (UW)</t>
  </si>
  <si>
    <t>grid.21925.3d</t>
  </si>
  <si>
    <t>University of Pittsburgh</t>
  </si>
  <si>
    <t>grid.15276.37</t>
  </si>
  <si>
    <t>University of Florida (UF)</t>
  </si>
  <si>
    <t>grid.16753.36</t>
  </si>
  <si>
    <t>Northwestern University (NU)</t>
  </si>
  <si>
    <t>grid.21729.3f</t>
  </si>
  <si>
    <t>Columbia University (CU)</t>
  </si>
  <si>
    <t>grid.261331.4</t>
  </si>
  <si>
    <t>The Ohio State University (OSU)</t>
  </si>
  <si>
    <t>grid.29857.31</t>
  </si>
  <si>
    <t>Pennsylvania State University (PSU)</t>
  </si>
  <si>
    <t>grid.32224.35</t>
  </si>
  <si>
    <t>Massachusetts General Hospital (MGH)</t>
  </si>
  <si>
    <t>grid.116068.8</t>
  </si>
  <si>
    <t>Massachusetts Institute of Technology (MIT)</t>
  </si>
  <si>
    <t>grid.27860.3b</t>
  </si>
  <si>
    <t>University of California, Davis (UCD)</t>
  </si>
  <si>
    <t>grid.26009.3d</t>
  </si>
  <si>
    <t>Duke University</t>
  </si>
  <si>
    <t>grid.10698.36</t>
  </si>
  <si>
    <t>University of North Carolina at Chapel Hill (UNC)</t>
  </si>
  <si>
    <t>grid.4367.6</t>
  </si>
  <si>
    <t>Washington University in St. Louis (WUSTL)</t>
  </si>
  <si>
    <t>grid.35403.31</t>
  </si>
  <si>
    <t>University of Illinois Urbana-Champaign (UIUC)</t>
  </si>
  <si>
    <t>grid.62560.37</t>
  </si>
  <si>
    <t>Brigham and Women's Hospital (BWH)</t>
  </si>
  <si>
    <t>grid.189967.8</t>
  </si>
  <si>
    <t>Emory University</t>
  </si>
  <si>
    <t>grid.89336.37</t>
  </si>
  <si>
    <t>The University of Texas at Austin</t>
  </si>
  <si>
    <t>grid.42505.36</t>
  </si>
  <si>
    <t>University of Southern California (USC)</t>
  </si>
  <si>
    <t>grid.169077.e</t>
  </si>
  <si>
    <t>Purdue University West Lafayette</t>
  </si>
  <si>
    <t>grid.189504.1</t>
  </si>
  <si>
    <t>Boston University (BU)</t>
  </si>
  <si>
    <t>grid.223827.e</t>
  </si>
  <si>
    <t>University of Utah (UU)</t>
  </si>
  <si>
    <t>grid.264756.4</t>
  </si>
  <si>
    <t>Texas A&amp;M University (TAMU)</t>
  </si>
  <si>
    <t>grid.430387.b</t>
  </si>
  <si>
    <t>Rutgers, The State University of New Jersey (RU)</t>
  </si>
  <si>
    <t>grid.137628.9</t>
  </si>
  <si>
    <t>New York University (NYU)</t>
  </si>
  <si>
    <t>grid.170205.1</t>
  </si>
  <si>
    <t>University of Chicago (UC)</t>
  </si>
  <si>
    <t>grid.17088.36</t>
  </si>
  <si>
    <t>Michigan State University (MSU)</t>
  </si>
  <si>
    <t>grid.134563.6</t>
  </si>
  <si>
    <t>University of Arizona (UA)</t>
  </si>
  <si>
    <t>grid.164295.d</t>
  </si>
  <si>
    <t>University of Maryland, College Park (UMD)</t>
  </si>
  <si>
    <t>grid.266093.8</t>
  </si>
  <si>
    <t>University of California, Irvine (UCI)</t>
  </si>
  <si>
    <t>grid.66875.3a</t>
  </si>
  <si>
    <t>Mayo Clinic</t>
  </si>
  <si>
    <t>grid.184769.5</t>
  </si>
  <si>
    <t>Lawrence Berkeley National Laboratory (LBL)</t>
  </si>
  <si>
    <t>grid.213917.f</t>
  </si>
  <si>
    <t>Georgia Institute of Technology (GT)</t>
  </si>
  <si>
    <t>grid.152326.1</t>
  </si>
  <si>
    <t>Vanderbilt University</t>
  </si>
  <si>
    <t>grid.51462.34</t>
  </si>
  <si>
    <t>Memorial Sloan Kettering Cancer Center (MSK)</t>
  </si>
  <si>
    <t>grid.215654.1</t>
  </si>
  <si>
    <t>Arizona State University (ASU)</t>
  </si>
  <si>
    <t>grid.135519.a</t>
  </si>
  <si>
    <t>Oak Ridge National Laboratory (ORNL)</t>
  </si>
  <si>
    <t>grid.16750.35</t>
  </si>
  <si>
    <t>Princeton University</t>
  </si>
  <si>
    <t>grid.40803.3f</t>
  </si>
  <si>
    <t>North Carolina State University (NCSU)</t>
  </si>
  <si>
    <t>grid.40263.33</t>
  </si>
  <si>
    <t>Brown University</t>
  </si>
  <si>
    <t>grid.20861.3d</t>
  </si>
  <si>
    <t>California Institute of Technology (CIT)</t>
  </si>
  <si>
    <t>grid.240145.6</t>
  </si>
  <si>
    <t>The University of Texas MD Anderson Cancer Center</t>
  </si>
  <si>
    <t>grid.214572.7</t>
  </si>
  <si>
    <t>University of Iowa (UI)</t>
  </si>
  <si>
    <t>grid.266190.a</t>
  </si>
  <si>
    <t>University of Colorado Boulder (UCB)</t>
  </si>
  <si>
    <t>grid.265892.2</t>
  </si>
  <si>
    <t>University of Alabama at Birmingham (UAB)</t>
  </si>
  <si>
    <t>grid.27755.32</t>
  </si>
  <si>
    <t>University of Virginia (UVA)</t>
  </si>
  <si>
    <t>grid.438526.e</t>
  </si>
  <si>
    <t>Virginia Tech</t>
  </si>
  <si>
    <t>grid.430503.1</t>
  </si>
  <si>
    <t>University of Colorado Anschutz Medical Campus</t>
  </si>
  <si>
    <t>grid.187073.a</t>
  </si>
  <si>
    <t>Argonne National Laboratory (ANL)</t>
  </si>
  <si>
    <t>grid.39382.33</t>
  </si>
  <si>
    <t>Baylor College of Medicine (BCM)</t>
  </si>
  <si>
    <t>grid.59734.3c</t>
  </si>
  <si>
    <t>Icahn School of Medicine at Mount Sinai (MSSM)</t>
  </si>
  <si>
    <t>grid.185648.6</t>
  </si>
  <si>
    <t>University of Illinois at Chicago (UIC)</t>
  </si>
  <si>
    <t>grid.411461.7</t>
  </si>
  <si>
    <t>University of Tennessee at Knoxville (UTK)</t>
  </si>
  <si>
    <t>grid.133342.4</t>
  </si>
  <si>
    <t>University of California, Santa Barbara (UCSB)</t>
  </si>
  <si>
    <t>grid.34421.30</t>
  </si>
  <si>
    <t>Iowa State University (ISU)</t>
  </si>
  <si>
    <t>grid.17063.33</t>
  </si>
  <si>
    <t>University of Toronto</t>
  </si>
  <si>
    <t>Canada</t>
  </si>
  <si>
    <t>grid.67105.35</t>
  </si>
  <si>
    <t>Case Western Reserve University (CWRU)</t>
  </si>
  <si>
    <t>grid.24827.3b</t>
  </si>
  <si>
    <t>University of Cincinnati (UC)</t>
  </si>
  <si>
    <t>grid.213876.9</t>
  </si>
  <si>
    <t>University of Georgia (UGA)</t>
  </si>
  <si>
    <t>grid.36425.36</t>
  </si>
  <si>
    <t>Stony Brook University (SBU)</t>
  </si>
  <si>
    <t>grid.147455.6</t>
  </si>
  <si>
    <t>Carnegie Mellon University (CMU)</t>
  </si>
  <si>
    <t>grid.267313.2</t>
  </si>
  <si>
    <t>The University of Texas Southwestern Medical Center</t>
  </si>
  <si>
    <t>grid.412807.8</t>
  </si>
  <si>
    <t>Vanderbilt University Medical Center (VUMC)</t>
  </si>
  <si>
    <t>grid.257413.6</t>
  </si>
  <si>
    <t>Indiana University – Purdue University Indianapolis (IUPUI)</t>
  </si>
  <si>
    <t>grid.148313.c</t>
  </si>
  <si>
    <t>Los Alamos National Laboratory (LANL)</t>
  </si>
  <si>
    <t>grid.26790.3a</t>
  </si>
  <si>
    <t>University of Miami (UM)</t>
  </si>
  <si>
    <t>grid.47894.36</t>
  </si>
  <si>
    <t>Colorado State University (CSU)</t>
  </si>
  <si>
    <t>grid.411024.2</t>
  </si>
  <si>
    <t>University of Maryland, Baltimore (UMAB)</t>
  </si>
  <si>
    <t>grid.2515.3</t>
  </si>
  <si>
    <t>Boston Children's Hospital</t>
  </si>
  <si>
    <t>grid.266539.d</t>
  </si>
  <si>
    <t>University of Kentucky</t>
  </si>
  <si>
    <t>grid.5288.7</t>
  </si>
  <si>
    <t>Oregon Health &amp; Science University (OHSU)</t>
  </si>
  <si>
    <t>grid.273335.3</t>
  </si>
  <si>
    <t>University at Buffalo, State University of New York (UB)</t>
  </si>
  <si>
    <t>grid.4391.f</t>
  </si>
  <si>
    <t>Oregon State University (OSU)</t>
  </si>
  <si>
    <t>grid.266097.c</t>
  </si>
  <si>
    <t>University of California, Riverside (UCR)</t>
  </si>
  <si>
    <t>grid.266683.f</t>
  </si>
  <si>
    <t>University of Massachusetts Amherst</t>
  </si>
  <si>
    <t>grid.4991.5</t>
  </si>
  <si>
    <t>University of Oxford</t>
  </si>
  <si>
    <t>United Kingdom</t>
  </si>
  <si>
    <t>grid.48336.3a</t>
  </si>
  <si>
    <t>National Cancer Institute (NCI)</t>
  </si>
  <si>
    <t>grid.30064.31</t>
  </si>
  <si>
    <t>Washington State University (WSU)</t>
  </si>
  <si>
    <t>grid.266832.b</t>
  </si>
  <si>
    <t>University of New Mexico (UNM)</t>
  </si>
  <si>
    <t>grid.24434.35</t>
  </si>
  <si>
    <t>University of Nebraska–Lincoln (UNL )</t>
  </si>
  <si>
    <t>grid.63054.34</t>
  </si>
  <si>
    <t>University of Connecticut</t>
  </si>
  <si>
    <t>grid.134936.a</t>
  </si>
  <si>
    <t>University of Missouri (MU)</t>
  </si>
  <si>
    <t>grid.65499.37</t>
  </si>
  <si>
    <t>Dana-Farber Cancer Institute</t>
  </si>
  <si>
    <t>grid.451303.0</t>
  </si>
  <si>
    <t>Pacific Northwest National Laboratory (PNNL)</t>
  </si>
  <si>
    <t>grid.5335.0</t>
  </si>
  <si>
    <t>University of Cambridge</t>
  </si>
  <si>
    <t>grid.83440.3b</t>
  </si>
  <si>
    <t>University College London (UCL)</t>
  </si>
  <si>
    <t>grid.239395.7</t>
  </si>
  <si>
    <t>Beth Israel Deaconess Medical Center (BIDMC)</t>
  </si>
  <si>
    <t>grid.410445.0</t>
  </si>
  <si>
    <t>University of Hawaii at Manoa (UH)</t>
  </si>
  <si>
    <t>grid.33489.35</t>
  </si>
  <si>
    <t>University of Delaware (UD)</t>
  </si>
  <si>
    <t>grid.224260.0</t>
  </si>
  <si>
    <t>Virginia Commonwealth University (VCU)</t>
  </si>
  <si>
    <t>grid.170693.a</t>
  </si>
  <si>
    <t>University of South Florida (USF)</t>
  </si>
  <si>
    <t>grid.255986.5</t>
  </si>
  <si>
    <t>Florida State University (FSU)</t>
  </si>
  <si>
    <t>grid.133275.1</t>
  </si>
  <si>
    <t>Goddard Space Flight Center (GSFC)</t>
  </si>
  <si>
    <t>grid.2865.9</t>
  </si>
  <si>
    <t>United States Geological Survey (USGS)</t>
  </si>
  <si>
    <t>grid.239585.0</t>
  </si>
  <si>
    <t>Columbia University Irving Medical Center (CUMC)</t>
  </si>
  <si>
    <t>grid.131063.6</t>
  </si>
  <si>
    <t>University of Notre Dame</t>
  </si>
  <si>
    <t>grid.253615.6</t>
  </si>
  <si>
    <t>George Washington University (GWU)</t>
  </si>
  <si>
    <t>grid.261112.7</t>
  </si>
  <si>
    <t>Northeastern University (NU)</t>
  </si>
  <si>
    <t>grid.254444.7</t>
  </si>
  <si>
    <t>Wayne State University (WSU)</t>
  </si>
  <si>
    <t>grid.410711.2</t>
  </si>
  <si>
    <t>University of North Carolina System</t>
  </si>
  <si>
    <t>grid.267308.8</t>
  </si>
  <si>
    <t>The University of Texas Health Science Center at Houston</t>
  </si>
  <si>
    <t>grid.239552.a</t>
  </si>
  <si>
    <t>Children's Hospital of Philadelphia (CHOP)</t>
  </si>
  <si>
    <t>grid.17091.3e</t>
  </si>
  <si>
    <t>University of British Columbia (UBC)</t>
  </si>
  <si>
    <t>grid.250008.f</t>
  </si>
  <si>
    <t>Lawrence Livermore National Laboratory (LLL)</t>
  </si>
  <si>
    <t>grid.21940.3e</t>
  </si>
  <si>
    <t>Rice University</t>
  </si>
  <si>
    <t>grid.266436.3</t>
  </si>
  <si>
    <t>University of Houston (UH)</t>
  </si>
  <si>
    <t>grid.429997.8</t>
  </si>
  <si>
    <t>Tufts University</t>
  </si>
  <si>
    <t>grid.416738.f</t>
  </si>
  <si>
    <t>Centers for Disease Control and Prevention (CDC)</t>
  </si>
  <si>
    <t>grid.7445.2</t>
  </si>
  <si>
    <t>Imperial College London</t>
  </si>
  <si>
    <t>grid.411377.7</t>
  </si>
  <si>
    <t>Indiana University Bloomington (IU)</t>
  </si>
  <si>
    <t>grid.254567.7</t>
  </si>
  <si>
    <t>University of South Carolina (USC)</t>
  </si>
  <si>
    <t>grid.16416.34</t>
  </si>
  <si>
    <t>University of Rochester (UR)</t>
  </si>
  <si>
    <t>grid.264727.2</t>
  </si>
  <si>
    <t>Temple University</t>
  </si>
  <si>
    <t>grid.270240.3</t>
  </si>
  <si>
    <t>Fred Hutchinson Cancer Center (FHCRC)</t>
  </si>
  <si>
    <t>grid.205975.c</t>
  </si>
  <si>
    <t>University of California, Santa Cruz (UCSC)</t>
  </si>
  <si>
    <t>grid.12527.33</t>
  </si>
  <si>
    <t>Tsinghua University (THU)</t>
  </si>
  <si>
    <t>China</t>
  </si>
  <si>
    <t>grid.202665.5</t>
  </si>
  <si>
    <t>Brookhaven National Laboratory (BNL)</t>
  </si>
  <si>
    <t>grid.239573.9</t>
  </si>
  <si>
    <t>Cincinnati Children's Hospital Medical Center (CCHMC)</t>
  </si>
  <si>
    <t>grid.239578.2</t>
  </si>
  <si>
    <t>Cleveland Clinic</t>
  </si>
  <si>
    <t>grid.251993.5</t>
  </si>
  <si>
    <t>Albert Einstein College of Medicine (AECOM)</t>
  </si>
  <si>
    <t>grid.66859.34</t>
  </si>
  <si>
    <t>Broad Institute</t>
  </si>
  <si>
    <t>grid.266515.3</t>
  </si>
  <si>
    <t>University of Kansas (KU)</t>
  </si>
  <si>
    <t>grid.259828.c</t>
  </si>
  <si>
    <t>Medical University of South Carolina (MUSC)</t>
  </si>
  <si>
    <t>grid.254880.3</t>
  </si>
  <si>
    <t>Dartmouth College</t>
  </si>
  <si>
    <t>grid.64337.35</t>
  </si>
  <si>
    <t>Louisiana State University (LSU)</t>
  </si>
  <si>
    <t>grid.241167.7</t>
  </si>
  <si>
    <t>Wake Forest University</t>
  </si>
  <si>
    <t>grid.11135.37</t>
  </si>
  <si>
    <t>Peking University (PKU)</t>
  </si>
  <si>
    <t>grid.268154.c</t>
  </si>
  <si>
    <t>West Virginia University (WVU)</t>
  </si>
  <si>
    <t>grid.36567.31</t>
  </si>
  <si>
    <t>Kansas State University</t>
  </si>
  <si>
    <t>grid.189509.c</t>
  </si>
  <si>
    <t>Duke University Hospital</t>
  </si>
  <si>
    <t>grid.419681.3</t>
  </si>
  <si>
    <t>National Institute of Allergy and Infectious Diseases (NIAID)</t>
  </si>
  <si>
    <t>grid.14709.3b</t>
  </si>
  <si>
    <t>McGill University</t>
  </si>
  <si>
    <t>grid.26090.3d</t>
  </si>
  <si>
    <t>Clemson University</t>
  </si>
  <si>
    <t>grid.11899.38</t>
  </si>
  <si>
    <t>Universidade de São Paulo (USP)</t>
  </si>
  <si>
    <t>Brazil</t>
  </si>
  <si>
    <t>grid.5254.6</t>
  </si>
  <si>
    <t>University of Copenhagen (UCPH)</t>
  </si>
  <si>
    <t>Denmark</t>
  </si>
  <si>
    <t>grid.65456.34</t>
  </si>
  <si>
    <t>Florida International University (FIU)</t>
  </si>
  <si>
    <t>grid.1008.9</t>
  </si>
  <si>
    <t>University of Melbourne</t>
  </si>
  <si>
    <t>Australia</t>
  </si>
  <si>
    <t>grid.30760.32</t>
  </si>
  <si>
    <t>Medical College of Wisconsin (MCW)</t>
  </si>
  <si>
    <t>grid.266900.b</t>
  </si>
  <si>
    <t>University of Oklahoma (UO)</t>
  </si>
  <si>
    <t>grid.166341.7</t>
  </si>
  <si>
    <t>Drexel University</t>
  </si>
  <si>
    <t>grid.16821.3c</t>
  </si>
  <si>
    <t>Shanghai Jiao Tong University (SJTU)</t>
  </si>
  <si>
    <t>grid.26999.3d</t>
  </si>
  <si>
    <t>University of Tokyo (UT)</t>
  </si>
  <si>
    <t>Japan</t>
  </si>
  <si>
    <t>grid.265219.b</t>
  </si>
  <si>
    <t>Tulane University</t>
  </si>
  <si>
    <t>grid.170430.1</t>
  </si>
  <si>
    <t>University of Central Florida (UCF)</t>
  </si>
  <si>
    <t>grid.211367.0</t>
  </si>
  <si>
    <t>Jet Propulsion Lab (JPL)</t>
  </si>
  <si>
    <t>grid.252546.2</t>
  </si>
  <si>
    <t>Auburn University (AU)</t>
  </si>
  <si>
    <t>grid.474520.0</t>
  </si>
  <si>
    <t>Sandia National Laboratories</t>
  </si>
  <si>
    <t>grid.168645.8</t>
  </si>
  <si>
    <t>University of Massachusetts Medical School (UMMS)</t>
  </si>
  <si>
    <t>grid.267323.1</t>
  </si>
  <si>
    <t>The University of Texas at Dallas (UTD)</t>
  </si>
  <si>
    <t>grid.5801.c</t>
  </si>
  <si>
    <t>ETH Zurich (ETH Zurich)</t>
  </si>
  <si>
    <t>Switzerland</t>
  </si>
  <si>
    <t>grid.410726.6</t>
  </si>
  <si>
    <t>University of Chinese Academy of Sciences (UCAS)</t>
  </si>
  <si>
    <t>grid.59062.38</t>
  </si>
  <si>
    <t>University of Vermont (UVM)</t>
  </si>
  <si>
    <t>grid.412750.5</t>
  </si>
  <si>
    <t>University of Rochester Medical Center (URMC)</t>
  </si>
  <si>
    <t>grid.419357.d</t>
  </si>
  <si>
    <t>National Renewable Energy Laboratory (NREL)</t>
  </si>
  <si>
    <t>grid.266623.5</t>
  </si>
  <si>
    <t>University of Louisville</t>
  </si>
  <si>
    <t>grid.170202.6</t>
  </si>
  <si>
    <t>University of Oregon (UO)</t>
  </si>
  <si>
    <t>grid.94225.38</t>
  </si>
  <si>
    <t>National Institute of Standards and Technology (NIST)</t>
  </si>
  <si>
    <t>grid.22448.38</t>
  </si>
  <si>
    <t>George Mason University</t>
  </si>
  <si>
    <t>grid.13402.34</t>
  </si>
  <si>
    <t>Zhejiang University (ZJU)</t>
  </si>
  <si>
    <t>grid.1013.3</t>
  </si>
  <si>
    <t>The University of Sydney (USYD)</t>
  </si>
  <si>
    <t>grid.417768.b</t>
  </si>
  <si>
    <t>Center for Cancer Research (CCR)</t>
  </si>
  <si>
    <t>grid.94365.3d</t>
  </si>
  <si>
    <t>National Institutes of Health (NIH)</t>
  </si>
  <si>
    <t>grid.4305.2</t>
  </si>
  <si>
    <t>University of Edinburgh</t>
  </si>
  <si>
    <t>grid.214007.0</t>
  </si>
  <si>
    <t>Scripps Research Institute (TSRI)</t>
  </si>
  <si>
    <t>grid.411015.0</t>
  </si>
  <si>
    <t>University of Alabama</t>
  </si>
  <si>
    <t>grid.65519.3e</t>
  </si>
  <si>
    <t>Oklahoma State University (OSU)</t>
  </si>
  <si>
    <t>grid.89170.37</t>
  </si>
  <si>
    <t>United States Naval Research Laboratory (NRL)</t>
  </si>
  <si>
    <t>grid.445003.6</t>
  </si>
  <si>
    <t>SLAC National Accelerator Laboratory (SLAC)</t>
  </si>
  <si>
    <t>grid.256304.6</t>
  </si>
  <si>
    <t>Georgia State University (GSU)</t>
  </si>
  <si>
    <t>grid.264784.b</t>
  </si>
  <si>
    <t>Texas Tech University (TTU)</t>
  </si>
  <si>
    <t>grid.455754.2</t>
  </si>
  <si>
    <t>Center for Astrophysics Harvard &amp; Smithsonian (CfA)</t>
  </si>
  <si>
    <t>grid.266813.8</t>
  </si>
  <si>
    <t>University of Nebraska Medical Center (UNMC)</t>
  </si>
  <si>
    <t>grid.266818.3</t>
  </si>
  <si>
    <t>University of Nevada Reno (UNR)</t>
  </si>
  <si>
    <t>grid.411017.2</t>
  </si>
  <si>
    <t>University of Arkansas at Fayetteville</t>
  </si>
  <si>
    <t>grid.5379.8</t>
  </si>
  <si>
    <t>University of Manchester</t>
  </si>
  <si>
    <t>grid.50956.3f</t>
  </si>
  <si>
    <t>Cedars-Sinai Medical Center</t>
  </si>
  <si>
    <t>grid.4714.6</t>
  </si>
  <si>
    <t>Karolinska Institutet (KI)</t>
  </si>
  <si>
    <t>Sweden</t>
  </si>
  <si>
    <t>grid.1002.3</t>
  </si>
  <si>
    <t>Monash University</t>
  </si>
  <si>
    <t>grid.260120.7</t>
  </si>
  <si>
    <t>Mississippi State University (MSU)</t>
  </si>
  <si>
    <t>grid.12136.37</t>
  </si>
  <si>
    <t>Tel Aviv University (TAU)</t>
  </si>
  <si>
    <t>Israel</t>
  </si>
  <si>
    <t>grid.17089.37</t>
  </si>
  <si>
    <t>University of Alberta</t>
  </si>
  <si>
    <t>grid.263081.e</t>
  </si>
  <si>
    <t>San Diego State University (SDSU)</t>
  </si>
  <si>
    <t>grid.5252.0</t>
  </si>
  <si>
    <t>Ludwig-Maximilians-Universität München (LMU)</t>
  </si>
  <si>
    <t>Germany</t>
  </si>
  <si>
    <t>grid.13097.3c</t>
  </si>
  <si>
    <t>King's College London (KCL)</t>
  </si>
  <si>
    <t>grid.59053.3a</t>
  </si>
  <si>
    <t>University of Science and Technology of China (USTC)</t>
  </si>
  <si>
    <t>grid.53857.3c</t>
  </si>
  <si>
    <t>Utah State University (USU)</t>
  </si>
  <si>
    <t>grid.176731.5</t>
  </si>
  <si>
    <t>The University of Texas Medical Branch at Galveston (UTMB)</t>
  </si>
  <si>
    <t>grid.1005.4</t>
  </si>
  <si>
    <t>UNSW Sydney (UNSW)</t>
  </si>
  <si>
    <t>grid.8547.e</t>
  </si>
  <si>
    <t>Fudan University</t>
  </si>
  <si>
    <t>grid.240871.8</t>
  </si>
  <si>
    <t>St. Jude Children's Research Hospital</t>
  </si>
  <si>
    <t>grid.417730.6</t>
  </si>
  <si>
    <t>United States Air Force Research Laboratory (AFRL)</t>
  </si>
  <si>
    <t>grid.279885.9</t>
  </si>
  <si>
    <t>National Heart Lung and Blood Institute (NHLBI)</t>
  </si>
  <si>
    <t>grid.31501.36</t>
  </si>
  <si>
    <t>Seoul National University (SNU)</t>
  </si>
  <si>
    <t>South Korea</t>
  </si>
  <si>
    <t>grid.280062.e</t>
  </si>
  <si>
    <t>Kaiser Permanente (KP)</t>
  </si>
  <si>
    <t>grid.7700.0</t>
  </si>
  <si>
    <t>Heidelberg University</t>
  </si>
  <si>
    <t>grid.4514.4</t>
  </si>
  <si>
    <t>Lund University</t>
  </si>
  <si>
    <t>grid.468198.a</t>
  </si>
  <si>
    <t>Moffitt Cancer Center</t>
  </si>
  <si>
    <t>grid.6936.a</t>
  </si>
  <si>
    <t>Technical University of Munich (TUM)</t>
  </si>
  <si>
    <t>grid.267315.4</t>
  </si>
  <si>
    <t>The University of Texas at Arlington (UTA)</t>
  </si>
  <si>
    <t>grid.267309.9</t>
  </si>
  <si>
    <t>The University of Texas Health Science Center at San Antonio (UTHSCSA)</t>
  </si>
  <si>
    <t>grid.413734.6</t>
  </si>
  <si>
    <t>NewYork–Presbyterian Hospital</t>
  </si>
  <si>
    <t>grid.7400.3</t>
  </si>
  <si>
    <t>University of Zurich (UZH)</t>
  </si>
  <si>
    <t>grid.167436.1</t>
  </si>
  <si>
    <t>University of New Hampshire (UNH)</t>
  </si>
  <si>
    <t>grid.420089.7</t>
  </si>
  <si>
    <t>Eunice Kennedy Shriver National Institute of Child Health and Human Development (NICHD)</t>
  </si>
  <si>
    <t>grid.33647.35</t>
  </si>
  <si>
    <t>Rensselaer Polytechnic Institute (RPI)</t>
  </si>
  <si>
    <t>grid.7836.a</t>
  </si>
  <si>
    <t>University of Cape Town (UCT)</t>
  </si>
  <si>
    <t>South Africa</t>
  </si>
  <si>
    <t>grid.267301.1</t>
  </si>
  <si>
    <t>University of Tennessee Health Science Center (UTHSC)</t>
  </si>
  <si>
    <t>grid.41891.35</t>
  </si>
  <si>
    <t>Montana State University (MSU)</t>
  </si>
  <si>
    <t>grid.57828.30</t>
  </si>
  <si>
    <t>National Center for Atmospheric Research (NCAR)</t>
  </si>
  <si>
    <t>grid.12981.33</t>
  </si>
  <si>
    <t>Sun Yat-sen University</t>
  </si>
  <si>
    <t>grid.264484.8</t>
  </si>
  <si>
    <t>Syracuse University (SU)</t>
  </si>
  <si>
    <t>grid.215352.2</t>
  </si>
  <si>
    <t>The University of Texas at San Antonio (UTSA)</t>
  </si>
  <si>
    <t>grid.241054.6</t>
  </si>
  <si>
    <t>University of Arkansas for Medical Sciences (UAMS)</t>
  </si>
  <si>
    <t>grid.418698.a</t>
  </si>
  <si>
    <t>Environmental Protection Agency (EPA)</t>
  </si>
  <si>
    <t>grid.4280.e</t>
  </si>
  <si>
    <t>National University of Singapore (NUS)</t>
  </si>
  <si>
    <t>Singapore</t>
  </si>
  <si>
    <t>grid.410425.6</t>
  </si>
  <si>
    <t>City Of Hope National Medical Center</t>
  </si>
  <si>
    <t>grid.8993.b</t>
  </si>
  <si>
    <t>Uppsala University</t>
  </si>
  <si>
    <t>grid.265008.9</t>
  </si>
  <si>
    <t>Thomas Jefferson University</t>
  </si>
  <si>
    <t>grid.5337.2</t>
  </si>
  <si>
    <t>University of Bristol</t>
  </si>
  <si>
    <t>grid.5510.1</t>
  </si>
  <si>
    <t>University of Oslo (UiO)</t>
  </si>
  <si>
    <t>Norway</t>
  </si>
  <si>
    <t>grid.1003.2</t>
  </si>
  <si>
    <t>University of Queensland (UQ)</t>
  </si>
  <si>
    <t>grid.7841.a</t>
  </si>
  <si>
    <t>Sapienza University of Rome</t>
  </si>
  <si>
    <t>Italy</t>
  </si>
  <si>
    <t>grid.266456.5</t>
  </si>
  <si>
    <t>University of Idaho (UI)</t>
  </si>
  <si>
    <t>grid.135963.b</t>
  </si>
  <si>
    <t>University of Wyoming (UW)</t>
  </si>
  <si>
    <t>grid.213910.8</t>
  </si>
  <si>
    <t>Georgetown University</t>
  </si>
  <si>
    <t>grid.14848.31</t>
  </si>
  <si>
    <t>University of Montreal</t>
  </si>
  <si>
    <t>grid.412016.0</t>
  </si>
  <si>
    <t>University of Kansas Medical Center (KUMC)</t>
  </si>
  <si>
    <t>grid.265850.c</t>
  </si>
  <si>
    <t>University at Albany, State University of New York</t>
  </si>
  <si>
    <t>grid.41156.37</t>
  </si>
  <si>
    <t>Nanjing University (NU)</t>
  </si>
  <si>
    <t>grid.254549.b</t>
  </si>
  <si>
    <t>Colorado School of Mines (CSM)</t>
  </si>
  <si>
    <t>grid.22072.35</t>
  </si>
  <si>
    <t>University of Calgary (UoC)</t>
  </si>
  <si>
    <t>grid.5608.b</t>
  </si>
  <si>
    <t>University of Padua (UNIPD)</t>
  </si>
  <si>
    <t>grid.10548.38</t>
  </si>
  <si>
    <t>Stockholm University</t>
  </si>
  <si>
    <t>grid.240741.4</t>
  </si>
  <si>
    <t>Seattle Children's Hospital</t>
  </si>
  <si>
    <t>grid.258799.8</t>
  </si>
  <si>
    <t>Kyoto University</t>
  </si>
  <si>
    <t>grid.20431.34</t>
  </si>
  <si>
    <t>University of Rhode Island (URI)</t>
  </si>
  <si>
    <t>grid.6292.f</t>
  </si>
  <si>
    <t>University of Bologna (UNIBO)</t>
  </si>
  <si>
    <t>grid.241116.1</t>
  </si>
  <si>
    <t>University of Colorado Denver (UCD)</t>
  </si>
  <si>
    <t>grid.240684.c</t>
  </si>
  <si>
    <t>Rush University Medical Center</t>
  </si>
  <si>
    <t>grid.8756.c</t>
  </si>
  <si>
    <t>University of Glasgow</t>
  </si>
  <si>
    <t>grid.7737.4</t>
  </si>
  <si>
    <t>University of Helsinki (UH)</t>
  </si>
  <si>
    <t>Finland</t>
  </si>
  <si>
    <t>grid.7177.6</t>
  </si>
  <si>
    <t>University of Amsterdam (UvA)</t>
  </si>
  <si>
    <t>Netherlands</t>
  </si>
  <si>
    <t>grid.265436.0</t>
  </si>
  <si>
    <t>Uniformed Services University of the Health Sciences (USUHS)</t>
  </si>
  <si>
    <t>grid.253294.b</t>
  </si>
  <si>
    <t>Brigham Young University (BYU)</t>
  </si>
  <si>
    <t>grid.410427.4</t>
  </si>
  <si>
    <t>Augusta University (GRU)</t>
  </si>
  <si>
    <t>grid.419635.c</t>
  </si>
  <si>
    <t>National Institute of Diabetes and Digestive and Kidney Diseases (NIDDK)</t>
  </si>
  <si>
    <t>grid.6572.6</t>
  </si>
  <si>
    <t>University of Birmingham</t>
  </si>
  <si>
    <t>grid.9486.3</t>
  </si>
  <si>
    <t>National Autonomous University of Mexico (UNAM)</t>
  </si>
  <si>
    <t>Mexico</t>
  </si>
  <si>
    <t>grid.11951.3d</t>
  </si>
  <si>
    <t>University of the Witwatersrand (Wits)</t>
  </si>
  <si>
    <t>grid.5596.f</t>
  </si>
  <si>
    <t>KU Leuven (KUL)</t>
  </si>
  <si>
    <t>Belgium</t>
  </si>
  <si>
    <t>grid.516137.7</t>
  </si>
  <si>
    <t>UNC Lineberger Comprehensive Cancer Center</t>
  </si>
  <si>
    <t>grid.413575.1</t>
  </si>
  <si>
    <t>Howard Hughes Medical Institute (HHMI)</t>
  </si>
  <si>
    <t>grid.5734.5</t>
  </si>
  <si>
    <t>University of Bern (UB)</t>
  </si>
  <si>
    <t>grid.240344.5</t>
  </si>
  <si>
    <t>Nationwide Children's Hospital</t>
  </si>
  <si>
    <t>grid.261055.5</t>
  </si>
  <si>
    <t>North Dakota State University (NDSU)</t>
  </si>
  <si>
    <t>grid.10025.36</t>
  </si>
  <si>
    <t>University of Liverpool</t>
  </si>
  <si>
    <t>grid.262962.b</t>
  </si>
  <si>
    <t>Saint Louis University (SLU)</t>
  </si>
  <si>
    <t>grid.33199.31</t>
  </si>
  <si>
    <t>Huazhong University of Science and Technology (HUST)</t>
  </si>
  <si>
    <t>grid.14476.30</t>
  </si>
  <si>
    <t>Lomonosov Moscow State University (MSU)</t>
  </si>
  <si>
    <t>Russia</t>
  </si>
  <si>
    <t>grid.420282.e</t>
  </si>
  <si>
    <t>United States Army Research Laboratory (ARL)</t>
  </si>
  <si>
    <t>grid.134907.8</t>
  </si>
  <si>
    <t>Rockefeller University</t>
  </si>
  <si>
    <t>grid.414179.e</t>
  </si>
  <si>
    <t>Duke Medical Center</t>
  </si>
  <si>
    <t>grid.5333.6</t>
  </si>
  <si>
    <t>École Polytechnique Fédérale de Lausanne (EPFL)</t>
  </si>
  <si>
    <t>grid.253482.a</t>
  </si>
  <si>
    <t>The Graduate Center, CUNY</t>
  </si>
  <si>
    <t>grid.24805.3b</t>
  </si>
  <si>
    <t>New Mexico State University (NMSU)</t>
  </si>
  <si>
    <t>grid.251313.7</t>
  </si>
  <si>
    <t>University of Mississippi</t>
  </si>
  <si>
    <t>grid.4491.8</t>
  </si>
  <si>
    <t>Charles University</t>
  </si>
  <si>
    <t>Czechia</t>
  </si>
  <si>
    <t>grid.7048.b</t>
  </si>
  <si>
    <t>Aarhus University (AU)</t>
  </si>
  <si>
    <t>grid.62562.35</t>
  </si>
  <si>
    <t>RTI International</t>
  </si>
  <si>
    <t>grid.8591.5</t>
  </si>
  <si>
    <t>University of Geneva (UNIGE)</t>
  </si>
  <si>
    <t>grid.30389.31</t>
  </si>
  <si>
    <t>University of California System (UC)</t>
  </si>
  <si>
    <t>grid.419075.e</t>
  </si>
  <si>
    <t>Ames Research Center (ARC)</t>
  </si>
  <si>
    <t>grid.239560.b</t>
  </si>
  <si>
    <t>Children’s National Health System (CNMC)</t>
  </si>
  <si>
    <t>grid.266902.9</t>
  </si>
  <si>
    <t>University of Oklahoma Health Sciences Center (OUHSC)</t>
  </si>
  <si>
    <t>grid.280664.e</t>
  </si>
  <si>
    <t>National Institute of Environmental Health Sciences (NIEHS)</t>
  </si>
  <si>
    <t>grid.259029.5</t>
  </si>
  <si>
    <t>Lehigh University</t>
  </si>
  <si>
    <t>grid.417851.e</t>
  </si>
  <si>
    <t>Fermilab (Fermilab)</t>
  </si>
  <si>
    <t>grid.412689.0</t>
  </si>
  <si>
    <t>University of Pittsburgh Medical Center (UPMC)</t>
  </si>
  <si>
    <t>grid.4691.a</t>
  </si>
  <si>
    <t>University of Naples Federico II</t>
  </si>
  <si>
    <t>grid.410721.1</t>
  </si>
  <si>
    <t>University of Mississippi Medical Center (UMMC)</t>
  </si>
  <si>
    <t>grid.56466.37</t>
  </si>
  <si>
    <t>Woods Hole Oceanographic Institution (WHOI)</t>
  </si>
  <si>
    <t>grid.4830.f</t>
  </si>
  <si>
    <t>University of Groningen</t>
  </si>
  <si>
    <t>grid.19188.39</t>
  </si>
  <si>
    <t>National Taiwan University (NTU)</t>
  </si>
  <si>
    <t>Taiwan</t>
  </si>
  <si>
    <t>grid.5491.9</t>
  </si>
  <si>
    <t>University of Southampton</t>
  </si>
  <si>
    <t>grid.5477.1</t>
  </si>
  <si>
    <t>Utrecht University</t>
  </si>
  <si>
    <t>grid.5342.0</t>
  </si>
  <si>
    <t>Ghent University</t>
  </si>
  <si>
    <t>grid.208078.5</t>
  </si>
  <si>
    <t>University of Connecticut Health Center (UCHC)</t>
  </si>
  <si>
    <t>grid.240324.3</t>
  </si>
  <si>
    <t>New York University Langone Medical Center</t>
  </si>
  <si>
    <t>grid.266869.5</t>
  </si>
  <si>
    <t>University of North Texas (UNT)</t>
  </si>
  <si>
    <t>grid.10388.32</t>
  </si>
  <si>
    <t>University of Bonn</t>
  </si>
  <si>
    <t>grid.21106.34</t>
  </si>
  <si>
    <t>University of Maine</t>
  </si>
  <si>
    <t>grid.9132.9</t>
  </si>
  <si>
    <t>European Organization for Nuclear Research (CERN)</t>
  </si>
  <si>
    <t>grid.416975.8</t>
  </si>
  <si>
    <t>Texas Children's Hospital</t>
  </si>
  <si>
    <t>grid.472551.0</t>
  </si>
  <si>
    <t>US Forest Service (USFS)</t>
  </si>
  <si>
    <t>grid.1001.0</t>
  </si>
  <si>
    <t>Australian National University (ANU)</t>
  </si>
  <si>
    <t>grid.417467.7</t>
  </si>
  <si>
    <t>grid.261120.6</t>
  </si>
  <si>
    <t>Northern Arizona University (NAU)</t>
  </si>
  <si>
    <t>grid.5216.0</t>
  </si>
  <si>
    <t>National and Kapodistrian University of Athens</t>
  </si>
  <si>
    <t>Greece</t>
  </si>
  <si>
    <t>grid.7605.4</t>
  </si>
  <si>
    <t>University of Turin (UNITO)</t>
  </si>
  <si>
    <t>grid.194645.b</t>
  </si>
  <si>
    <t>University of Hong Kong (HKU)</t>
  </si>
  <si>
    <t>grid.240614.5</t>
  </si>
  <si>
    <t>Roswell Park Comprehensive Cancer Center (RPCI)</t>
  </si>
  <si>
    <t>grid.266859.6</t>
  </si>
  <si>
    <t>University of North Carolina at Charlotte (UNCC)</t>
  </si>
  <si>
    <t>grid.260128.f</t>
  </si>
  <si>
    <t>Missouri University of Science and Technology</t>
  </si>
  <si>
    <t>grid.280747.e</t>
  </si>
  <si>
    <t>VA Palo Alto Health Care System (VAPAHCS)</t>
  </si>
  <si>
    <t>grid.27255.37</t>
  </si>
  <si>
    <t>Shandong University (SDU)</t>
  </si>
  <si>
    <t>grid.70738.3b</t>
  </si>
  <si>
    <t>University of Alaska Fairbanks (UAF)</t>
  </si>
  <si>
    <t>grid.266096.d</t>
  </si>
  <si>
    <t>University of California, Merced (UCM)</t>
  </si>
  <si>
    <t>grid.267324.6</t>
  </si>
  <si>
    <t>The University of Texas at El Paso (UTEP)</t>
  </si>
  <si>
    <t>grid.267468.9</t>
  </si>
  <si>
    <t>University of Wisconsin–Milwaukee (UWM)</t>
  </si>
  <si>
    <t>grid.10784.3a</t>
  </si>
  <si>
    <t>Chinese University of Hong Kong (CUHK)</t>
  </si>
  <si>
    <t>grid.25073.33</t>
  </si>
  <si>
    <t>McMaster University</t>
  </si>
  <si>
    <t>grid.15444.30</t>
  </si>
  <si>
    <t>Yonsei University</t>
  </si>
  <si>
    <t>grid.260896.3</t>
  </si>
  <si>
    <t>New Jersey Institute of Technology (NJIT)</t>
  </si>
  <si>
    <t>grid.412332.5</t>
  </si>
  <si>
    <t>The Ohio State University Wexner Medical Center (OSUMC)</t>
  </si>
  <si>
    <t>grid.13992.30</t>
  </si>
  <si>
    <t>Weizmann Institute of Science</t>
  </si>
  <si>
    <t>grid.419475.a</t>
  </si>
  <si>
    <t>National Institute on Aging (NIA)</t>
  </si>
  <si>
    <t>grid.216417.7</t>
  </si>
  <si>
    <t>Central South University (CSU)</t>
  </si>
  <si>
    <t>grid.4708.b</t>
  </si>
  <si>
    <t>University of Milan (UNIMI)</t>
  </si>
  <si>
    <t>grid.257410.5</t>
  </si>
  <si>
    <t>Indiana University (IU)</t>
  </si>
  <si>
    <t>grid.253264.4</t>
  </si>
  <si>
    <t>Brandeis University</t>
  </si>
  <si>
    <t>grid.7372.1</t>
  </si>
  <si>
    <t>University of Warwick</t>
  </si>
  <si>
    <t>grid.7683.a</t>
  </si>
  <si>
    <t>Deutsches Elektronen-Synchrotron DESY (DESY)</t>
  </si>
  <si>
    <t>grid.261368.8</t>
  </si>
  <si>
    <t>Old Dominion University (ODU)</t>
  </si>
  <si>
    <t>grid.7914.b</t>
  </si>
  <si>
    <t>University of Bergen</t>
  </si>
  <si>
    <t>grid.5590.9</t>
  </si>
  <si>
    <t>Radboud University Nijmegen</t>
  </si>
  <si>
    <t>grid.253613.0</t>
  </si>
  <si>
    <t>University of Montana (UM)</t>
  </si>
  <si>
    <t>grid.267337.4</t>
  </si>
  <si>
    <t>University of Toledo</t>
  </si>
  <si>
    <t>grid.136593.b</t>
  </si>
  <si>
    <t>Osaka University</t>
  </si>
  <si>
    <t>grid.410370.1</t>
  </si>
  <si>
    <t>VA Boston Healthcare System (VABHS)</t>
  </si>
  <si>
    <t>grid.252890.4</t>
  </si>
  <si>
    <t>Baylor University</t>
  </si>
  <si>
    <t>grid.259979.9</t>
  </si>
  <si>
    <t>Michigan Technological University (MTU)</t>
  </si>
  <si>
    <t>grid.9227.e</t>
  </si>
  <si>
    <t>Chinese Academy of Sciences (CAS)</t>
  </si>
  <si>
    <t>grid.264889.9</t>
  </si>
  <si>
    <t>William &amp; Mary (W&amp;M)</t>
  </si>
  <si>
    <t>grid.254250.4</t>
  </si>
  <si>
    <t>City College of New York (CCNY)</t>
  </si>
  <si>
    <t>grid.416870.c</t>
  </si>
  <si>
    <t>National Institute of Neurological Disorders and Stroke (NINDS)</t>
  </si>
  <si>
    <t>grid.43169.39</t>
  </si>
  <si>
    <t>Xi'an Jiaotong University (XJTU)</t>
  </si>
  <si>
    <t>grid.4868.2</t>
  </si>
  <si>
    <t>Queen Mary University of London (QMUL)</t>
  </si>
  <si>
    <t>grid.5645.2</t>
  </si>
  <si>
    <t>Erasmus MC</t>
  </si>
  <si>
    <t>grid.7892.4</t>
  </si>
  <si>
    <t>Karlsruhe Institute of Technology (KIT)</t>
  </si>
  <si>
    <t>grid.27476.30</t>
  </si>
  <si>
    <t>Nagoya University</t>
  </si>
  <si>
    <t>grid.8991.9</t>
  </si>
  <si>
    <t>London School of Hygiene &amp; Tropical Medicine (LSHTM)</t>
  </si>
  <si>
    <t>grid.272362.0</t>
  </si>
  <si>
    <t>University of Nevada, Las Vegas (UNLV)</t>
  </si>
  <si>
    <t>grid.222754.4</t>
  </si>
  <si>
    <t>Korea University</t>
  </si>
  <si>
    <t>grid.474430.0</t>
  </si>
  <si>
    <t>Johns Hopkins University Applied Physics Laboratory (APL)</t>
  </si>
  <si>
    <t>grid.419446.a</t>
  </si>
  <si>
    <t>Space Telescope Science Institute (STSCI)</t>
  </si>
  <si>
    <t>grid.7870.8</t>
  </si>
  <si>
    <t>Pontificia Universidad Católica de Chile (PUC)</t>
  </si>
  <si>
    <t>Chile</t>
  </si>
  <si>
    <t>grid.264381.a</t>
  </si>
  <si>
    <t>Sungkyunkwan University (SKKU)</t>
  </si>
  <si>
    <t>grid.417587.8</t>
  </si>
  <si>
    <t>United States Food and Drug Administration (FDA )</t>
  </si>
  <si>
    <t>grid.6451.6</t>
  </si>
  <si>
    <t>Technion – Israel Institute of Technology</t>
  </si>
  <si>
    <t>grid.11835.3e</t>
  </si>
  <si>
    <t>University of Sheffield</t>
  </si>
  <si>
    <t>grid.264260.4</t>
  </si>
  <si>
    <t>Binghamton University (BU)</t>
  </si>
  <si>
    <t>grid.416868.5</t>
  </si>
  <si>
    <t>National Institute of Mental Health (NIMH)</t>
  </si>
  <si>
    <t>grid.5395.a</t>
  </si>
  <si>
    <t>University of Pisa (UniPi)</t>
  </si>
  <si>
    <t>grid.5802.f</t>
  </si>
  <si>
    <t>Johannes Gutenberg University of Mainz</t>
  </si>
  <si>
    <t>grid.262613.2</t>
  </si>
  <si>
    <t>Rochester Institute of Technology (RIT)</t>
  </si>
  <si>
    <t>grid.164971.c</t>
  </si>
  <si>
    <t>Loyola University Chicago (LUC)</t>
  </si>
  <si>
    <t>grid.5841.8</t>
  </si>
  <si>
    <t>University of Barcelona (UB)</t>
  </si>
  <si>
    <t>Spain</t>
  </si>
  <si>
    <t>grid.412590.b</t>
  </si>
  <si>
    <t>Michigan Medicine (UMHS)</t>
  </si>
  <si>
    <t>grid.5515.4</t>
  </si>
  <si>
    <t>Autonomous University of Madrid (UAM)</t>
  </si>
  <si>
    <t>grid.76978.37</t>
  </si>
  <si>
    <t>Rutherford Appleton Laboratory (RAL)</t>
  </si>
  <si>
    <t>grid.33762.33</t>
  </si>
  <si>
    <t>Joint Institute for Nuclear Research (JINR)</t>
  </si>
  <si>
    <t>grid.9619.7</t>
  </si>
  <si>
    <t>Hebrew University of Jerusalem (HUJI)</t>
  </si>
  <si>
    <t>grid.462844.8</t>
  </si>
  <si>
    <t>Sorbonne University</t>
  </si>
  <si>
    <t>France</t>
  </si>
  <si>
    <t>grid.20627.31</t>
  </si>
  <si>
    <t>Ohio University</t>
  </si>
  <si>
    <t>grid.5132.5</t>
  </si>
  <si>
    <t>Leiden University</t>
  </si>
  <si>
    <t>grid.263791.8</t>
  </si>
  <si>
    <t>South Dakota State University (SDSU)</t>
  </si>
  <si>
    <t>grid.9654.e</t>
  </si>
  <si>
    <t>University of Auckland</t>
  </si>
  <si>
    <t>New Zealand</t>
  </si>
  <si>
    <t>grid.13291.38</t>
  </si>
  <si>
    <t>Sichuan University (SCU)</t>
  </si>
  <si>
    <t>grid.208226.c</t>
  </si>
  <si>
    <t>Boston College (BC)</t>
  </si>
  <si>
    <t>grid.49470.3e</t>
  </si>
  <si>
    <t>Wuhan University (WHU)</t>
  </si>
  <si>
    <t>grid.1010.0</t>
  </si>
  <si>
    <t>University of Adelaide</t>
  </si>
  <si>
    <t>grid.67033.31</t>
  </si>
  <si>
    <t>Tufts Medical Center</t>
  </si>
  <si>
    <t>grid.473157.3</t>
  </si>
  <si>
    <t>Lamont-Doherty Earth Observatory (LDEO)</t>
  </si>
  <si>
    <t>grid.266673.0</t>
  </si>
  <si>
    <t>University of Maryland, Baltimore County (UMBC)</t>
  </si>
  <si>
    <t>grid.463190.9</t>
  </si>
  <si>
    <t>National Laboratory of Frascati (LNF)</t>
  </si>
  <si>
    <t>grid.212340.6</t>
  </si>
  <si>
    <t>City University of New York (CUNY)</t>
  </si>
  <si>
    <t>grid.62813.3e</t>
  </si>
  <si>
    <t>Illinois Institute of Technology (IIT)</t>
  </si>
  <si>
    <t>grid.418741.f</t>
  </si>
  <si>
    <t>Institute of High Energy Physics (IHEP)</t>
  </si>
  <si>
    <t>grid.39381.30</t>
  </si>
  <si>
    <t>Western University (UWO)</t>
  </si>
  <si>
    <t>grid.46078.3d</t>
  </si>
  <si>
    <t>University of Waterloo (UW)</t>
  </si>
  <si>
    <t>grid.418021.e</t>
  </si>
  <si>
    <t>Frederick National Laboratory for Cancer Research</t>
  </si>
  <si>
    <t>grid.1957.a</t>
  </si>
  <si>
    <t>RWTH Aachen University (RWTH)</t>
  </si>
  <si>
    <t>grid.263864.d</t>
  </si>
  <si>
    <t>Southern Methodist University (SMU)</t>
  </si>
  <si>
    <t>grid.63368.38</t>
  </si>
  <si>
    <t>Houston Methodist</t>
  </si>
  <si>
    <t>grid.410371.0</t>
  </si>
  <si>
    <t>VA San Diego Healthcare System (VASDHS)</t>
  </si>
  <si>
    <t>grid.64939.31</t>
  </si>
  <si>
    <t>Beihang University (BUAA)</t>
  </si>
  <si>
    <t>grid.9026.d</t>
  </si>
  <si>
    <t>Universität Hamburg (UHH)</t>
  </si>
  <si>
    <t>grid.413808.6</t>
  </si>
  <si>
    <t>Lurie Children's Hospital</t>
  </si>
  <si>
    <t>grid.225262.3</t>
  </si>
  <si>
    <t>University of Massachusetts Lowell</t>
  </si>
  <si>
    <t>grid.4488.0</t>
  </si>
  <si>
    <t>TU Dresden (TUD)</t>
  </si>
  <si>
    <t>grid.42327.30</t>
  </si>
  <si>
    <t>Hospital for Sick Children</t>
  </si>
  <si>
    <t>grid.239546.f</t>
  </si>
  <si>
    <t>Children's Hospital of Los Angeles (CHLA)</t>
  </si>
  <si>
    <t>grid.508985.9</t>
  </si>
  <si>
    <t>Agricultural Research Service - Southeast Area</t>
  </si>
  <si>
    <t>grid.507312.2</t>
  </si>
  <si>
    <t>Beltsville Agricultural Research Center (BARC)</t>
  </si>
  <si>
    <t>grid.34474.30</t>
  </si>
  <si>
    <t>RAND Corporation</t>
  </si>
  <si>
    <t>grid.240283.f</t>
  </si>
  <si>
    <t>Montefiore Medical Center (MMC)</t>
  </si>
  <si>
    <t>grid.9983.b</t>
  </si>
  <si>
    <t>University of Lisbon</t>
  </si>
  <si>
    <t>Portugal</t>
  </si>
  <si>
    <t>grid.8761.8</t>
  </si>
  <si>
    <t>University of Gothenburg</t>
  </si>
  <si>
    <t>grid.258518.3</t>
  </si>
  <si>
    <t>Kent State University (KSU)</t>
  </si>
  <si>
    <t>grid.69566.3a</t>
  </si>
  <si>
    <t>Tohoku University</t>
  </si>
  <si>
    <t>grid.262075.4</t>
  </si>
  <si>
    <t>Portland State University (PSU)</t>
  </si>
  <si>
    <t>grid.5600.3</t>
  </si>
  <si>
    <t>Cardiff University</t>
  </si>
  <si>
    <t>grid.417824.c</t>
  </si>
  <si>
    <t>Idaho National Laboratory (INL)</t>
  </si>
  <si>
    <t>grid.5170.3</t>
  </si>
  <si>
    <t>Technical University of Denmark (DTU)</t>
  </si>
  <si>
    <t>grid.183446.c</t>
  </si>
  <si>
    <t>Moscow Engineering Physics Institute (MEPhI)</t>
  </si>
  <si>
    <t>grid.5606.5</t>
  </si>
  <si>
    <t>University of Genoa (UniGe)</t>
  </si>
  <si>
    <t>grid.5963.9</t>
  </si>
  <si>
    <t>University of Freiburg</t>
  </si>
  <si>
    <t>grid.61971.38</t>
  </si>
  <si>
    <t>Simon Fraser University (SFU)</t>
  </si>
  <si>
    <t>grid.143640.4</t>
  </si>
  <si>
    <t>University of Victoria</t>
  </si>
  <si>
    <t>grid.217200.6</t>
  </si>
  <si>
    <t>Scripps Institution of Oceanography (SIO)</t>
  </si>
  <si>
    <t>grid.255364.3</t>
  </si>
  <si>
    <t>East Carolina University (ECU)</t>
  </si>
  <si>
    <t>grid.6363.0</t>
  </si>
  <si>
    <t>Charité - University Medicine Berlin</t>
  </si>
  <si>
    <t>grid.411087.b</t>
  </si>
  <si>
    <t>State University of Campinas (UNICAMP )</t>
  </si>
  <si>
    <t>grid.464551.7</t>
  </si>
  <si>
    <t>Cooperative Institute for Research in Environmental Sciences (CIRES)</t>
  </si>
  <si>
    <t>grid.59025.3b</t>
  </si>
  <si>
    <t>Nanyang Technological University (NTU)</t>
  </si>
  <si>
    <t>grid.1012.2</t>
  </si>
  <si>
    <t>University of Western Australia (UWA)</t>
  </si>
  <si>
    <t>grid.28046.38</t>
  </si>
  <si>
    <t>University of Ottawa</t>
  </si>
  <si>
    <t>grid.9909.9</t>
  </si>
  <si>
    <t>University of Leeds</t>
  </si>
  <si>
    <t>grid.10392.39</t>
  </si>
  <si>
    <t>University of Tübingen</t>
  </si>
  <si>
    <t>grid.470218.8</t>
  </si>
  <si>
    <t>INFN Sezione di Roma I</t>
  </si>
  <si>
    <t>grid.8391.3</t>
  </si>
  <si>
    <t>University of Exeter</t>
  </si>
  <si>
    <t>grid.280128.1</t>
  </si>
  <si>
    <t>National Human Genome Research Institute (NHGRI)</t>
  </si>
  <si>
    <t>grid.7886.1</t>
  </si>
  <si>
    <t>University College Dublin (UCD)</t>
  </si>
  <si>
    <t>Ireland</t>
  </si>
  <si>
    <t>grid.410305.3</t>
  </si>
  <si>
    <t>National Institutes of Health Clinical Center (CLC)</t>
  </si>
  <si>
    <t>grid.8536.8</t>
  </si>
  <si>
    <t>Federal University of Rio de Janeiro (UFRJ)</t>
  </si>
  <si>
    <t>grid.430219.d</t>
  </si>
  <si>
    <t>Petersburg Nuclear Physics Institute (PNPI)</t>
  </si>
  <si>
    <t>grid.281208.1</t>
  </si>
  <si>
    <t>VA Connecticut Healthcare System</t>
  </si>
  <si>
    <t>grid.7692.a</t>
  </si>
  <si>
    <t>University Medical Center Utrecht (UMC)</t>
  </si>
  <si>
    <t>grid.4444.0</t>
  </si>
  <si>
    <t>French National Centre for Scientific Research (CNRS)</t>
  </si>
  <si>
    <t>grid.5330.5</t>
  </si>
  <si>
    <t>University of Erlangen-Nuremberg (FAU)</t>
  </si>
  <si>
    <t>grid.470211.1</t>
  </si>
  <si>
    <t>INFN Sezione di Napoli</t>
  </si>
  <si>
    <t>grid.255951.f</t>
  </si>
  <si>
    <t>Florida Atlantic University (FAU)</t>
  </si>
  <si>
    <t>grid.265881.0</t>
  </si>
  <si>
    <t>University of Akron</t>
  </si>
  <si>
    <t>grid.470193.8</t>
  </si>
  <si>
    <t>INFN Sezione di Bologna</t>
  </si>
  <si>
    <t>grid.201894.6</t>
  </si>
  <si>
    <t>Southwest Research Institute (SwRI)</t>
  </si>
  <si>
    <t>grid.7468.d</t>
  </si>
  <si>
    <t>Humboldt-Universität zu Berlin (HU)</t>
  </si>
  <si>
    <t>grid.268323.e</t>
  </si>
  <si>
    <t>Worcester Polytechnic Institute (WPI)</t>
  </si>
  <si>
    <t>grid.24516.34</t>
  </si>
  <si>
    <t>Tongji University</t>
  </si>
  <si>
    <t>grid.7450.6</t>
  </si>
  <si>
    <t>University of Göttingen (GAU)</t>
  </si>
  <si>
    <t>grid.410547.3</t>
  </si>
  <si>
    <t>Oak Ridge Associated Universities (ORAU)</t>
  </si>
  <si>
    <t>grid.470205.4</t>
  </si>
  <si>
    <t>INFN Sezione di Genova</t>
  </si>
  <si>
    <t>grid.21626.31</t>
  </si>
  <si>
    <t>Institute for Theoretical and Experimental Physics (ITEP)</t>
  </si>
  <si>
    <t>grid.4989.c</t>
  </si>
  <si>
    <t>Université Libre de Bruxelles (ULB)</t>
  </si>
  <si>
    <t>grid.12955.3a</t>
  </si>
  <si>
    <t>Xiamen University (XMU)</t>
  </si>
  <si>
    <t>grid.470216.6</t>
  </si>
  <si>
    <t>INFN Sezione di Pisa</t>
  </si>
  <si>
    <t>grid.443909.3</t>
  </si>
  <si>
    <t>University of Chile</t>
  </si>
  <si>
    <t>grid.5037.1</t>
  </si>
  <si>
    <t>Royal Institute of Technology (KTH)</t>
  </si>
  <si>
    <t>grid.32197.3e</t>
  </si>
  <si>
    <t>Tokyo Institute of Technology (TIT)</t>
  </si>
  <si>
    <t>grid.8404.8</t>
  </si>
  <si>
    <t>University of Florence</t>
  </si>
  <si>
    <t>grid.12847.38</t>
  </si>
  <si>
    <t>University of Warsaw (UW)</t>
  </si>
  <si>
    <t>Poland</t>
  </si>
  <si>
    <t>grid.420090.f</t>
  </si>
  <si>
    <t>National Institute on Drug Abuse (NIDA)</t>
  </si>
  <si>
    <t>grid.56061.34</t>
  </si>
  <si>
    <t>University of Memphis</t>
  </si>
  <si>
    <t>grid.479969.c</t>
  </si>
  <si>
    <t>Huntsman Cancer Institute (HCI)</t>
  </si>
  <si>
    <t>grid.20513.35</t>
  </si>
  <si>
    <t>Beijing Normal University (BNU)</t>
  </si>
  <si>
    <t>grid.10417.33</t>
  </si>
  <si>
    <t>Radboud University Nijmegen Medical Centre (RUNMC)</t>
  </si>
  <si>
    <t>grid.184764.8</t>
  </si>
  <si>
    <t>Boise State University (BSU)</t>
  </si>
  <si>
    <t>grid.410543.7</t>
  </si>
  <si>
    <t>São Paulo State University (UNESP)</t>
  </si>
  <si>
    <t>grid.10419.3d</t>
  </si>
  <si>
    <t>Leiden University Medical Center (LUMC)</t>
  </si>
  <si>
    <t>grid.457342.3</t>
  </si>
  <si>
    <t>Institut de Recherche sur les Lois Fondamentales de l'Univers (IRFU)</t>
  </si>
  <si>
    <t>grid.257127.4</t>
  </si>
  <si>
    <t>Howard University</t>
  </si>
  <si>
    <t>grid.39936.36</t>
  </si>
  <si>
    <t>Catholic University of America (CUA)</t>
  </si>
  <si>
    <t>grid.9835.7</t>
  </si>
  <si>
    <t>Lancaster University</t>
  </si>
  <si>
    <t>grid.177174.3</t>
  </si>
  <si>
    <t>Kyushu University</t>
  </si>
  <si>
    <t>grid.249335.a</t>
  </si>
  <si>
    <t>Fox Chase Cancer Center</t>
  </si>
  <si>
    <t>grid.508980.c</t>
  </si>
  <si>
    <t>Agricultural Research Service - Pacific West Area</t>
  </si>
  <si>
    <t>grid.417468.8</t>
  </si>
  <si>
    <t>grid.470223.0</t>
  </si>
  <si>
    <t>INFN Sezione di Trieste</t>
  </si>
  <si>
    <t>grid.470222.1</t>
  </si>
  <si>
    <t>INFN Sezione di Torino</t>
  </si>
  <si>
    <t>grid.12380.38</t>
  </si>
  <si>
    <t>Vrije Universiteit Amsterdam (VU)</t>
  </si>
  <si>
    <t>grid.11194.3c</t>
  </si>
  <si>
    <t>Makerere University</t>
  </si>
  <si>
    <t>Uganda</t>
  </si>
  <si>
    <t>grid.5842.b</t>
  </si>
  <si>
    <t>University of Paris-Sud</t>
  </si>
  <si>
    <t>grid.7489.2</t>
  </si>
  <si>
    <t>Ben-Gurion University of the Negev (BGU)</t>
  </si>
  <si>
    <t>grid.21613.37</t>
  </si>
  <si>
    <t>University of Manitoba</t>
  </si>
  <si>
    <t>grid.266862.e</t>
  </si>
  <si>
    <t>University of North Dakota (UND)</t>
  </si>
  <si>
    <t>grid.266756.6</t>
  </si>
  <si>
    <t>University of Missouri–Kansas City (UMKC)</t>
  </si>
  <si>
    <t>grid.518393.5</t>
  </si>
  <si>
    <t>Flatiron Institute</t>
  </si>
  <si>
    <t>grid.412125.1</t>
  </si>
  <si>
    <t>King Abdulaziz University (KAU)</t>
  </si>
  <si>
    <t>Saudi Arabia</t>
  </si>
  <si>
    <t>grid.6530.0</t>
  </si>
  <si>
    <t>University of Rome Tor Vergata</t>
  </si>
  <si>
    <t>grid.4494.d</t>
  </si>
  <si>
    <t>University Medical Center Groningen (UMCG)</t>
  </si>
  <si>
    <t>grid.5991.4</t>
  </si>
  <si>
    <t>Paul Scherrer Institute (PSI)</t>
  </si>
  <si>
    <t>grid.481548.4</t>
  </si>
  <si>
    <t>National High Magnetic Field Laboratory</t>
  </si>
  <si>
    <t>grid.20515.33</t>
  </si>
  <si>
    <t>University of Tsukuba</t>
  </si>
  <si>
    <t>grid.6612.3</t>
  </si>
  <si>
    <t>University of Basel</t>
  </si>
  <si>
    <t>grid.5284.b</t>
  </si>
  <si>
    <t>University of Antwerp</t>
  </si>
  <si>
    <t>grid.5949.1</t>
  </si>
  <si>
    <t>University of Münster (WWU)</t>
  </si>
  <si>
    <t>grid.425806.d</t>
  </si>
  <si>
    <t>P.N. Lebedev Physical Institute of the Russian Academy of Sciences (LPI RAS)</t>
  </si>
  <si>
    <t>grid.24515.37</t>
  </si>
  <si>
    <t>Hong Kong University of Science and Technology (HKUST)</t>
  </si>
  <si>
    <t>grid.6190.e</t>
  </si>
  <si>
    <t>University of Cologne</t>
  </si>
  <si>
    <t>FF Publications 2016-2022</t>
  </si>
  <si>
    <t>US all 2016-2022</t>
  </si>
  <si>
    <r>
      <rPr>
        <b/>
        <sz val="11"/>
        <color theme="1"/>
        <rFont val="Calibri"/>
        <family val="2"/>
        <scheme val="minor"/>
      </rPr>
      <t>"About the data:</t>
    </r>
    <r>
      <rPr>
        <sz val="11"/>
        <color theme="1"/>
        <rFont val="Calibri"/>
        <family val="2"/>
        <scheme val="minor"/>
      </rPr>
      <t xml:space="preserve"> Analytical views - Research Organization - Exported on Aug 30,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</si>
  <si>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grid.417993.1</t>
  </si>
  <si>
    <t>MSD (United States) (MSD)</t>
  </si>
  <si>
    <t>grid.418158.1</t>
  </si>
  <si>
    <t>Roche (United States) (Roche)</t>
  </si>
  <si>
    <t>grid.410513.2</t>
  </si>
  <si>
    <t>Pfizer (United States) (Pfizer)</t>
  </si>
  <si>
    <t>grid.416167.3</t>
  </si>
  <si>
    <t>Mount Sinai Hospital</t>
  </si>
  <si>
    <t>grid.411935.b</t>
  </si>
  <si>
    <t>Johns Hopkins Hospital</t>
  </si>
  <si>
    <t>grid.443867.a</t>
  </si>
  <si>
    <t>University Hospitals Cleveland Medical Center (UH)</t>
  </si>
  <si>
    <t>grid.239915.5</t>
  </si>
  <si>
    <t>Hospital for Special Surgery (HSS)</t>
  </si>
  <si>
    <t>grid.261277.7</t>
  </si>
  <si>
    <t>Oakland University (OU)</t>
  </si>
  <si>
    <t>grid.419971.3</t>
  </si>
  <si>
    <t>Bristol-Myers Squibb (United States) (BMS)</t>
  </si>
  <si>
    <t>grid.512756.2</t>
  </si>
  <si>
    <t>Donald &amp; Barbara Zucker School of Medicine at Hofstra/Northwell</t>
  </si>
  <si>
    <t>grid.411115.1</t>
  </si>
  <si>
    <t>Hospital of the University of Pennsylvania (HUP)</t>
  </si>
  <si>
    <t>grid.22937.3d</t>
  </si>
  <si>
    <t>Medical University of Vienna</t>
  </si>
  <si>
    <t>Austria</t>
  </si>
  <si>
    <t>grid.420451.6</t>
  </si>
  <si>
    <t>Google (United States)</t>
  </si>
  <si>
    <t>grid.259956.4</t>
  </si>
  <si>
    <t>Miami University</t>
  </si>
  <si>
    <t>grid.43582.38</t>
  </si>
  <si>
    <t>Loma Linda University (LLU)</t>
  </si>
  <si>
    <t>grid.262863.b</t>
  </si>
  <si>
    <t>SUNY Downstate Medical Center</t>
  </si>
  <si>
    <t>grid.419815.0</t>
  </si>
  <si>
    <t>Microsoft (United States)</t>
  </si>
  <si>
    <t>grid.240473.6</t>
  </si>
  <si>
    <t>Penn State Milton S. Hershey Medical Center</t>
  </si>
  <si>
    <t>grid.264772.2</t>
  </si>
  <si>
    <t>Texas State University</t>
  </si>
  <si>
    <t>grid.481554.9</t>
  </si>
  <si>
    <t>IBM Research - Thomas J. Watson Research Center</t>
  </si>
  <si>
    <t>grid.266860.c</t>
  </si>
  <si>
    <t>University of North Carolina at Greensboro (UNCG)</t>
  </si>
  <si>
    <t>grid.260917.b</t>
  </si>
  <si>
    <t>New York Medical College (NYMC)</t>
  </si>
  <si>
    <t>grid.413103.4</t>
  </si>
  <si>
    <t>Henry Ford Hospital (HFH)</t>
  </si>
  <si>
    <t>grid.263826.b</t>
  </si>
  <si>
    <t>Southeast University (SEU)</t>
  </si>
  <si>
    <t>grid.417540.3</t>
  </si>
  <si>
    <t>Eli Lilly (United States) (Eli Lilly &amp; Company)</t>
  </si>
  <si>
    <t>grid.266239.a</t>
  </si>
  <si>
    <t>University of Denver</t>
  </si>
  <si>
    <t>grid.240952.8</t>
  </si>
  <si>
    <t>Stanford Medicine</t>
  </si>
  <si>
    <t>grid.413480.a</t>
  </si>
  <si>
    <t>Dartmouth–Hitchcock Medical Center (DHMC)</t>
  </si>
  <si>
    <t>grid.411023.5</t>
  </si>
  <si>
    <t>SUNY Upstate Medical University</t>
  </si>
  <si>
    <t>grid.259670.f</t>
  </si>
  <si>
    <t>Marquette University</t>
  </si>
  <si>
    <t>grid.268187.2</t>
  </si>
  <si>
    <t>Western Michigan University (WMU)</t>
  </si>
  <si>
    <t>grid.55602.34</t>
  </si>
  <si>
    <t>Dalhousie University</t>
  </si>
  <si>
    <t>grid.24696.3f</t>
  </si>
  <si>
    <t>Capital Medical University (CUMS)</t>
  </si>
  <si>
    <t>grid.254748.8</t>
  </si>
  <si>
    <t>Creighton University</t>
  </si>
  <si>
    <t>grid.410356.5</t>
  </si>
  <si>
    <t>Queen's University</t>
  </si>
  <si>
    <t>grid.4563.4</t>
  </si>
  <si>
    <t>University of Nottingham</t>
  </si>
  <si>
    <t>grid.419318.6</t>
  </si>
  <si>
    <t>Intel (United States)</t>
  </si>
  <si>
    <t>grid.412584.e</t>
  </si>
  <si>
    <t>University of Iowa Hospitals and Clinics (UIHC)</t>
  </si>
  <si>
    <t>grid.279863.1</t>
  </si>
  <si>
    <t>Louisiana State University Health Sciences Center New Orleans (LSUHSC)</t>
  </si>
  <si>
    <t>grid.268333.f</t>
  </si>
  <si>
    <t>Wright State University</t>
  </si>
  <si>
    <t>grid.1006.7</t>
  </si>
  <si>
    <t>Newcastle University</t>
  </si>
  <si>
    <t>grid.56302.32</t>
  </si>
  <si>
    <t>King Saud University (KSU)</t>
  </si>
  <si>
    <t>grid.497530.c</t>
  </si>
  <si>
    <t>Janssen (United States)</t>
  </si>
  <si>
    <t>grid.418424.f</t>
  </si>
  <si>
    <t>Novartis (United States) (NPC)</t>
  </si>
  <si>
    <t>grid.239864.2</t>
  </si>
  <si>
    <t>Henry Ford Health System (HFHS)</t>
  </si>
  <si>
    <t>grid.449717.8</t>
  </si>
  <si>
    <t>The University of Texas Rio Grande Valley (UTRGV)</t>
  </si>
  <si>
    <t>grid.266685.9</t>
  </si>
  <si>
    <t>University of Massachusetts Boston</t>
  </si>
  <si>
    <t>grid.416992.1</t>
  </si>
  <si>
    <t>Texas Tech University Health Sciences Center (TTUHSC)</t>
  </si>
  <si>
    <t>grid.33763.32</t>
  </si>
  <si>
    <t>Tianjin University (TJU)</t>
  </si>
  <si>
    <t>grid.261128.e</t>
  </si>
  <si>
    <t>Northern Illinois University (NIU)</t>
  </si>
  <si>
    <t>grid.239424.a</t>
  </si>
  <si>
    <t>Boston Medical Center (BMC)</t>
  </si>
  <si>
    <t>grid.186587.5</t>
  </si>
  <si>
    <t>San Jose State University (SJSU)</t>
  </si>
  <si>
    <t>grid.19373.3f</t>
  </si>
  <si>
    <t>Harbin Institute of Technology (HIT)</t>
  </si>
  <si>
    <t>grid.418152.b</t>
  </si>
  <si>
    <t>AstraZeneca (United States) (AstraZeneca)</t>
  </si>
  <si>
    <t>grid.54549.39</t>
  </si>
  <si>
    <t>University of Electronic Science and Technology of China (UESTC)</t>
  </si>
  <si>
    <t>grid.256302.0</t>
  </si>
  <si>
    <t>Georgia Southern University</t>
  </si>
  <si>
    <t>grid.264763.2</t>
  </si>
  <si>
    <t>Texas A&amp;M University System</t>
  </si>
  <si>
    <t>grid.413558.e</t>
  </si>
  <si>
    <t>Albany Medical Center Hospital</t>
  </si>
  <si>
    <t>grid.239559.1</t>
  </si>
  <si>
    <t>Children's Mercy Hospital</t>
  </si>
  <si>
    <t>grid.506261.6</t>
  </si>
  <si>
    <t>Chinese Academy of Medical Sciences &amp; Peking Union Medical College (CAMS&amp;PUMC)</t>
  </si>
  <si>
    <t>grid.256023.0</t>
  </si>
  <si>
    <t>Fordham University</t>
  </si>
  <si>
    <t>grid.410443.6</t>
  </si>
  <si>
    <t>University System of Maryland (USM)</t>
  </si>
  <si>
    <t>grid.13648.38</t>
  </si>
  <si>
    <t>University Medical Center Hamburg-Eppendorf (UKE)</t>
  </si>
  <si>
    <t>grid.64924.3d</t>
  </si>
  <si>
    <t>Jilin University</t>
  </si>
  <si>
    <t>grid.410569.f</t>
  </si>
  <si>
    <t>Universitair Ziekenhuis Leuven</t>
  </si>
  <si>
    <t>grid.261241.2</t>
  </si>
  <si>
    <t>Nova Southeastern University (NSU)</t>
  </si>
  <si>
    <t>grid.8379.5</t>
  </si>
  <si>
    <t>University of Würzburg</t>
  </si>
  <si>
    <t>grid.411083.f</t>
  </si>
  <si>
    <t>Vall d'Hebron Hospital Universitari</t>
  </si>
  <si>
    <t>grid.412860.9</t>
  </si>
  <si>
    <t>Wake Forest Baptist Medical Center</t>
  </si>
  <si>
    <t>grid.516089.3</t>
  </si>
  <si>
    <t>Winship Cancer Institute</t>
  </si>
  <si>
    <t>grid.217309.e</t>
  </si>
  <si>
    <t>Stevens Institute of Technology (SIT)</t>
  </si>
  <si>
    <t>grid.253856.f</t>
  </si>
  <si>
    <t>Central Michigan University (CMU)</t>
  </si>
  <si>
    <t>% FF 2016-2022</t>
  </si>
  <si>
    <t>All OA</t>
  </si>
  <si>
    <t>Bronze</t>
  </si>
  <si>
    <t>Closed</t>
  </si>
  <si>
    <t>Gold</t>
  </si>
  <si>
    <t>Green</t>
  </si>
  <si>
    <t>Hybrid</t>
  </si>
  <si>
    <t>All OA checksum</t>
  </si>
  <si>
    <t>Total checksum</t>
  </si>
  <si>
    <t>All OA delta</t>
  </si>
  <si>
    <t>313 US GridIDs</t>
  </si>
  <si>
    <t>GridID</t>
  </si>
  <si>
    <t>OA_all</t>
  </si>
  <si>
    <t>% FF closed</t>
  </si>
  <si>
    <t>% FF Green</t>
  </si>
  <si>
    <t>% FF Gold</t>
  </si>
  <si>
    <t>% FF Bronze</t>
  </si>
  <si>
    <t>% FF Hybrid</t>
  </si>
  <si>
    <t>Filter type</t>
  </si>
  <si>
    <t>Group</t>
  </si>
  <si>
    <t>Research Organization</t>
  </si>
  <si>
    <t>Alaska Native and Native Hawaiian-Serving Institutions (ANNHs)</t>
  </si>
  <si>
    <t>Alaska Pacific University</t>
  </si>
  <si>
    <t>grid.251984.3</t>
  </si>
  <si>
    <t>Chaminade University of Honolulu</t>
  </si>
  <si>
    <t>grid.253990.4</t>
  </si>
  <si>
    <t>Hawaii Community College</t>
  </si>
  <si>
    <t>grid.468968.d</t>
  </si>
  <si>
    <t>Hawaii Pacific University</t>
  </si>
  <si>
    <t>grid.256872.c</t>
  </si>
  <si>
    <t>Honolulu Community College</t>
  </si>
  <si>
    <t>grid.410440.5</t>
  </si>
  <si>
    <t>Iḷisaġvik College</t>
  </si>
  <si>
    <t>grid.426999.9</t>
  </si>
  <si>
    <t>Kapiolani Community College</t>
  </si>
  <si>
    <t>grid.447579.c</t>
  </si>
  <si>
    <t>University of Alaska Fairbanks</t>
  </si>
  <si>
    <t>University of Alaska Southeast</t>
  </si>
  <si>
    <t>grid.265896.6</t>
  </si>
  <si>
    <t>University of Hawaii Maui College</t>
  </si>
  <si>
    <t>grid.487830.0</t>
  </si>
  <si>
    <t>University of Hawaii at Hilo</t>
  </si>
  <si>
    <t>grid.266426.2</t>
  </si>
  <si>
    <t>University of Hawaii at Manoa</t>
  </si>
  <si>
    <t>University of Hawaii–West Oahu</t>
  </si>
  <si>
    <t>grid.441304.6</t>
  </si>
  <si>
    <t>Windward Community College</t>
  </si>
  <si>
    <t>grid.447569.d</t>
  </si>
  <si>
    <t>Asian American and Native American Pacific Islander-Serving Institutions (AANAPISIs)</t>
  </si>
  <si>
    <t>Adelphi University</t>
  </si>
  <si>
    <t>grid.251789.0</t>
  </si>
  <si>
    <t>American River College</t>
  </si>
  <si>
    <t>grid.468732.c</t>
  </si>
  <si>
    <t>American Samoa Community College</t>
  </si>
  <si>
    <t>grid.450341.7</t>
  </si>
  <si>
    <t>Andrews University</t>
  </si>
  <si>
    <t>grid.252222.7</t>
  </si>
  <si>
    <t>Augsburg University</t>
  </si>
  <si>
    <t>grid.252549.d</t>
  </si>
  <si>
    <t>Austin College</t>
  </si>
  <si>
    <t>grid.423053.3</t>
  </si>
  <si>
    <t>Azusa Pacific University</t>
  </si>
  <si>
    <t>grid.252657.1</t>
  </si>
  <si>
    <t>Baruch College</t>
  </si>
  <si>
    <t>grid.252858.0</t>
  </si>
  <si>
    <t>Benedictine University</t>
  </si>
  <si>
    <t>grid.252950.9</t>
  </si>
  <si>
    <t>Bergen Community College</t>
  </si>
  <si>
    <t>grid.432711.2</t>
  </si>
  <si>
    <t>Berkeley City College</t>
  </si>
  <si>
    <t>grid.461937.e</t>
  </si>
  <si>
    <t>Beulah Heights University</t>
  </si>
  <si>
    <t>grid.465663.4</t>
  </si>
  <si>
    <t>Biola University</t>
  </si>
  <si>
    <t>grid.411695.e</t>
  </si>
  <si>
    <t>Brooklyn College</t>
  </si>
  <si>
    <t>grid.183006.c</t>
  </si>
  <si>
    <t>Bunker Hill Community College</t>
  </si>
  <si>
    <t>grid.423226.3</t>
  </si>
  <si>
    <t>California College San Diego</t>
  </si>
  <si>
    <t>grid.468729.6</t>
  </si>
  <si>
    <t>California Polytechnic State University</t>
  </si>
  <si>
    <t>grid.253547.2</t>
  </si>
  <si>
    <t>California State Polytechnic University</t>
  </si>
  <si>
    <t>grid.155203.0</t>
  </si>
  <si>
    <t>California State University Los Angeles</t>
  </si>
  <si>
    <t>grid.253561.6</t>
  </si>
  <si>
    <t>California State University, East Bay</t>
  </si>
  <si>
    <t>grid.253557.3</t>
  </si>
  <si>
    <t>California State University, Fresno</t>
  </si>
  <si>
    <t>grid.253558.c</t>
  </si>
  <si>
    <t>California State University, Fullerton</t>
  </si>
  <si>
    <t>grid.253559.d</t>
  </si>
  <si>
    <t>California State University, Long Beach</t>
  </si>
  <si>
    <t>grid.213902.b</t>
  </si>
  <si>
    <t>California State University, Sacramento</t>
  </si>
  <si>
    <t>grid.253564.3</t>
  </si>
  <si>
    <t>Cambridge College</t>
  </si>
  <si>
    <t>grid.454649.e</t>
  </si>
  <si>
    <t>Cañada College</t>
  </si>
  <si>
    <t>grid.468748.1</t>
  </si>
  <si>
    <t>Century College</t>
  </si>
  <si>
    <t>grid.436075.3</t>
  </si>
  <si>
    <t>Chabot College</t>
  </si>
  <si>
    <t>grid.446545.2</t>
  </si>
  <si>
    <t>City College of New York</t>
  </si>
  <si>
    <t>City College of San Francisco</t>
  </si>
  <si>
    <t>grid.254251.5</t>
  </si>
  <si>
    <t>Clovis Community College</t>
  </si>
  <si>
    <t>grid.461990.3</t>
  </si>
  <si>
    <t>Coastline Community College</t>
  </si>
  <si>
    <t>grid.420445.3</t>
  </si>
  <si>
    <t>College of Alameda</t>
  </si>
  <si>
    <t>grid.421308.c</t>
  </si>
  <si>
    <t>College of DuPage</t>
  </si>
  <si>
    <t>grid.421309.d</t>
  </si>
  <si>
    <t>College of Micronesia-FSM</t>
  </si>
  <si>
    <t>grid.426771.1</t>
  </si>
  <si>
    <t>College of San Mateo</t>
  </si>
  <si>
    <t>grid.468782.7</t>
  </si>
  <si>
    <t>College of Southern Nevada</t>
  </si>
  <si>
    <t>grid.468790.4</t>
  </si>
  <si>
    <t>College of Staten Island</t>
  </si>
  <si>
    <t>grid.254498.6</t>
  </si>
  <si>
    <t>College of the Canyons</t>
  </si>
  <si>
    <t>grid.421330.7</t>
  </si>
  <si>
    <t>College of the Marshall Islands</t>
  </si>
  <si>
    <t>grid.517745.5</t>
  </si>
  <si>
    <t>Community College of Philadelphia</t>
  </si>
  <si>
    <t>grid.421412.0</t>
  </si>
  <si>
    <t>Concordia University</t>
  </si>
  <si>
    <t>grid.448967.0</t>
  </si>
  <si>
    <t>Concordia University Irvine</t>
  </si>
  <si>
    <t>grid.441139.a</t>
  </si>
  <si>
    <t>Cosumnes River College</t>
  </si>
  <si>
    <t>grid.462042.6</t>
  </si>
  <si>
    <t>Cypress College</t>
  </si>
  <si>
    <t>grid.446648.c</t>
  </si>
  <si>
    <t>Dominican University of California</t>
  </si>
  <si>
    <t>grid.255148.f</t>
  </si>
  <si>
    <t>Edmonds Community College</t>
  </si>
  <si>
    <t>grid.420859.2</t>
  </si>
  <si>
    <t>El Camino College</t>
  </si>
  <si>
    <t>grid.420892.5</t>
  </si>
  <si>
    <t>Epic Bible College</t>
  </si>
  <si>
    <t>grid.465746.2</t>
  </si>
  <si>
    <t>Evergreen Valley College</t>
  </si>
  <si>
    <t>grid.421205.0</t>
  </si>
  <si>
    <t>Folsom Lake College</t>
  </si>
  <si>
    <t>grid.462213.0</t>
  </si>
  <si>
    <t>Fresno City College</t>
  </si>
  <si>
    <t>grid.434524.0</t>
  </si>
  <si>
    <t>Fullerton College</t>
  </si>
  <si>
    <t>grid.428732.8</t>
  </si>
  <si>
    <t>Georgia Gwinnett College</t>
  </si>
  <si>
    <t>grid.434838.0</t>
  </si>
  <si>
    <t>Georgia State University</t>
  </si>
  <si>
    <t>Golden West College</t>
  </si>
  <si>
    <t>grid.508417.f</t>
  </si>
  <si>
    <t>Grace Mission University</t>
  </si>
  <si>
    <t>grid.465618.8</t>
  </si>
  <si>
    <t>Green River College</t>
  </si>
  <si>
    <t>grid.484610.f</t>
  </si>
  <si>
    <t>Guam Community College</t>
  </si>
  <si>
    <t>grid.462272.7</t>
  </si>
  <si>
    <t>Harper College</t>
  </si>
  <si>
    <t>grid.422697.c</t>
  </si>
  <si>
    <t>Harry S Truman College</t>
  </si>
  <si>
    <t>grid.443932.b</t>
  </si>
  <si>
    <t>Herzing University</t>
  </si>
  <si>
    <t>grid.448668.0</t>
  </si>
  <si>
    <t>Holy Names University</t>
  </si>
  <si>
    <t>grid.420735.7</t>
  </si>
  <si>
    <t>Houston Community College System</t>
  </si>
  <si>
    <t>grid.420772.4</t>
  </si>
  <si>
    <t>Howard Community College</t>
  </si>
  <si>
    <t>grid.420771.7</t>
  </si>
  <si>
    <t>Humphreys University</t>
  </si>
  <si>
    <t>grid.465636.4</t>
  </si>
  <si>
    <t>Hunter College</t>
  </si>
  <si>
    <t>grid.257167.0</t>
  </si>
  <si>
    <t>Irvine Valley College</t>
  </si>
  <si>
    <t>grid.462401.5</t>
  </si>
  <si>
    <t>John Jay College of Criminal Justice</t>
  </si>
  <si>
    <t>grid.258202.f</t>
  </si>
  <si>
    <t>Kingsborough Community College</t>
  </si>
  <si>
    <t>grid.456299.5</t>
  </si>
  <si>
    <t>La Sierra University</t>
  </si>
  <si>
    <t>grid.258860.1</t>
  </si>
  <si>
    <t>LaGuardia Community College</t>
  </si>
  <si>
    <t>grid.456296.a</t>
  </si>
  <si>
    <t>Laguna College of Art and Design</t>
  </si>
  <si>
    <t>grid.465710.1</t>
  </si>
  <si>
    <t>Lake Washington Institute of Technology</t>
  </si>
  <si>
    <t>grid.462451.0</t>
  </si>
  <si>
    <t>Laney College</t>
  </si>
  <si>
    <t>grid.462464.6</t>
  </si>
  <si>
    <t>Las Positas College</t>
  </si>
  <si>
    <t>grid.462473.0</t>
  </si>
  <si>
    <t>Leeward Community College</t>
  </si>
  <si>
    <t>grid.447578.d</t>
  </si>
  <si>
    <t>Loma Linda University</t>
  </si>
  <si>
    <t>Long Beach City College</t>
  </si>
  <si>
    <t>grid.259178.0</t>
  </si>
  <si>
    <t>Long Island University</t>
  </si>
  <si>
    <t>grid.259180.7</t>
  </si>
  <si>
    <t>Los Angeles City College</t>
  </si>
  <si>
    <t>grid.461592.d</t>
  </si>
  <si>
    <t>Los Angeles Harbor College</t>
  </si>
  <si>
    <t>grid.462513.7</t>
  </si>
  <si>
    <t>Merritt College</t>
  </si>
  <si>
    <t>grid.462541.0</t>
  </si>
  <si>
    <t>Metropolitan State University</t>
  </si>
  <si>
    <t>grid.411788.3</t>
  </si>
  <si>
    <t>Middlesex Community College</t>
  </si>
  <si>
    <t>grid.436726.2</t>
  </si>
  <si>
    <t>Middlesex County College</t>
  </si>
  <si>
    <t>grid.421375.6</t>
  </si>
  <si>
    <t>Mission College</t>
  </si>
  <si>
    <t>grid.462599.5</t>
  </si>
  <si>
    <t>Montgomery College</t>
  </si>
  <si>
    <t>grid.421826.b</t>
  </si>
  <si>
    <t>Mount St. Mary's University</t>
  </si>
  <si>
    <t>grid.421899.f</t>
  </si>
  <si>
    <t>Mt. San Antonio College</t>
  </si>
  <si>
    <t>grid.421901.f</t>
  </si>
  <si>
    <t>Napa Valley College</t>
  </si>
  <si>
    <t>grid.462623.7</t>
  </si>
  <si>
    <t>National University of Health Sciences</t>
  </si>
  <si>
    <t>grid.260710.2</t>
  </si>
  <si>
    <t>Nevada State College</t>
  </si>
  <si>
    <t>grid.454653.5</t>
  </si>
  <si>
    <t>New Hope Christian College</t>
  </si>
  <si>
    <t>grid.462666.6</t>
  </si>
  <si>
    <t>New York City College of Technology</t>
  </si>
  <si>
    <t>grid.260911.d</t>
  </si>
  <si>
    <t>New York College of Health Professions</t>
  </si>
  <si>
    <t>grid.468997.d</t>
  </si>
  <si>
    <t>New York Institute of Technology</t>
  </si>
  <si>
    <t>grid.260914.8</t>
  </si>
  <si>
    <t>Norco College</t>
  </si>
  <si>
    <t>grid.462652.1</t>
  </si>
  <si>
    <t>North Hennepin Community College</t>
  </si>
  <si>
    <t>grid.436738.d</t>
  </si>
  <si>
    <t>North Seattle College</t>
  </si>
  <si>
    <t>grid.436739.c</t>
  </si>
  <si>
    <t>Northern Marianas College</t>
  </si>
  <si>
    <t>grid.427235.5</t>
  </si>
  <si>
    <t>Northern Virginia Community College</t>
  </si>
  <si>
    <t>grid.422826.8</t>
  </si>
  <si>
    <t>Notre Dame de Namur University</t>
  </si>
  <si>
    <t>grid.421316.3</t>
  </si>
  <si>
    <t>Nova Southeastern University</t>
  </si>
  <si>
    <t>Oakton Community College</t>
  </si>
  <si>
    <t>grid.422989.c</t>
  </si>
  <si>
    <t>Ohlone College</t>
  </si>
  <si>
    <t>grid.419863.1</t>
  </si>
  <si>
    <t>Orange Coast College</t>
  </si>
  <si>
    <t>grid.436874.a</t>
  </si>
  <si>
    <t>Otis College of Art and Design</t>
  </si>
  <si>
    <t>grid.465754.1</t>
  </si>
  <si>
    <t>Pacific Islands University</t>
  </si>
  <si>
    <t>grid.449173.c</t>
  </si>
  <si>
    <t>Pacific Union College</t>
  </si>
  <si>
    <t>grid.437114.4</t>
  </si>
  <si>
    <t>Pacific University</t>
  </si>
  <si>
    <t>grid.261593.a</t>
  </si>
  <si>
    <t>Palau Community College</t>
  </si>
  <si>
    <t>grid.517746.6</t>
  </si>
  <si>
    <t>Palo Alto University</t>
  </si>
  <si>
    <t>grid.261634.4</t>
  </si>
  <si>
    <t>Pasadena City College</t>
  </si>
  <si>
    <t>grid.423427.4</t>
  </si>
  <si>
    <t>Pierce College</t>
  </si>
  <si>
    <t>grid.469091.3</t>
  </si>
  <si>
    <t>Portland State University</t>
  </si>
  <si>
    <t>Queens College, CUNY</t>
  </si>
  <si>
    <t>grid.262273.0</t>
  </si>
  <si>
    <t>Queensborough Community College, CUNY</t>
  </si>
  <si>
    <t>grid.262276.5</t>
  </si>
  <si>
    <t>Remington College</t>
  </si>
  <si>
    <t>grid.454646.1</t>
  </si>
  <si>
    <t>Resurrection University</t>
  </si>
  <si>
    <t>grid.465650.4</t>
  </si>
  <si>
    <t>Rutgers, The State University of New Jersey</t>
  </si>
  <si>
    <t>SUNY College at Old Westbury</t>
  </si>
  <si>
    <t>grid.264271.4</t>
  </si>
  <si>
    <t>Sacramento City College</t>
  </si>
  <si>
    <t>grid.469134.d</t>
  </si>
  <si>
    <t>Saddleback College</t>
  </si>
  <si>
    <t>grid.421749.d</t>
  </si>
  <si>
    <t>Saint Martin's University</t>
  </si>
  <si>
    <t>grid.437691.e</t>
  </si>
  <si>
    <t>Saint Mary's College of California</t>
  </si>
  <si>
    <t>grid.421780.8</t>
  </si>
  <si>
    <t>Saint Paul College</t>
  </si>
  <si>
    <t>grid.462774.4</t>
  </si>
  <si>
    <t>San Diego City College</t>
  </si>
  <si>
    <t>grid.437615.2</t>
  </si>
  <si>
    <t>San Diego Mesa College</t>
  </si>
  <si>
    <t>grid.438628.3</t>
  </si>
  <si>
    <t>San Diego Miramar College</t>
  </si>
  <si>
    <t>grid.462802.a</t>
  </si>
  <si>
    <t>San Diego State University</t>
  </si>
  <si>
    <t>San Francisco State University</t>
  </si>
  <si>
    <t>grid.263091.f</t>
  </si>
  <si>
    <t>San Joaquin Delta College</t>
  </si>
  <si>
    <t>grid.462807.f</t>
  </si>
  <si>
    <t>San Jose City College</t>
  </si>
  <si>
    <t>grid.421817.9</t>
  </si>
  <si>
    <t>San Jose State University</t>
  </si>
  <si>
    <t>Schenectady County Community College</t>
  </si>
  <si>
    <t>grid.487743.b</t>
  </si>
  <si>
    <t>Scripps Institution of Oceanography</t>
  </si>
  <si>
    <t>Seattle Central College</t>
  </si>
  <si>
    <t>grid.421968.0</t>
  </si>
  <si>
    <t>Shoreline Community College</t>
  </si>
  <si>
    <t>grid.437710.6</t>
  </si>
  <si>
    <t>Solano Community College</t>
  </si>
  <si>
    <t>grid.462828.2</t>
  </si>
  <si>
    <t>South Seattle College</t>
  </si>
  <si>
    <t>grid.469159.6</t>
  </si>
  <si>
    <t>Southern Adventist University</t>
  </si>
  <si>
    <t>grid.437994.4</t>
  </si>
  <si>
    <t>Southwestern College - California</t>
  </si>
  <si>
    <t>grid.422459.c</t>
  </si>
  <si>
    <t>St. Catherine University</t>
  </si>
  <si>
    <t>grid.264041.5</t>
  </si>
  <si>
    <t>St. John's University</t>
  </si>
  <si>
    <t>grid.264091.8</t>
  </si>
  <si>
    <t>The University of Texas at Arlington</t>
  </si>
  <si>
    <t>University of California, Davis</t>
  </si>
  <si>
    <t>University of California, Irvine</t>
  </si>
  <si>
    <t>University of California, Merced</t>
  </si>
  <si>
    <t>University of California, Riverside</t>
  </si>
  <si>
    <t>University of California, Santa Barbara</t>
  </si>
  <si>
    <t>University of California, Santa Cruz</t>
  </si>
  <si>
    <t>University of Guam</t>
  </si>
  <si>
    <t>grid.266410.7</t>
  </si>
  <si>
    <t>University of Houston</t>
  </si>
  <si>
    <t>University of Illinois at Chicago</t>
  </si>
  <si>
    <t>University of Maryland, Baltimore County</t>
  </si>
  <si>
    <t>University of Nevada, Las Vegas</t>
  </si>
  <si>
    <t>University of St. Thomas - Texas</t>
  </si>
  <si>
    <t>grid.267208.9</t>
  </si>
  <si>
    <t>University of Washington</t>
  </si>
  <si>
    <t>University of the Pacific</t>
  </si>
  <si>
    <t>grid.254662.1</t>
  </si>
  <si>
    <t>Urban College of Boston</t>
  </si>
  <si>
    <t>grid.469275.b</t>
  </si>
  <si>
    <t>Vaughn College of Aeronautics and Technology</t>
  </si>
  <si>
    <t>grid.438932.7</t>
  </si>
  <si>
    <t>Virginia Commonwealth University</t>
  </si>
  <si>
    <t>Wayne State University</t>
  </si>
  <si>
    <t>West Valley College</t>
  </si>
  <si>
    <t>grid.439000.e</t>
  </si>
  <si>
    <t>Wharton County Junior College</t>
  </si>
  <si>
    <t>grid.463068.f</t>
  </si>
  <si>
    <t>Woodbury University</t>
  </si>
  <si>
    <t>grid.441635.1</t>
  </si>
  <si>
    <t>World Mission University</t>
  </si>
  <si>
    <t>grid.465767.1</t>
  </si>
  <si>
    <t>York College, City University of New York</t>
  </si>
  <si>
    <t>grid.268456.b</t>
  </si>
  <si>
    <t>Yuba Community College District</t>
  </si>
  <si>
    <t>grid.439211.c</t>
  </si>
  <si>
    <t>Association of American Universities (AAU)</t>
  </si>
  <si>
    <t>Arizona State University</t>
  </si>
  <si>
    <t>Boston University</t>
  </si>
  <si>
    <t>California Institute of Technology</t>
  </si>
  <si>
    <t>Carnegie Mellon University</t>
  </si>
  <si>
    <t>Case Western Reserve University</t>
  </si>
  <si>
    <t>Columbia University</t>
  </si>
  <si>
    <t>Cornell University</t>
  </si>
  <si>
    <t>George Washington University</t>
  </si>
  <si>
    <t>Georgia Institute of Technology</t>
  </si>
  <si>
    <t>Indiana University Bloomington</t>
  </si>
  <si>
    <t>Iowa State University</t>
  </si>
  <si>
    <t>Johns Hopkins University</t>
  </si>
  <si>
    <t>Massachusetts Institute of Technology</t>
  </si>
  <si>
    <t>Michigan State University</t>
  </si>
  <si>
    <t>New York University</t>
  </si>
  <si>
    <t>Northwestern University</t>
  </si>
  <si>
    <t>Pennsylvania State University</t>
  </si>
  <si>
    <t>Stanford University</t>
  </si>
  <si>
    <t>Stony Brook University</t>
  </si>
  <si>
    <t>Texas A&amp;M University</t>
  </si>
  <si>
    <t>The Ohio State University</t>
  </si>
  <si>
    <t>University at Buffalo, State University of New York</t>
  </si>
  <si>
    <t>University of Arizona</t>
  </si>
  <si>
    <t>University of California, Berkeley</t>
  </si>
  <si>
    <t>University of California, Los Angeles</t>
  </si>
  <si>
    <t>University of California, San Diego</t>
  </si>
  <si>
    <t>University of Chicago</t>
  </si>
  <si>
    <t>University of Colorado Boulder</t>
  </si>
  <si>
    <t>University of Florida</t>
  </si>
  <si>
    <t>University of Illinois Urbana-Champaign</t>
  </si>
  <si>
    <t>University of Iowa</t>
  </si>
  <si>
    <t>University of Kansas</t>
  </si>
  <si>
    <t>University of Maryland, College Park</t>
  </si>
  <si>
    <t>University of Miami</t>
  </si>
  <si>
    <t>University of Michigan–Ann Arbor</t>
  </si>
  <si>
    <t>University of Missouri</t>
  </si>
  <si>
    <t>University of North Carolina at Chapel Hill</t>
  </si>
  <si>
    <t>University of Oregon</t>
  </si>
  <si>
    <t>University of Rochester</t>
  </si>
  <si>
    <t>University of South Florida</t>
  </si>
  <si>
    <t>University of Southern California</t>
  </si>
  <si>
    <t>University of Utah</t>
  </si>
  <si>
    <t>University of Virginia</t>
  </si>
  <si>
    <t>University of Wisconsin–Madison</t>
  </si>
  <si>
    <t>Washington University in St. Louis</t>
  </si>
  <si>
    <t>Alabama Agricultural and Mechanical University</t>
  </si>
  <si>
    <t>grid.251973.b</t>
  </si>
  <si>
    <t>Alcorn State University</t>
  </si>
  <si>
    <t>grid.252003.6</t>
  </si>
  <si>
    <t>Arkansas State University</t>
  </si>
  <si>
    <t>grid.252381.f</t>
  </si>
  <si>
    <t>Augusta University</t>
  </si>
  <si>
    <t>Ball State University</t>
  </si>
  <si>
    <t>grid.252754.3</t>
  </si>
  <si>
    <t>Binghamton University</t>
  </si>
  <si>
    <t>Boise State University</t>
  </si>
  <si>
    <t>Bowling Green State University</t>
  </si>
  <si>
    <t>grid.253248.a</t>
  </si>
  <si>
    <t>California State University, Northridge</t>
  </si>
  <si>
    <t>grid.253563.4</t>
  </si>
  <si>
    <t>Central Michigan University</t>
  </si>
  <si>
    <t>Central State University</t>
  </si>
  <si>
    <t>grid.253893.6</t>
  </si>
  <si>
    <t>City University of New York</t>
  </si>
  <si>
    <t>Cleveland State University</t>
  </si>
  <si>
    <t>grid.254298.0</t>
  </si>
  <si>
    <t>Colorado School of Mines</t>
  </si>
  <si>
    <t>Colorado State University</t>
  </si>
  <si>
    <t>Delaware State University</t>
  </si>
  <si>
    <t>grid.254989.b</t>
  </si>
  <si>
    <t>East Carolina University</t>
  </si>
  <si>
    <t>Florida Agricultural and Mechanical University</t>
  </si>
  <si>
    <t>grid.255948.7</t>
  </si>
  <si>
    <t>Florida Atlantic University</t>
  </si>
  <si>
    <t>Florida International University</t>
  </si>
  <si>
    <t>Florida State University</t>
  </si>
  <si>
    <t>Fort Valley State University</t>
  </si>
  <si>
    <t>grid.256036.4</t>
  </si>
  <si>
    <t>Illinois State University</t>
  </si>
  <si>
    <t>grid.257310.2</t>
  </si>
  <si>
    <t>Indiana University – Purdue University Indianapolis</t>
  </si>
  <si>
    <t>Jackson State University</t>
  </si>
  <si>
    <t>grid.257990.0</t>
  </si>
  <si>
    <t>Kennesaw State University</t>
  </si>
  <si>
    <t>grid.258509.3</t>
  </si>
  <si>
    <t>Kent State University</t>
  </si>
  <si>
    <t>Kentucky State University</t>
  </si>
  <si>
    <t>grid.258527.f</t>
  </si>
  <si>
    <t>Langston University</t>
  </si>
  <si>
    <t>grid.258945.7</t>
  </si>
  <si>
    <t>Louisiana State University</t>
  </si>
  <si>
    <t>Louisiana Tech University</t>
  </si>
  <si>
    <t>grid.259237.8</t>
  </si>
  <si>
    <t>Marshall University</t>
  </si>
  <si>
    <t>grid.259676.9</t>
  </si>
  <si>
    <t>Michigan Technological University</t>
  </si>
  <si>
    <t>Middle Tennessee State University</t>
  </si>
  <si>
    <t>grid.260001.5</t>
  </si>
  <si>
    <t>Mississippi State University</t>
  </si>
  <si>
    <t>Montana State University</t>
  </si>
  <si>
    <t>Montclair State University</t>
  </si>
  <si>
    <t>grid.260201.7</t>
  </si>
  <si>
    <t>Morgan State University</t>
  </si>
  <si>
    <t>grid.260238.d</t>
  </si>
  <si>
    <t>New Jersey Institute of Technology</t>
  </si>
  <si>
    <t>New Mexico State University</t>
  </si>
  <si>
    <t>North Carolina Agricultural and Technical State University</t>
  </si>
  <si>
    <t>grid.261037.1</t>
  </si>
  <si>
    <t>North Carolina State University</t>
  </si>
  <si>
    <t>North Dakota State University</t>
  </si>
  <si>
    <t>Northern Arizona University</t>
  </si>
  <si>
    <t>Northern Illinois University</t>
  </si>
  <si>
    <t>Oakland University</t>
  </si>
  <si>
    <t>Oklahoma State University</t>
  </si>
  <si>
    <t>Old Dominion University</t>
  </si>
  <si>
    <t>Oregon State University</t>
  </si>
  <si>
    <t>Prairie View A&amp;M University</t>
  </si>
  <si>
    <t>grid.262103.4</t>
  </si>
  <si>
    <t>Rowan University</t>
  </si>
  <si>
    <t>grid.262671.6</t>
  </si>
  <si>
    <t>South Carolina State University</t>
  </si>
  <si>
    <t>grid.263782.a</t>
  </si>
  <si>
    <t>South Dakota State University</t>
  </si>
  <si>
    <t>Southern Illinois University Carbondale</t>
  </si>
  <si>
    <t>grid.263856.c</t>
  </si>
  <si>
    <t>Southern University and Agricultural and Mechanical College</t>
  </si>
  <si>
    <t>grid.263880.7</t>
  </si>
  <si>
    <t>Tennessee State University</t>
  </si>
  <si>
    <t>grid.280741.8</t>
  </si>
  <si>
    <t>Texas Tech University</t>
  </si>
  <si>
    <t>The University of Texas Rio Grande Valley</t>
  </si>
  <si>
    <t>The University of Texas at Dallas</t>
  </si>
  <si>
    <t>The University of Texas at El Paso</t>
  </si>
  <si>
    <t>The University of Texas at San Antonio</t>
  </si>
  <si>
    <t>Tuskegee University</t>
  </si>
  <si>
    <t>grid.265253.5</t>
  </si>
  <si>
    <t>University of Alabama System</t>
  </si>
  <si>
    <t>grid.265886.7</t>
  </si>
  <si>
    <t>University of Alabama at Birmingham</t>
  </si>
  <si>
    <t>University of Alabama in Huntsville</t>
  </si>
  <si>
    <t>grid.265893.3</t>
  </si>
  <si>
    <t>University of Arkansas at Pine Bluff</t>
  </si>
  <si>
    <t>grid.265963.d</t>
  </si>
  <si>
    <t>University of Central Florida</t>
  </si>
  <si>
    <t>University of Cincinnati</t>
  </si>
  <si>
    <t>University of Delaware</t>
  </si>
  <si>
    <t>University of Georgia</t>
  </si>
  <si>
    <t>University of Idaho</t>
  </si>
  <si>
    <t>University of Louisiana at Lafayette</t>
  </si>
  <si>
    <t>grid.266621.7</t>
  </si>
  <si>
    <t>University of Maryland Eastern Shore</t>
  </si>
  <si>
    <t>grid.266678.b</t>
  </si>
  <si>
    <t>University of Missouri–Kansas City</t>
  </si>
  <si>
    <t>University of Montana</t>
  </si>
  <si>
    <t>University of Nebraska–Lincoln</t>
  </si>
  <si>
    <t>University of Nevada Reno</t>
  </si>
  <si>
    <t>University of New Hampshire</t>
  </si>
  <si>
    <t>University of New Mexico</t>
  </si>
  <si>
    <t>University of New Orleans</t>
  </si>
  <si>
    <t>grid.266835.c</t>
  </si>
  <si>
    <t>University of North Carolina Wilmington</t>
  </si>
  <si>
    <t>grid.217197.b</t>
  </si>
  <si>
    <t>University of North Carolina at Charlotte</t>
  </si>
  <si>
    <t>University of North Carolina at Greensboro</t>
  </si>
  <si>
    <t>University of North Dakota</t>
  </si>
  <si>
    <t>University of North Texas</t>
  </si>
  <si>
    <t>University of Oklahoma</t>
  </si>
  <si>
    <t>University of Puerto Rico-Mayaguez</t>
  </si>
  <si>
    <t>grid.267044.3</t>
  </si>
  <si>
    <t>University of Rhode Island</t>
  </si>
  <si>
    <t>University of South Alabama</t>
  </si>
  <si>
    <t>grid.267153.4</t>
  </si>
  <si>
    <t>University of South Carolina</t>
  </si>
  <si>
    <t>University of South Dakota</t>
  </si>
  <si>
    <t>grid.267169.d</t>
  </si>
  <si>
    <t>University of Southern Mississippi</t>
  </si>
  <si>
    <t>grid.267193.8</t>
  </si>
  <si>
    <t>University of Tennessee at Knoxville</t>
  </si>
  <si>
    <t>University of Vermont</t>
  </si>
  <si>
    <t>University of Wisconsin–Milwaukee</t>
  </si>
  <si>
    <t>University of Wyoming</t>
  </si>
  <si>
    <t>University of the District of Columbia</t>
  </si>
  <si>
    <t>grid.267550.3</t>
  </si>
  <si>
    <t>University of the Virgin Islands</t>
  </si>
  <si>
    <t>grid.267634.2</t>
  </si>
  <si>
    <t>Utah State University</t>
  </si>
  <si>
    <t>Virginia State University</t>
  </si>
  <si>
    <t>grid.267895.7</t>
  </si>
  <si>
    <t>Washington State University</t>
  </si>
  <si>
    <t>West Virginia State University</t>
  </si>
  <si>
    <t>grid.427308.a</t>
  </si>
  <si>
    <t>West Virginia University</t>
  </si>
  <si>
    <t>Western Michigan University</t>
  </si>
  <si>
    <t>Wichita State University</t>
  </si>
  <si>
    <t>grid.268246.c</t>
  </si>
  <si>
    <t>William &amp; Mary</t>
  </si>
  <si>
    <t>Hispanic-Serving Institutions (HSIs)</t>
  </si>
  <si>
    <t>Adams State University</t>
  </si>
  <si>
    <t>grid.251779.f</t>
  </si>
  <si>
    <t>AdventHealth University</t>
  </si>
  <si>
    <t>grid.414943.f</t>
  </si>
  <si>
    <t>Allan Hancock College</t>
  </si>
  <si>
    <t>grid.426727.2</t>
  </si>
  <si>
    <t>Alverno College</t>
  </si>
  <si>
    <t>grid.417910.a</t>
  </si>
  <si>
    <t>Alvin Community College</t>
  </si>
  <si>
    <t>grid.461968.4</t>
  </si>
  <si>
    <t>Amarillo College</t>
  </si>
  <si>
    <t>grid.417913.9</t>
  </si>
  <si>
    <t>American University of Puerto Rico</t>
  </si>
  <si>
    <t>grid.468736.8</t>
  </si>
  <si>
    <t>Angelina College</t>
  </si>
  <si>
    <t>grid.461983.1</t>
  </si>
  <si>
    <t>Angelo State University</t>
  </si>
  <si>
    <t>grid.252227.2</t>
  </si>
  <si>
    <t>Antelope Valley College</t>
  </si>
  <si>
    <t>grid.463273.7</t>
  </si>
  <si>
    <t>Antillean Adventist University</t>
  </si>
  <si>
    <t>grid.448999.1</t>
  </si>
  <si>
    <t>Antioch University Santa Barbara</t>
  </si>
  <si>
    <t>grid.441446.7</t>
  </si>
  <si>
    <t>Arizona Christian University</t>
  </si>
  <si>
    <t>grid.468793.7</t>
  </si>
  <si>
    <t>Arizona Western College</t>
  </si>
  <si>
    <t>grid.422870.b</t>
  </si>
  <si>
    <t>Atlantic Cape Community College</t>
  </si>
  <si>
    <t>grid.462028.a</t>
  </si>
  <si>
    <t>Atlantic University College</t>
  </si>
  <si>
    <t>grid.460994.6</t>
  </si>
  <si>
    <t>Aurora University</t>
  </si>
  <si>
    <t>grid.252563.5</t>
  </si>
  <si>
    <t>Austin Community College</t>
  </si>
  <si>
    <t>grid.423055.5</t>
  </si>
  <si>
    <t>Bakersfield College</t>
  </si>
  <si>
    <t>grid.423160.2</t>
  </si>
  <si>
    <t>Baptist University of the Américas</t>
  </si>
  <si>
    <t>grid.449345.b</t>
  </si>
  <si>
    <t>Barry University</t>
  </si>
  <si>
    <t>grid.252853.b</t>
  </si>
  <si>
    <t>Barstow Community College</t>
  </si>
  <si>
    <t>grid.468733.d</t>
  </si>
  <si>
    <t>Bayamón Central University</t>
  </si>
  <si>
    <t>grid.252884.1</t>
  </si>
  <si>
    <t>Benjamin Franklin Institute of Technology</t>
  </si>
  <si>
    <t>grid.434459.b</t>
  </si>
  <si>
    <t>Big Bend Community College</t>
  </si>
  <si>
    <t>grid.468785.0</t>
  </si>
  <si>
    <t>Bloomfield College</t>
  </si>
  <si>
    <t>grid.423092.e</t>
  </si>
  <si>
    <t>Blue Mountain Community College</t>
  </si>
  <si>
    <t>grid.431387.a</t>
  </si>
  <si>
    <t>Boricua College</t>
  </si>
  <si>
    <t>grid.446352.2</t>
  </si>
  <si>
    <t>Borough of Manhattan Community College</t>
  </si>
  <si>
    <t>grid.253205.3</t>
  </si>
  <si>
    <t>Brazosport College</t>
  </si>
  <si>
    <t>grid.464512.0</t>
  </si>
  <si>
    <t>Bronx Community College</t>
  </si>
  <si>
    <t>grid.456295.9</t>
  </si>
  <si>
    <t>Broward College</t>
  </si>
  <si>
    <t>grid.423212.4</t>
  </si>
  <si>
    <t>Butte College</t>
  </si>
  <si>
    <t>grid.423237.3</t>
  </si>
  <si>
    <t>Cabrillo College</t>
  </si>
  <si>
    <t>grid.423247.4</t>
  </si>
  <si>
    <t>Caldwell University</t>
  </si>
  <si>
    <t>grid.448604.a</t>
  </si>
  <si>
    <t>California Baptist University</t>
  </si>
  <si>
    <t>grid.411853.a</t>
  </si>
  <si>
    <t>California Christian College</t>
  </si>
  <si>
    <t>grid.468723.c</t>
  </si>
  <si>
    <t>California Lutheran University</t>
  </si>
  <si>
    <t>grid.253542.7</t>
  </si>
  <si>
    <t>California State University, Bakersfield</t>
  </si>
  <si>
    <t>grid.253553.7</t>
  </si>
  <si>
    <t>California State University, Channel Islands</t>
  </si>
  <si>
    <t>grid.253554.0</t>
  </si>
  <si>
    <t>California State University, Chico</t>
  </si>
  <si>
    <t>grid.253555.1</t>
  </si>
  <si>
    <t>California State University, Dominguez Hills</t>
  </si>
  <si>
    <t>grid.253556.2</t>
  </si>
  <si>
    <t>California State University, Monterey Bay</t>
  </si>
  <si>
    <t>grid.253562.5</t>
  </si>
  <si>
    <t>California State University, San Bernardino</t>
  </si>
  <si>
    <t>grid.253565.2</t>
  </si>
  <si>
    <t>California State University, San Marcos</t>
  </si>
  <si>
    <t>grid.253566.1</t>
  </si>
  <si>
    <t>California State University, Stanislaus</t>
  </si>
  <si>
    <t>grid.253567.0</t>
  </si>
  <si>
    <t>Calumet College of Saint Joseph</t>
  </si>
  <si>
    <t>grid.431462.6</t>
  </si>
  <si>
    <t>Capital Community College</t>
  </si>
  <si>
    <t>grid.432831.f</t>
  </si>
  <si>
    <t>Caribbean University</t>
  </si>
  <si>
    <t>grid.253685.f</t>
  </si>
  <si>
    <t>Carlos Albizu University</t>
  </si>
  <si>
    <t>grid.461085.e</t>
  </si>
  <si>
    <t>Central Arizona College</t>
  </si>
  <si>
    <t>grid.433405.5</t>
  </si>
  <si>
    <t>Central New Mexico Community College</t>
  </si>
  <si>
    <t>grid.422269.9</t>
  </si>
  <si>
    <t>Central University of the Caribbean</t>
  </si>
  <si>
    <t>grid.253922.d</t>
  </si>
  <si>
    <t>Cerritos College</t>
  </si>
  <si>
    <t>grid.433597.f</t>
  </si>
  <si>
    <t>Cerro Coso Community College</t>
  </si>
  <si>
    <t>grid.461920.8</t>
  </si>
  <si>
    <t>Chaffey College</t>
  </si>
  <si>
    <t>grid.446546.1</t>
  </si>
  <si>
    <t>Chandler–Gilbert Community College</t>
  </si>
  <si>
    <t>grid.468660.a</t>
  </si>
  <si>
    <t>Chemeketa Community College</t>
  </si>
  <si>
    <t>grid.421062.3</t>
  </si>
  <si>
    <t>Cisco College</t>
  </si>
  <si>
    <t>grid.468704.9</t>
  </si>
  <si>
    <t>Citrus College</t>
  </si>
  <si>
    <t>grid.461962.e</t>
  </si>
  <si>
    <t>City College</t>
  </si>
  <si>
    <t>grid.468710.c</t>
  </si>
  <si>
    <t>City Colleges of Chicago</t>
  </si>
  <si>
    <t>grid.418438.2</t>
  </si>
  <si>
    <t>Coastal Bend College</t>
  </si>
  <si>
    <t>grid.468738.6</t>
  </si>
  <si>
    <t>Cochise College</t>
  </si>
  <si>
    <t>grid.461995.6</t>
  </si>
  <si>
    <t>Colegio Universitario de San Juan</t>
  </si>
  <si>
    <t>grid.465655.1</t>
  </si>
  <si>
    <t>College of Biblical Studies</t>
  </si>
  <si>
    <t>grid.462009.9</t>
  </si>
  <si>
    <t>College of Lake County</t>
  </si>
  <si>
    <t>grid.431654.1</t>
  </si>
  <si>
    <t>College of Mount Saint Vincent</t>
  </si>
  <si>
    <t>grid.421310.5</t>
  </si>
  <si>
    <t>College of Southern Idaho</t>
  </si>
  <si>
    <t>grid.462014.5</t>
  </si>
  <si>
    <t>College of the Mainland</t>
  </si>
  <si>
    <t>grid.421331.6</t>
  </si>
  <si>
    <t>College of the Sequoias</t>
  </si>
  <si>
    <t>grid.426782.d</t>
  </si>
  <si>
    <t>Colorado Mountain College</t>
  </si>
  <si>
    <t>grid.462020.2</t>
  </si>
  <si>
    <t>Colorado State University Pueblo</t>
  </si>
  <si>
    <t>grid.254551.2</t>
  </si>
  <si>
    <t>Columbia Basin College</t>
  </si>
  <si>
    <t>grid.462021.3</t>
  </si>
  <si>
    <t>Community College of Aurora</t>
  </si>
  <si>
    <t>grid.462029.b</t>
  </si>
  <si>
    <t>Community College of Denver</t>
  </si>
  <si>
    <t>grid.462030.3</t>
  </si>
  <si>
    <t>Compton College</t>
  </si>
  <si>
    <t>grid.468854.3</t>
  </si>
  <si>
    <t>Concordia College - New York</t>
  </si>
  <si>
    <t>grid.468709.4</t>
  </si>
  <si>
    <t>Concordia University Chicago</t>
  </si>
  <si>
    <t>grid.431716.6</t>
  </si>
  <si>
    <t>Concordia University Texas</t>
  </si>
  <si>
    <t>grid.441564.6</t>
  </si>
  <si>
    <t>Contra Costa College</t>
  </si>
  <si>
    <t>grid.462033.0</t>
  </si>
  <si>
    <t>Cossatot Community College</t>
  </si>
  <si>
    <t>grid.469422.f</t>
  </si>
  <si>
    <t>Cuesta College</t>
  </si>
  <si>
    <t>grid.433721.0</t>
  </si>
  <si>
    <t>Cuyamaca College</t>
  </si>
  <si>
    <t>grid.468741.8</t>
  </si>
  <si>
    <t>Dallas College</t>
  </si>
  <si>
    <t>grid.421771.6</t>
  </si>
  <si>
    <t>Dalton State College</t>
  </si>
  <si>
    <t>grid.428499.a</t>
  </si>
  <si>
    <t>Del Mar College</t>
  </si>
  <si>
    <t>grid.421835.9</t>
  </si>
  <si>
    <t>Dodge City Community College</t>
  </si>
  <si>
    <t>grid.462105.4</t>
  </si>
  <si>
    <t>Dominican College of Blauvelt</t>
  </si>
  <si>
    <t>grid.418550.d</t>
  </si>
  <si>
    <t>Dominican University</t>
  </si>
  <si>
    <t>grid.412045.6</t>
  </si>
  <si>
    <t>Donnelly College</t>
  </si>
  <si>
    <t>grid.446697.e</t>
  </si>
  <si>
    <t>East Los Angeles College</t>
  </si>
  <si>
    <t>grid.420807.9</t>
  </si>
  <si>
    <t>Eastern New Mexico University</t>
  </si>
  <si>
    <t>grid.255406.0</t>
  </si>
  <si>
    <t>Ecclesia College</t>
  </si>
  <si>
    <t>grid.465738.b</t>
  </si>
  <si>
    <t>El Paso Community College</t>
  </si>
  <si>
    <t>grid.420896.1</t>
  </si>
  <si>
    <t>Elgin Community College</t>
  </si>
  <si>
    <t>grid.431305.0</t>
  </si>
  <si>
    <t>Elmhurst University</t>
  </si>
  <si>
    <t>grid.418802.7</t>
  </si>
  <si>
    <t>Essex County College</t>
  </si>
  <si>
    <t>grid.446741.4</t>
  </si>
  <si>
    <t>Estrella Mountain Community College</t>
  </si>
  <si>
    <t>grid.468894.f</t>
  </si>
  <si>
    <t>Fairleigh Dickinson University</t>
  </si>
  <si>
    <t>grid.255802.8</t>
  </si>
  <si>
    <t>Family of Faith Christian University</t>
  </si>
  <si>
    <t>grid.465578.d</t>
  </si>
  <si>
    <t>Felician College</t>
  </si>
  <si>
    <t>grid.454556.3</t>
  </si>
  <si>
    <t>Florida SouthWestern State College</t>
  </si>
  <si>
    <t>grid.434335.6</t>
  </si>
  <si>
    <t>Frank Phillips College</t>
  </si>
  <si>
    <t>grid.462225.5</t>
  </si>
  <si>
    <t>Fresno Pacific University</t>
  </si>
  <si>
    <t>grid.441094.c</t>
  </si>
  <si>
    <t>Galveston College</t>
  </si>
  <si>
    <t>grid.421629.a</t>
  </si>
  <si>
    <t>Garden City Community College</t>
  </si>
  <si>
    <t>grid.468914.6</t>
  </si>
  <si>
    <t>GateWay Community College</t>
  </si>
  <si>
    <t>grid.421641.4</t>
  </si>
  <si>
    <t>Gateway Community College</t>
  </si>
  <si>
    <t>grid.468924.5</t>
  </si>
  <si>
    <t>Gavilan College</t>
  </si>
  <si>
    <t>grid.462252.5</t>
  </si>
  <si>
    <t>Glendale Community College</t>
  </si>
  <si>
    <t>grid.420428.8</t>
  </si>
  <si>
    <t>Goshen College</t>
  </si>
  <si>
    <t>grid.420452.5</t>
  </si>
  <si>
    <t>Grossmont College</t>
  </si>
  <si>
    <t>grid.468920.1</t>
  </si>
  <si>
    <t>Hallmark University</t>
  </si>
  <si>
    <t>grid.448962.5</t>
  </si>
  <si>
    <t>Harold Washington College</t>
  </si>
  <si>
    <t>grid.443936.f</t>
  </si>
  <si>
    <t>Hartnell College</t>
  </si>
  <si>
    <t>grid.426905.c</t>
  </si>
  <si>
    <t>Heritage University</t>
  </si>
  <si>
    <t>grid.256949.5</t>
  </si>
  <si>
    <t>Hillsborough Community College</t>
  </si>
  <si>
    <t>grid.420726.5</t>
  </si>
  <si>
    <t>Hodges University</t>
  </si>
  <si>
    <t>grid.448733.f</t>
  </si>
  <si>
    <t>Holyoke Community College</t>
  </si>
  <si>
    <t>grid.434990.3</t>
  </si>
  <si>
    <t>Hope International University</t>
  </si>
  <si>
    <t>grid.441097.f</t>
  </si>
  <si>
    <t>Hostos Community College</t>
  </si>
  <si>
    <t>grid.456289.4</t>
  </si>
  <si>
    <t>Housatonic Community College</t>
  </si>
  <si>
    <t>grid.462263.7</t>
  </si>
  <si>
    <t>Houston Baptist University</t>
  </si>
  <si>
    <t>grid.257121.2</t>
  </si>
  <si>
    <t>Howard College</t>
  </si>
  <si>
    <t>grid.462267.3</t>
  </si>
  <si>
    <t>Howard Payne University</t>
  </si>
  <si>
    <t>grid.257126.5</t>
  </si>
  <si>
    <t>Hudson County Community College</t>
  </si>
  <si>
    <t>grid.462275.0</t>
  </si>
  <si>
    <t>Humboldt State University</t>
  </si>
  <si>
    <t>grid.257157.3</t>
  </si>
  <si>
    <t>Huston–Tillotson University</t>
  </si>
  <si>
    <t>grid.257179.f</t>
  </si>
  <si>
    <t>Imperial Valley College</t>
  </si>
  <si>
    <t>grid.462360.5</t>
  </si>
  <si>
    <t>Indian River State College</t>
  </si>
  <si>
    <t>grid.420962.b</t>
  </si>
  <si>
    <t>Indiana University Northwest</t>
  </si>
  <si>
    <t>grid.257418.d</t>
  </si>
  <si>
    <t>InterAmerican University of Puerto Rico</t>
  </si>
  <si>
    <t>grid.257681.f</t>
  </si>
  <si>
    <t>James Sprunt Community College</t>
  </si>
  <si>
    <t>grid.447118.f</t>
  </si>
  <si>
    <t>John Paul the Great Catholic University</t>
  </si>
  <si>
    <t>grid.449459.1</t>
  </si>
  <si>
    <t>Johnson University Florida</t>
  </si>
  <si>
    <t>grid.449474.e</t>
  </si>
  <si>
    <t>Judson University</t>
  </si>
  <si>
    <t>grid.431180.f</t>
  </si>
  <si>
    <t>Kean University</t>
  </si>
  <si>
    <t>grid.258471.d</t>
  </si>
  <si>
    <t>Keiser University</t>
  </si>
  <si>
    <t>grid.429433.b</t>
  </si>
  <si>
    <t>Lake Tahoe Community College</t>
  </si>
  <si>
    <t>grid.462449.9</t>
  </si>
  <si>
    <t>Lamar Community College</t>
  </si>
  <si>
    <t>grid.468956.0</t>
  </si>
  <si>
    <t>Lamar State College–Port Arthur</t>
  </si>
  <si>
    <t>grid.468958.e</t>
  </si>
  <si>
    <t>Laredo Community College</t>
  </si>
  <si>
    <t>grid.426719.f</t>
  </si>
  <si>
    <t>Lassen Community College</t>
  </si>
  <si>
    <t>grid.468970.4</t>
  </si>
  <si>
    <t>Lee College</t>
  </si>
  <si>
    <t>grid.420856.d</t>
  </si>
  <si>
    <t>Lehigh Carbon Community College</t>
  </si>
  <si>
    <t>grid.420860.8</t>
  </si>
  <si>
    <t>Lehman College</t>
  </si>
  <si>
    <t>grid.259030.d</t>
  </si>
  <si>
    <t>Life Pacific University</t>
  </si>
  <si>
    <t>grid.454553.6</t>
  </si>
  <si>
    <t>Lone Star College</t>
  </si>
  <si>
    <t>grid.420990.6</t>
  </si>
  <si>
    <t>Los Angeles Mission College</t>
  </si>
  <si>
    <t>grid.462515.1</t>
  </si>
  <si>
    <t>Los Angeles Pacific University</t>
  </si>
  <si>
    <t>grid.517747.7</t>
  </si>
  <si>
    <t>Los Angeles Pierce College</t>
  </si>
  <si>
    <t>grid.461590.f</t>
  </si>
  <si>
    <t>Los Angeles Southwest College</t>
  </si>
  <si>
    <t>grid.435926.f</t>
  </si>
  <si>
    <t>Los Angeles Trade Technical College</t>
  </si>
  <si>
    <t>grid.461594.b</t>
  </si>
  <si>
    <t>Los Angeles Valley College</t>
  </si>
  <si>
    <t>grid.461595.a</t>
  </si>
  <si>
    <t>Malcolm X College</t>
  </si>
  <si>
    <t>grid.443941.f</t>
  </si>
  <si>
    <t>Manhattanville College</t>
  </si>
  <si>
    <t>grid.419401.9</t>
  </si>
  <si>
    <t>Maricopa Community Colleges - Glendale Community College</t>
  </si>
  <si>
    <t>grid.469845.2</t>
  </si>
  <si>
    <t>Marymount California University</t>
  </si>
  <si>
    <t>grid.462508.d</t>
  </si>
  <si>
    <t>Marymount University</t>
  </si>
  <si>
    <t>grid.259700.9</t>
  </si>
  <si>
    <t>McLennan Community College</t>
  </si>
  <si>
    <t>grid.462528.f</t>
  </si>
  <si>
    <t>McMurry University</t>
  </si>
  <si>
    <t>grid.259803.5</t>
  </si>
  <si>
    <t>Mendocino College</t>
  </si>
  <si>
    <t>grid.469041.e</t>
  </si>
  <si>
    <t>Merced College</t>
  </si>
  <si>
    <t>grid.462536.0</t>
  </si>
  <si>
    <t>Mercy College</t>
  </si>
  <si>
    <t>grid.419740.f</t>
  </si>
  <si>
    <t>Mesa Community College</t>
  </si>
  <si>
    <t>grid.421277.5</t>
  </si>
  <si>
    <t>Metropolitan College of New York</t>
  </si>
  <si>
    <t>grid.454613.1</t>
  </si>
  <si>
    <t>Metropolitan State University of Denver</t>
  </si>
  <si>
    <t>grid.259939.d</t>
  </si>
  <si>
    <t>Miami Dade College</t>
  </si>
  <si>
    <t>grid.421336.1</t>
  </si>
  <si>
    <t>MiraCosta College</t>
  </si>
  <si>
    <t>grid.454299.7</t>
  </si>
  <si>
    <t>Modesto Junior College</t>
  </si>
  <si>
    <t>grid.469006.d</t>
  </si>
  <si>
    <t>Mohave Community College</t>
  </si>
  <si>
    <t>grid.421505.7</t>
  </si>
  <si>
    <t>Monterey Peninsula College</t>
  </si>
  <si>
    <t>grid.421823.e</t>
  </si>
  <si>
    <t>Moorpark College</t>
  </si>
  <si>
    <t>grid.436477.5</t>
  </si>
  <si>
    <t>Moreno Valley College</t>
  </si>
  <si>
    <t>grid.462548.9</t>
  </si>
  <si>
    <t>Morgan Community College</t>
  </si>
  <si>
    <t>grid.462550.0</t>
  </si>
  <si>
    <t>Morton College</t>
  </si>
  <si>
    <t>grid.431638.b</t>
  </si>
  <si>
    <t>Mount Mary University</t>
  </si>
  <si>
    <t>grid.431650.5</t>
  </si>
  <si>
    <t>Mt. San Jacinto College</t>
  </si>
  <si>
    <t>grid.462578.a</t>
  </si>
  <si>
    <t>Nassau Community College</t>
  </si>
  <si>
    <t>grid.502226.1</t>
  </si>
  <si>
    <t>National Louis University</t>
  </si>
  <si>
    <t>grid.431100.7</t>
  </si>
  <si>
    <t>National University</t>
  </si>
  <si>
    <t>grid.456385.9</t>
  </si>
  <si>
    <t>New Jersey City University</t>
  </si>
  <si>
    <t>grid.260894.1</t>
  </si>
  <si>
    <t>New Mexico Highlands University</t>
  </si>
  <si>
    <t>grid.260899.c</t>
  </si>
  <si>
    <t>New Mexico Institute of Mining and Technology</t>
  </si>
  <si>
    <t>grid.39679.32</t>
  </si>
  <si>
    <t>New Mexico State University Alamogordo</t>
  </si>
  <si>
    <t>grid.449449.0</t>
  </si>
  <si>
    <t>New Mexico State University Carlsbad</t>
  </si>
  <si>
    <t>grid.449451.9</t>
  </si>
  <si>
    <t>New Mexico State University Grants</t>
  </si>
  <si>
    <t>grid.479678.3</t>
  </si>
  <si>
    <t>North Central Texas College</t>
  </si>
  <si>
    <t>grid.462664.4</t>
  </si>
  <si>
    <t>North Park University</t>
  </si>
  <si>
    <t>grid.261080.d</t>
  </si>
  <si>
    <t>North Shore Community College</t>
  </si>
  <si>
    <t>grid.462696.9</t>
  </si>
  <si>
    <t>Northampton Community College</t>
  </si>
  <si>
    <t>grid.422807.b</t>
  </si>
  <si>
    <t>Northeast Lakeview College</t>
  </si>
  <si>
    <t>grid.469117.c</t>
  </si>
  <si>
    <t>Northeast Texas Community College</t>
  </si>
  <si>
    <t>grid.462703.4</t>
  </si>
  <si>
    <t>Northeastern Illinois University</t>
  </si>
  <si>
    <t>grid.261108.c</t>
  </si>
  <si>
    <t>Northern Essex Community College</t>
  </si>
  <si>
    <t>grid.462709.e</t>
  </si>
  <si>
    <t>Northern New Mexico College</t>
  </si>
  <si>
    <t>grid.422822.c</t>
  </si>
  <si>
    <t>Northwest Vista College</t>
  </si>
  <si>
    <t>grid.469512.d</t>
  </si>
  <si>
    <t>Norwalk Community College</t>
  </si>
  <si>
    <t>grid.436590.d</t>
  </si>
  <si>
    <t>Nyack College</t>
  </si>
  <si>
    <t>grid.454599.0</t>
  </si>
  <si>
    <t>Odessa College</t>
  </si>
  <si>
    <t>grid.462745.6</t>
  </si>
  <si>
    <t>Oklahoma Panhandle State University</t>
  </si>
  <si>
    <t>grid.261363.3</t>
  </si>
  <si>
    <t>Olive–Harvey College</t>
  </si>
  <si>
    <t>grid.443925.d</t>
  </si>
  <si>
    <t>Otero Junior College</t>
  </si>
  <si>
    <t>grid.427083.a</t>
  </si>
  <si>
    <t>Ottawa University</t>
  </si>
  <si>
    <t>grid.445000.5</t>
  </si>
  <si>
    <t>Our Lady of the Lake University</t>
  </si>
  <si>
    <t>grid.261504.4</t>
  </si>
  <si>
    <t>Oxnard College</t>
  </si>
  <si>
    <t>grid.462705.2</t>
  </si>
  <si>
    <t>Pacific Oaks College</t>
  </si>
  <si>
    <t>grid.454623.2</t>
  </si>
  <si>
    <t>Palm Beach State College</t>
  </si>
  <si>
    <t>grid.423365.5</t>
  </si>
  <si>
    <t>Palo Alto College</t>
  </si>
  <si>
    <t>grid.469028.1</t>
  </si>
  <si>
    <t>Palo Verde College</t>
  </si>
  <si>
    <t>grid.462732.6</t>
  </si>
  <si>
    <t>Palomar College</t>
  </si>
  <si>
    <t>grid.437148.d</t>
  </si>
  <si>
    <t>Paradise Valley Community College</t>
  </si>
  <si>
    <t>grid.462739.d</t>
  </si>
  <si>
    <t>Passaic County Community College</t>
  </si>
  <si>
    <t>grid.423430.2</t>
  </si>
  <si>
    <t>Phoenix College</t>
  </si>
  <si>
    <t>grid.459941.4</t>
  </si>
  <si>
    <t>Pillar College</t>
  </si>
  <si>
    <t>grid.462831.a</t>
  </si>
  <si>
    <t>Pima Community College</t>
  </si>
  <si>
    <t>grid.423122.4</t>
  </si>
  <si>
    <t>Polk State College</t>
  </si>
  <si>
    <t>grid.437611.6</t>
  </si>
  <si>
    <t>Polytechnic University of Puerto Rico</t>
  </si>
  <si>
    <t>grid.261961.b</t>
  </si>
  <si>
    <t>Polytechnic University of Puerto Rico Miami</t>
  </si>
  <si>
    <t>grid.465589.3</t>
  </si>
  <si>
    <t>Polytechnic University of Puerto Rico Orlando</t>
  </si>
  <si>
    <t>grid.465593.8</t>
  </si>
  <si>
    <t>Pontifical Catholic University of Puerto Rico</t>
  </si>
  <si>
    <t>grid.262041.3</t>
  </si>
  <si>
    <t>Porterville College</t>
  </si>
  <si>
    <t>grid.469112.9</t>
  </si>
  <si>
    <t>Providence Christian College</t>
  </si>
  <si>
    <t>grid.465603.2</t>
  </si>
  <si>
    <t>Pueblo Community College</t>
  </si>
  <si>
    <t>grid.462695.a</t>
  </si>
  <si>
    <t>Purchase College</t>
  </si>
  <si>
    <t>grid.264276.3</t>
  </si>
  <si>
    <t>Ranger College</t>
  </si>
  <si>
    <t>grid.469040.f</t>
  </si>
  <si>
    <t>Raritan Valley Community College</t>
  </si>
  <si>
    <t>grid.437232.3</t>
  </si>
  <si>
    <t>Reading Area Community College</t>
  </si>
  <si>
    <t>grid.447222.5</t>
  </si>
  <si>
    <t>Reedley College</t>
  </si>
  <si>
    <t>grid.462722.7</t>
  </si>
  <si>
    <t>Rhode Island College</t>
  </si>
  <si>
    <t>grid.262539.9</t>
  </si>
  <si>
    <t>Rio Hondo College</t>
  </si>
  <si>
    <t>grid.462752.0</t>
  </si>
  <si>
    <t>Rio Salado College</t>
  </si>
  <si>
    <t>grid.469063.e</t>
  </si>
  <si>
    <t>Riverside City College</t>
  </si>
  <si>
    <t>grid.469080.3</t>
  </si>
  <si>
    <t>Rockland Community College</t>
  </si>
  <si>
    <t>grid.447338.f</t>
  </si>
  <si>
    <t>Roosevelt University</t>
  </si>
  <si>
    <t>grid.262640.4</t>
  </si>
  <si>
    <t>SUNY Orange</t>
  </si>
  <si>
    <t>grid.487762.8</t>
  </si>
  <si>
    <t>Saint Elizabeth University</t>
  </si>
  <si>
    <t>grid.433637.6</t>
  </si>
  <si>
    <t>Saint Peter's University</t>
  </si>
  <si>
    <t>grid.262999.f</t>
  </si>
  <si>
    <t>Saint Xavier University</t>
  </si>
  <si>
    <t>grid.263021.4</t>
  </si>
  <si>
    <t>Sam Houston State University</t>
  </si>
  <si>
    <t>grid.263046.5</t>
  </si>
  <si>
    <t>San Antonio College</t>
  </si>
  <si>
    <t>grid.421883.4</t>
  </si>
  <si>
    <t>San Bernardino Valley College</t>
  </si>
  <si>
    <t>grid.462792.c</t>
  </si>
  <si>
    <t>San Diego Christian College</t>
  </si>
  <si>
    <t>grid.462798.6</t>
  </si>
  <si>
    <t>San Jacinto College</t>
  </si>
  <si>
    <t>grid.421815.b</t>
  </si>
  <si>
    <t>San Juan Bautista School of Medicine</t>
  </si>
  <si>
    <t>grid.469085.6</t>
  </si>
  <si>
    <t>Santa Ana College</t>
  </si>
  <si>
    <t>grid.462810.9</t>
  </si>
  <si>
    <t>Santa Barbara City College</t>
  </si>
  <si>
    <t>grid.421839.5</t>
  </si>
  <si>
    <t>Santa Fe Community College</t>
  </si>
  <si>
    <t>grid.421858.2</t>
  </si>
  <si>
    <t>Santa Monica College</t>
  </si>
  <si>
    <t>grid.427381.b</t>
  </si>
  <si>
    <t>Santa Rosa Junior College</t>
  </si>
  <si>
    <t>grid.454306.0</t>
  </si>
  <si>
    <t>Santiago Canyon College</t>
  </si>
  <si>
    <t>grid.462818.1</t>
  </si>
  <si>
    <t>School of Plastic Arts of Puerto Rico</t>
  </si>
  <si>
    <t>grid.469125.d</t>
  </si>
  <si>
    <t>Schreiner University</t>
  </si>
  <si>
    <t>grid.441150.5</t>
  </si>
  <si>
    <t>Seminole State College of Florida</t>
  </si>
  <si>
    <t>grid.422077.4</t>
  </si>
  <si>
    <t>Seward County Community College</t>
  </si>
  <si>
    <t>grid.430309.d</t>
  </si>
  <si>
    <t>Simpson University</t>
  </si>
  <si>
    <t>grid.441356.1</t>
  </si>
  <si>
    <t>Skyline College</t>
  </si>
  <si>
    <t>grid.469424.9</t>
  </si>
  <si>
    <t>Sonoma State University</t>
  </si>
  <si>
    <t>grid.263759.c</t>
  </si>
  <si>
    <t>South Florida State College</t>
  </si>
  <si>
    <t>grid.469254.8</t>
  </si>
  <si>
    <t>South Mountain Community College</t>
  </si>
  <si>
    <t>grid.469148.6</t>
  </si>
  <si>
    <t>South Plains College</t>
  </si>
  <si>
    <t>grid.469155.a</t>
  </si>
  <si>
    <t>South Texas College</t>
  </si>
  <si>
    <t>grid.469162.e</t>
  </si>
  <si>
    <t>Southeast Arkansas College</t>
  </si>
  <si>
    <t>grid.462896.7</t>
  </si>
  <si>
    <t>Southern California Seminary</t>
  </si>
  <si>
    <t>grid.465727.5</t>
  </si>
  <si>
    <t>Southwest Texas Junior College</t>
  </si>
  <si>
    <t>grid.438021.c</t>
  </si>
  <si>
    <t>Southwestern Adventist University</t>
  </si>
  <si>
    <t>grid.462925.e</t>
  </si>
  <si>
    <t>Springfield Technical Community College</t>
  </si>
  <si>
    <t>grid.263944.e</t>
  </si>
  <si>
    <t>St. Augustine College</t>
  </si>
  <si>
    <t>grid.431468.c</t>
  </si>
  <si>
    <t>St. Edward's University</t>
  </si>
  <si>
    <t>grid.264052.7</t>
  </si>
  <si>
    <t>St. Francis College</t>
  </si>
  <si>
    <t>grid.447677.1</t>
  </si>
  <si>
    <t>St. Mary's University, Texas</t>
  </si>
  <si>
    <t>grid.264141.4</t>
  </si>
  <si>
    <t>St. Thomas University</t>
  </si>
  <si>
    <t>grid.449436.8</t>
  </si>
  <si>
    <t>Stevens–Henager College</t>
  </si>
  <si>
    <t>grid.454739.8</t>
  </si>
  <si>
    <t>Sul Ross State University</t>
  </si>
  <si>
    <t>grid.264359.f</t>
  </si>
  <si>
    <t>Taft College</t>
  </si>
  <si>
    <t>grid.462904.d</t>
  </si>
  <si>
    <t>Tarrant County College</t>
  </si>
  <si>
    <t>grid.422791.b</t>
  </si>
  <si>
    <t>Temple College</t>
  </si>
  <si>
    <t>grid.430378.b</t>
  </si>
  <si>
    <t>Texas A&amp;M International University</t>
  </si>
  <si>
    <t>grid.264755.7</t>
  </si>
  <si>
    <t>Texas A&amp;M University – Central Texas</t>
  </si>
  <si>
    <t>grid.469268.7</t>
  </si>
  <si>
    <t>Texas A&amp;M University – Corpus Christi</t>
  </si>
  <si>
    <t>grid.264759.b</t>
  </si>
  <si>
    <t>Texas A&amp;M University – Kingsville</t>
  </si>
  <si>
    <t>grid.264760.1</t>
  </si>
  <si>
    <t>Texas A&amp;M University – San Antonio</t>
  </si>
  <si>
    <t>grid.469272.c</t>
  </si>
  <si>
    <t>Texas Lutheran University</t>
  </si>
  <si>
    <t>grid.422920.f</t>
  </si>
  <si>
    <t>Texas State Technical College Waco</t>
  </si>
  <si>
    <t>grid.422938.6</t>
  </si>
  <si>
    <t>Texas Tech University Health Sciences Center</t>
  </si>
  <si>
    <t>Texas Tech University Health Sciences Center El Paso</t>
  </si>
  <si>
    <t>grid.449768.0</t>
  </si>
  <si>
    <t>Texas Wesleyan University</t>
  </si>
  <si>
    <t>grid.264795.b</t>
  </si>
  <si>
    <t>Texas Woman's University</t>
  </si>
  <si>
    <t>grid.264797.9</t>
  </si>
  <si>
    <t>The Chicago School of Professional Psychology</t>
  </si>
  <si>
    <t>grid.430499.3</t>
  </si>
  <si>
    <t>The College of the Florida Keys</t>
  </si>
  <si>
    <t>grid.468867.3</t>
  </si>
  <si>
    <t>The University of Texas Health Science Center at San Antonio</t>
  </si>
  <si>
    <t>The University of Texas of the Permian Basin</t>
  </si>
  <si>
    <t>grid.267328.a</t>
  </si>
  <si>
    <t>Treasure Valley Community College</t>
  </si>
  <si>
    <t>grid.427325.5</t>
  </si>
  <si>
    <t>Trinidad State Junior College</t>
  </si>
  <si>
    <t>grid.469195.6</t>
  </si>
  <si>
    <t>Trinity Valley Community College</t>
  </si>
  <si>
    <t>grid.470926.e</t>
  </si>
  <si>
    <t>Trinity Washington University</t>
  </si>
  <si>
    <t>grid.421854.e</t>
  </si>
  <si>
    <t>Triton College</t>
  </si>
  <si>
    <t>grid.421863.a</t>
  </si>
  <si>
    <t>Truckee Meadows Community College</t>
  </si>
  <si>
    <t>grid.295849.b</t>
  </si>
  <si>
    <t>Union County College</t>
  </si>
  <si>
    <t>grid.438934.1</t>
  </si>
  <si>
    <t>Union Institute &amp; University</t>
  </si>
  <si>
    <t>grid.296968.a</t>
  </si>
  <si>
    <t>Universal Technology College of Puerto Rico</t>
  </si>
  <si>
    <t>grid.514841.d</t>
  </si>
  <si>
    <t>University of Bridgeport</t>
  </si>
  <si>
    <t>grid.266050.7</t>
  </si>
  <si>
    <t>University of Houston - Clear Lake</t>
  </si>
  <si>
    <t>grid.289255.1</t>
  </si>
  <si>
    <t>University of Houston - Downtown</t>
  </si>
  <si>
    <t>grid.410446.3</t>
  </si>
  <si>
    <t>University of Houston - Victoria</t>
  </si>
  <si>
    <t>grid.462948.5</t>
  </si>
  <si>
    <t>University of La Verne</t>
  </si>
  <si>
    <t>grid.266583.c</t>
  </si>
  <si>
    <t>University of North Texas at Dallas</t>
  </si>
  <si>
    <t>grid.462968.7</t>
  </si>
  <si>
    <t>University of Phoenix</t>
  </si>
  <si>
    <t>grid.412709.9</t>
  </si>
  <si>
    <t>University of Puerto Rico at Aguadilla</t>
  </si>
  <si>
    <t>grid.449850.4</t>
  </si>
  <si>
    <t>University of Puerto Rico at Arecibo</t>
  </si>
  <si>
    <t>grid.267039.9</t>
  </si>
  <si>
    <t>University of Puerto Rico at Bayamón</t>
  </si>
  <si>
    <t>grid.449853.7</t>
  </si>
  <si>
    <t>University of Puerto Rico at Carolina</t>
  </si>
  <si>
    <t>grid.449855.1</t>
  </si>
  <si>
    <t>University of Puerto Rico at Cayey</t>
  </si>
  <si>
    <t>grid.267042.5</t>
  </si>
  <si>
    <t>University of Puerto Rico at Humacao</t>
  </si>
  <si>
    <t>grid.267043.4</t>
  </si>
  <si>
    <t>University of Puerto Rico at Ponce</t>
  </si>
  <si>
    <t>grid.469271.f</t>
  </si>
  <si>
    <t>University of Puerto Rico at Río Piedras</t>
  </si>
  <si>
    <t>grid.280412.d</t>
  </si>
  <si>
    <t>University of Puerto Rico at Utuado</t>
  </si>
  <si>
    <t>grid.449858.c</t>
  </si>
  <si>
    <t>University of Puerto Rico, Medical Sciences Campus</t>
  </si>
  <si>
    <t>grid.267034.4</t>
  </si>
  <si>
    <t>University of Redlands</t>
  </si>
  <si>
    <t>grid.267057.1</t>
  </si>
  <si>
    <t>University of Saint Katherine</t>
  </si>
  <si>
    <t>grid.469262.d</t>
  </si>
  <si>
    <t>University of The Sacred Heart</t>
  </si>
  <si>
    <t>grid.294522.a</t>
  </si>
  <si>
    <t>University of the Incarnate Word</t>
  </si>
  <si>
    <t>grid.267572.3</t>
  </si>
  <si>
    <t>University of the Southwest</t>
  </si>
  <si>
    <t>grid.469263.c</t>
  </si>
  <si>
    <t>University of the West</t>
  </si>
  <si>
    <t>grid.441367.3</t>
  </si>
  <si>
    <t>Valencia College</t>
  </si>
  <si>
    <t>grid.422091.c</t>
  </si>
  <si>
    <t>Vanguard University</t>
  </si>
  <si>
    <t>grid.454702.0</t>
  </si>
  <si>
    <t>Ventura College</t>
  </si>
  <si>
    <t>grid.469472.a</t>
  </si>
  <si>
    <t>Vernon College</t>
  </si>
  <si>
    <t>grid.469299.9</t>
  </si>
  <si>
    <t>Victor Valley College</t>
  </si>
  <si>
    <t>grid.462997.7</t>
  </si>
  <si>
    <t>Victoria College</t>
  </si>
  <si>
    <t>grid.463001.0</t>
  </si>
  <si>
    <t>Walla Walla Community College</t>
  </si>
  <si>
    <t>grid.427282.9</t>
  </si>
  <si>
    <t>Waubonsee Community College</t>
  </si>
  <si>
    <t>grid.431686.e</t>
  </si>
  <si>
    <t>Wayland Baptist University</t>
  </si>
  <si>
    <t>grid.439141.a</t>
  </si>
  <si>
    <t>Wenatchee Valley College</t>
  </si>
  <si>
    <t>grid.463017.7</t>
  </si>
  <si>
    <t>West Hills Community College District</t>
  </si>
  <si>
    <t>grid.427301.3</t>
  </si>
  <si>
    <t>West Los Angeles College</t>
  </si>
  <si>
    <t>grid.447636.4</t>
  </si>
  <si>
    <t>West Texas A&amp;M University</t>
  </si>
  <si>
    <t>grid.268149.0</t>
  </si>
  <si>
    <t>Westchester Community College</t>
  </si>
  <si>
    <t>grid.507866.a</t>
  </si>
  <si>
    <t>Western Nevada College</t>
  </si>
  <si>
    <t>grid.463049.c</t>
  </si>
  <si>
    <t>Western New Mexico University</t>
  </si>
  <si>
    <t>grid.268192.6</t>
  </si>
  <si>
    <t>Western Oklahoma State College</t>
  </si>
  <si>
    <t>grid.268193.7</t>
  </si>
  <si>
    <t>Western Texas College</t>
  </si>
  <si>
    <t>grid.463051.5</t>
  </si>
  <si>
    <t>Whittier College</t>
  </si>
  <si>
    <t>grid.422678.d</t>
  </si>
  <si>
    <t>Wilbur Wright College</t>
  </si>
  <si>
    <t>grid.443944.a</t>
  </si>
  <si>
    <t>William Paterson University</t>
  </si>
  <si>
    <t>grid.268271.8</t>
  </si>
  <si>
    <t>Yakima Valley College</t>
  </si>
  <si>
    <t>grid.427437.1</t>
  </si>
  <si>
    <t>Historically Black Colleges &amp; Universities (HBCUs)</t>
  </si>
  <si>
    <t>Alabama State University</t>
  </si>
  <si>
    <t>grid.251976.e</t>
  </si>
  <si>
    <t>Albany State University</t>
  </si>
  <si>
    <t>grid.251990.6</t>
  </si>
  <si>
    <t>Allen University</t>
  </si>
  <si>
    <t>grid.252042.3</t>
  </si>
  <si>
    <t>American Baptist College</t>
  </si>
  <si>
    <t>grid.465586.c</t>
  </si>
  <si>
    <t>Arkansas Baptist College</t>
  </si>
  <si>
    <t>grid.468806.4</t>
  </si>
  <si>
    <t>Benedict College</t>
  </si>
  <si>
    <t>grid.423229.c</t>
  </si>
  <si>
    <t>Bennett College</t>
  </si>
  <si>
    <t>grid.423232.6</t>
  </si>
  <si>
    <t>Bethune-Cookman University</t>
  </si>
  <si>
    <t>grid.253009.d</t>
  </si>
  <si>
    <t>Bishop State Community College</t>
  </si>
  <si>
    <t>grid.423079.b</t>
  </si>
  <si>
    <t>Bluefield State College</t>
  </si>
  <si>
    <t>grid.454626.7</t>
  </si>
  <si>
    <t>Bowie State University</t>
  </si>
  <si>
    <t>grid.253246.4</t>
  </si>
  <si>
    <t>Charles R. Drew University of Medicine and Science</t>
  </si>
  <si>
    <t>grid.254041.6</t>
  </si>
  <si>
    <t>Cheyney University of Pennsylvania</t>
  </si>
  <si>
    <t>grid.254107.5</t>
  </si>
  <si>
    <t>Claflin University</t>
  </si>
  <si>
    <t>grid.254270.6</t>
  </si>
  <si>
    <t>Clark Atlanta University</t>
  </si>
  <si>
    <t>grid.254275.3</t>
  </si>
  <si>
    <t>Clinton College</t>
  </si>
  <si>
    <t>grid.468722.d</t>
  </si>
  <si>
    <t>Coahoma Community College</t>
  </si>
  <si>
    <t>grid.461993.0</t>
  </si>
  <si>
    <t>Coppin State University</t>
  </si>
  <si>
    <t>grid.254678.a</t>
  </si>
  <si>
    <t>Denmark Technical College</t>
  </si>
  <si>
    <t>grid.468798.c</t>
  </si>
  <si>
    <t>Dillard University</t>
  </si>
  <si>
    <t>grid.255097.c</t>
  </si>
  <si>
    <t>Edward Waters College</t>
  </si>
  <si>
    <t>grid.427111.0</t>
  </si>
  <si>
    <t>Elizabeth City State University</t>
  </si>
  <si>
    <t>grid.255485.b</t>
  </si>
  <si>
    <t>Fayetteville State University</t>
  </si>
  <si>
    <t>grid.255852.d</t>
  </si>
  <si>
    <t>Fisk University</t>
  </si>
  <si>
    <t>grid.255935.d</t>
  </si>
  <si>
    <t>Florida Memorial University</t>
  </si>
  <si>
    <t>grid.255983.0</t>
  </si>
  <si>
    <t>Gadsden State Community College</t>
  </si>
  <si>
    <t>grid.421618.8</t>
  </si>
  <si>
    <t>Grambling State University</t>
  </si>
  <si>
    <t>grid.256545.5</t>
  </si>
  <si>
    <t>Hampton University</t>
  </si>
  <si>
    <t>grid.256774.5</t>
  </si>
  <si>
    <t>Harris–Stowe State University</t>
  </si>
  <si>
    <t>grid.420605.5</t>
  </si>
  <si>
    <t>Hinds Community College</t>
  </si>
  <si>
    <t>grid.428653.e</t>
  </si>
  <si>
    <t>J.F. Drake State Community and Technical College</t>
  </si>
  <si>
    <t>grid.436015.5</t>
  </si>
  <si>
    <t>Jarvis Christian College</t>
  </si>
  <si>
    <t>grid.420523.2</t>
  </si>
  <si>
    <t>Johnson C. Smith University</t>
  </si>
  <si>
    <t>grid.258223.c</t>
  </si>
  <si>
    <t>Lane College</t>
  </si>
  <si>
    <t>grid.436135.6</t>
  </si>
  <si>
    <t>Lawson State Community College</t>
  </si>
  <si>
    <t>grid.420841.b</t>
  </si>
  <si>
    <t>LeMoyne–Owen College</t>
  </si>
  <si>
    <t>grid.258985.b</t>
  </si>
  <si>
    <t>Lincoln University - Missouri</t>
  </si>
  <si>
    <t>grid.411470.7</t>
  </si>
  <si>
    <t>Lincoln University - Pennsylvania</t>
  </si>
  <si>
    <t>grid.417434.1</t>
  </si>
  <si>
    <t>Livingstone College</t>
  </si>
  <si>
    <t>grid.420950.a</t>
  </si>
  <si>
    <t>Meharry Medical College</t>
  </si>
  <si>
    <t>grid.259870.1</t>
  </si>
  <si>
    <t>Miles College</t>
  </si>
  <si>
    <t>grid.421386.a</t>
  </si>
  <si>
    <t>Mississippi Valley State University</t>
  </si>
  <si>
    <t>grid.260122.5</t>
  </si>
  <si>
    <t>Morehouse College</t>
  </si>
  <si>
    <t>grid.260235.0</t>
  </si>
  <si>
    <t>Morehouse School of Medicine</t>
  </si>
  <si>
    <t>grid.9001.8</t>
  </si>
  <si>
    <t>Morris College</t>
  </si>
  <si>
    <t>grid.447045.6</t>
  </si>
  <si>
    <t>Norfolk State University</t>
  </si>
  <si>
    <t>grid.261024.3</t>
  </si>
  <si>
    <t>North Carolina Central University</t>
  </si>
  <si>
    <t>grid.261038.e</t>
  </si>
  <si>
    <t>Oakwood University</t>
  </si>
  <si>
    <t>grid.412308.c</t>
  </si>
  <si>
    <t>Paine College</t>
  </si>
  <si>
    <t>grid.423352.1</t>
  </si>
  <si>
    <t>Paul Quinn College</t>
  </si>
  <si>
    <t>grid.447377.4</t>
  </si>
  <si>
    <t>Philander Smith College</t>
  </si>
  <si>
    <t>grid.423554.1</t>
  </si>
  <si>
    <t>Rust College</t>
  </si>
  <si>
    <t>grid.421623.0</t>
  </si>
  <si>
    <t>Saint Augustine's University</t>
  </si>
  <si>
    <t>grid.447668.f</t>
  </si>
  <si>
    <t>Savannah State University</t>
  </si>
  <si>
    <t>grid.263219.d</t>
  </si>
  <si>
    <t>Shaw University</t>
  </si>
  <si>
    <t>grid.263467.2</t>
  </si>
  <si>
    <t>Shelton State Community College</t>
  </si>
  <si>
    <t>grid.422156.6</t>
  </si>
  <si>
    <t>Shorter College</t>
  </si>
  <si>
    <t>grid.469182.0</t>
  </si>
  <si>
    <t>Southern University at New Orleans</t>
  </si>
  <si>
    <t>grid.263883.4</t>
  </si>
  <si>
    <t>Southern University at Shreveport</t>
  </si>
  <si>
    <t>grid.263884.3</t>
  </si>
  <si>
    <t>Southwestern Christian College</t>
  </si>
  <si>
    <t>grid.470054.2</t>
  </si>
  <si>
    <t>Spelman College</t>
  </si>
  <si>
    <t>grid.263934.9</t>
  </si>
  <si>
    <t>St. Philip's College</t>
  </si>
  <si>
    <t>grid.427306.4</t>
  </si>
  <si>
    <t>Stillman College</t>
  </si>
  <si>
    <t>grid.422621.1</t>
  </si>
  <si>
    <t>Talladega College</t>
  </si>
  <si>
    <t>grid.422761.4</t>
  </si>
  <si>
    <t>Texas College</t>
  </si>
  <si>
    <t>grid.462933.9</t>
  </si>
  <si>
    <t>Texas Southern University</t>
  </si>
  <si>
    <t>grid.264771.1</t>
  </si>
  <si>
    <t>Tougaloo College</t>
  </si>
  <si>
    <t>grid.265109.9</t>
  </si>
  <si>
    <t>Trenholm State Community College</t>
  </si>
  <si>
    <t>grid.487784.0</t>
  </si>
  <si>
    <t>Virginia Union University</t>
  </si>
  <si>
    <t>grid.267902.8</t>
  </si>
  <si>
    <t>Virginia University of Lynchburg</t>
  </si>
  <si>
    <t>grid.449937.4</t>
  </si>
  <si>
    <t>Voorhees College</t>
  </si>
  <si>
    <t>grid.422456.3</t>
  </si>
  <si>
    <t>Wilberforce University</t>
  </si>
  <si>
    <t>grid.268249.3</t>
  </si>
  <si>
    <t>Wiley College</t>
  </si>
  <si>
    <t>grid.422688.2</t>
  </si>
  <si>
    <t>Winston-Salem State University</t>
  </si>
  <si>
    <t>grid.268294.3</t>
  </si>
  <si>
    <t>Xavier University of Louisiana</t>
  </si>
  <si>
    <t>grid.268355.f</t>
  </si>
  <si>
    <t>Native American-Serving Nontribal Institutions (NASNTIs)</t>
  </si>
  <si>
    <t>Bacone College</t>
  </si>
  <si>
    <t>grid.423155.4</t>
  </si>
  <si>
    <t>Bladen Community College</t>
  </si>
  <si>
    <t>grid.462096.f</t>
  </si>
  <si>
    <t>Carl Albert State College</t>
  </si>
  <si>
    <t>grid.468764.f</t>
  </si>
  <si>
    <t>Central Wyoming College</t>
  </si>
  <si>
    <t>grid.462334.4</t>
  </si>
  <si>
    <t>Connors State College</t>
  </si>
  <si>
    <t>grid.468711.d</t>
  </si>
  <si>
    <t>East Central University</t>
  </si>
  <si>
    <t>grid.255368.f</t>
  </si>
  <si>
    <t>Eastern Oklahoma State College</t>
  </si>
  <si>
    <t>grid.418641.e</t>
  </si>
  <si>
    <t>Fort Lewis College</t>
  </si>
  <si>
    <t>grid.256033.1</t>
  </si>
  <si>
    <t>Louisiana State University of Alexandria</t>
  </si>
  <si>
    <t>grid.462519.d</t>
  </si>
  <si>
    <t>Montana State University–Northern</t>
  </si>
  <si>
    <t>grid.422814.9</t>
  </si>
  <si>
    <t>Northeastern Oklahoma A&amp;M College</t>
  </si>
  <si>
    <t>grid.422809.5</t>
  </si>
  <si>
    <t>Northeastern State University</t>
  </si>
  <si>
    <t>grid.261110.5</t>
  </si>
  <si>
    <t>Northern Oklahoma College</t>
  </si>
  <si>
    <t>grid.469090.2</t>
  </si>
  <si>
    <t>Northland Pioneer College</t>
  </si>
  <si>
    <t>grid.436538.f</t>
  </si>
  <si>
    <t>Oklahoma State University Institute of Technology</t>
  </si>
  <si>
    <t>grid.449599.c</t>
  </si>
  <si>
    <t>Redlands Community College</t>
  </si>
  <si>
    <t>grid.469048.7</t>
  </si>
  <si>
    <t>Richmond Community College</t>
  </si>
  <si>
    <t>grid.421551.6</t>
  </si>
  <si>
    <t>Robeson Community College</t>
  </si>
  <si>
    <t>grid.427333.2</t>
  </si>
  <si>
    <t>Rogers State University</t>
  </si>
  <si>
    <t>grid.440984.5</t>
  </si>
  <si>
    <t>San Juan College</t>
  </si>
  <si>
    <t>grid.421818.6</t>
  </si>
  <si>
    <t>Southeastern Oklahoma State University</t>
  </si>
  <si>
    <t>grid.263832.e</t>
  </si>
  <si>
    <t>University of Minnesota Morris</t>
  </si>
  <si>
    <t>grid.266746.7</t>
  </si>
  <si>
    <t>University of North Carolina at Pembroke</t>
  </si>
  <si>
    <t>grid.266861.d</t>
  </si>
  <si>
    <t>University of Science and Arts of Oklahoma</t>
  </si>
  <si>
    <t>grid.267119.a</t>
  </si>
  <si>
    <t>Predominantly Black Institutions (PBIs)</t>
  </si>
  <si>
    <t>Albany Technical College</t>
  </si>
  <si>
    <t>grid.468691.4</t>
  </si>
  <si>
    <t>Atlanta Metropolitan State College</t>
  </si>
  <si>
    <t>grid.462027.5</t>
  </si>
  <si>
    <t>Atlanta Technical College</t>
  </si>
  <si>
    <t>grid.468939.9</t>
  </si>
  <si>
    <t>Auburn University at Montgomery</t>
  </si>
  <si>
    <t>grid.427550.1</t>
  </si>
  <si>
    <t>Augusta Technical College</t>
  </si>
  <si>
    <t>grid.468942.5</t>
  </si>
  <si>
    <t>Baltimore City Community College</t>
  </si>
  <si>
    <t>grid.423166.4</t>
  </si>
  <si>
    <t>Baton Rouge Community College</t>
  </si>
  <si>
    <t>grid.432413.3</t>
  </si>
  <si>
    <t>Belhaven University</t>
  </si>
  <si>
    <t>grid.449427.8</t>
  </si>
  <si>
    <t>Central Carolina Technical College</t>
  </si>
  <si>
    <t>grid.487748.0</t>
  </si>
  <si>
    <t>Chattahoochee Valley Community College</t>
  </si>
  <si>
    <t>grid.482678.7</t>
  </si>
  <si>
    <t>Chicago State University</t>
  </si>
  <si>
    <t>grid.254130.1</t>
  </si>
  <si>
    <t>Chowan University</t>
  </si>
  <si>
    <t>grid.254189.3</t>
  </si>
  <si>
    <t>Clayton State University</t>
  </si>
  <si>
    <t>grid.254286.f</t>
  </si>
  <si>
    <t>Columbus Technical College</t>
  </si>
  <si>
    <t>grid.468689.d</t>
  </si>
  <si>
    <t>Copiah-Lincoln Community College</t>
  </si>
  <si>
    <t>grid.465552.5</t>
  </si>
  <si>
    <t>Delgado Community College</t>
  </si>
  <si>
    <t>grid.433598.0</t>
  </si>
  <si>
    <t>East Georgia State College</t>
  </si>
  <si>
    <t>grid.255375.3</t>
  </si>
  <si>
    <t>East Mississippi Community College</t>
  </si>
  <si>
    <t>grid.517748.8</t>
  </si>
  <si>
    <t>Edgecombe Community College</t>
  </si>
  <si>
    <t>grid.487565.d</t>
  </si>
  <si>
    <t>Faulkner University</t>
  </si>
  <si>
    <t>grid.431861.9</t>
  </si>
  <si>
    <t>Florence–Darlington Technical College</t>
  </si>
  <si>
    <t>grid.421463.6</t>
  </si>
  <si>
    <t>Georgia Military College</t>
  </si>
  <si>
    <t>grid.462328.9</t>
  </si>
  <si>
    <t>Georgia Piedmont Technical College</t>
  </si>
  <si>
    <t>grid.468943.4</t>
  </si>
  <si>
    <t>Halifax Community College</t>
  </si>
  <si>
    <t>grid.468945.2</t>
  </si>
  <si>
    <t>Holmes Community College</t>
  </si>
  <si>
    <t>grid.434979.4</t>
  </si>
  <si>
    <t>Johnson &amp; Wales University</t>
  </si>
  <si>
    <t>grid.441348.e</t>
  </si>
  <si>
    <t>Kennedy–King College</t>
  </si>
  <si>
    <t>grid.443887.4</t>
  </si>
  <si>
    <t>Limestone University</t>
  </si>
  <si>
    <t>grid.454555.0</t>
  </si>
  <si>
    <t>Lincoln College</t>
  </si>
  <si>
    <t>grid.469001.a</t>
  </si>
  <si>
    <t>Medgar Evers College</t>
  </si>
  <si>
    <t>grid.456293.f</t>
  </si>
  <si>
    <t>Meridian Community College</t>
  </si>
  <si>
    <t>grid.436293.9</t>
  </si>
  <si>
    <t>Mississippi Delta Community College</t>
  </si>
  <si>
    <t>grid.468989.2</t>
  </si>
  <si>
    <t>North Carolina Wesleyan College</t>
  </si>
  <si>
    <t>grid.436731.4</t>
  </si>
  <si>
    <t>Northeastern Technical College</t>
  </si>
  <si>
    <t>grid.469440.b</t>
  </si>
  <si>
    <t>Nunez Community College</t>
  </si>
  <si>
    <t>grid.434468.9</t>
  </si>
  <si>
    <t>Oconee Fall Line Technical College</t>
  </si>
  <si>
    <t>grid.469145.b</t>
  </si>
  <si>
    <t>Orangeburg–Calhoun Technical College</t>
  </si>
  <si>
    <t>grid.469198.b</t>
  </si>
  <si>
    <t>Peirce College</t>
  </si>
  <si>
    <t>grid.465566.2</t>
  </si>
  <si>
    <t>Phillips Community College of the University of Arkansas</t>
  </si>
  <si>
    <t>grid.469089.a</t>
  </si>
  <si>
    <t>Prince George's Community College</t>
  </si>
  <si>
    <t>grid.262140.3</t>
  </si>
  <si>
    <t>Roxbury Community College</t>
  </si>
  <si>
    <t>grid.462786.9</t>
  </si>
  <si>
    <t>Savannah Technical College</t>
  </si>
  <si>
    <t>grid.263224.3</t>
  </si>
  <si>
    <t>South Georgia Technical College</t>
  </si>
  <si>
    <t>grid.469137.e</t>
  </si>
  <si>
    <t>South Louisiana Community College</t>
  </si>
  <si>
    <t>grid.469143.d</t>
  </si>
  <si>
    <t>South Suburban College</t>
  </si>
  <si>
    <t>grid.431597.d</t>
  </si>
  <si>
    <t>Southern Crescent Technical College</t>
  </si>
  <si>
    <t>grid.469187.5</t>
  </si>
  <si>
    <t>Southwest Mississippi Community College</t>
  </si>
  <si>
    <t>grid.469211.9</t>
  </si>
  <si>
    <t>Southwest Tennessee Community College</t>
  </si>
  <si>
    <t>grid.422487.f</t>
  </si>
  <si>
    <t>University of Baltimore</t>
  </si>
  <si>
    <t>grid.265990.1</t>
  </si>
  <si>
    <t>University of West Alabama</t>
  </si>
  <si>
    <t>grid.267434.0</t>
  </si>
  <si>
    <t>Wallace Community College Selma</t>
  </si>
  <si>
    <t>grid.469289.8</t>
  </si>
  <si>
    <t>Wayne County Community College District</t>
  </si>
  <si>
    <t>grid.447622.1</t>
  </si>
  <si>
    <t>R1: Doctoral Universities - Very high research activity</t>
  </si>
  <si>
    <t>Auburn University</t>
  </si>
  <si>
    <t>Boston College</t>
  </si>
  <si>
    <t>Northeastern University</t>
  </si>
  <si>
    <t>Rensselaer Polytechnic Institute</t>
  </si>
  <si>
    <t>Syracuse University</t>
  </si>
  <si>
    <t>University of Colorado Denver</t>
  </si>
  <si>
    <t>R2: Doctoral Universities – High research activity</t>
  </si>
  <si>
    <t>Air Force Institute of Technology</t>
  </si>
  <si>
    <t>grid.427848.5</t>
  </si>
  <si>
    <t>American University</t>
  </si>
  <si>
    <t>grid.63124.32</t>
  </si>
  <si>
    <t>Brigham Young University</t>
  </si>
  <si>
    <t>Catholic University of America</t>
  </si>
  <si>
    <t>Chapman University</t>
  </si>
  <si>
    <t>grid.254024.5</t>
  </si>
  <si>
    <t>Claremont Graduate University</t>
  </si>
  <si>
    <t>grid.254271.7</t>
  </si>
  <si>
    <t>Clark University</t>
  </si>
  <si>
    <t>grid.254277.1</t>
  </si>
  <si>
    <t>Clarkson University</t>
  </si>
  <si>
    <t>grid.254280.9</t>
  </si>
  <si>
    <t>DePaul University</t>
  </si>
  <si>
    <t>grid.254920.8</t>
  </si>
  <si>
    <t>Duquesne University</t>
  </si>
  <si>
    <t>grid.255272.5</t>
  </si>
  <si>
    <t>East Tennessee State University</t>
  </si>
  <si>
    <t>grid.255381.8</t>
  </si>
  <si>
    <t>Eastern Michigan University</t>
  </si>
  <si>
    <t>grid.255399.1</t>
  </si>
  <si>
    <t>Florida Institute of Technology</t>
  </si>
  <si>
    <t>grid.255966.b</t>
  </si>
  <si>
    <t>Idaho State University</t>
  </si>
  <si>
    <t>grid.257296.d</t>
  </si>
  <si>
    <t>Illinois Institute of Technology</t>
  </si>
  <si>
    <t>Indiana University of Pennsylvania</t>
  </si>
  <si>
    <t>grid.257427.1</t>
  </si>
  <si>
    <t>James Madison University</t>
  </si>
  <si>
    <t>grid.258041.a</t>
  </si>
  <si>
    <t>Loyola Marymount University</t>
  </si>
  <si>
    <t>grid.259256.f</t>
  </si>
  <si>
    <t>Loyola University Chicago</t>
  </si>
  <si>
    <t>Mercer University</t>
  </si>
  <si>
    <t>grid.259906.1</t>
  </si>
  <si>
    <t>New School</t>
  </si>
  <si>
    <t>grid.264933.9</t>
  </si>
  <si>
    <t>Rochester Institute of Technology</t>
  </si>
  <si>
    <t>SUNY College of Environmental Science and Forestry</t>
  </si>
  <si>
    <t>grid.264257.0</t>
  </si>
  <si>
    <t>Saint Louis University</t>
  </si>
  <si>
    <t>Seton Hall University</t>
  </si>
  <si>
    <t>grid.263379.a</t>
  </si>
  <si>
    <t>Southern Methodist University</t>
  </si>
  <si>
    <t>Stevens Institute of Technology</t>
  </si>
  <si>
    <t>Tarleton State University</t>
  </si>
  <si>
    <t>grid.264601.7</t>
  </si>
  <si>
    <t>Tennessee Technological University</t>
  </si>
  <si>
    <t>grid.264737.3</t>
  </si>
  <si>
    <t>Texas Christian University</t>
  </si>
  <si>
    <t>grid.264766.7</t>
  </si>
  <si>
    <t>The University of Texas at Tyler</t>
  </si>
  <si>
    <t>grid.267327.5</t>
  </si>
  <si>
    <t>University of Arkansas at Little Rock</t>
  </si>
  <si>
    <t>grid.265960.e</t>
  </si>
  <si>
    <t>University of Colorado Colorado Springs</t>
  </si>
  <si>
    <t>grid.266186.d</t>
  </si>
  <si>
    <t>University of Dayton</t>
  </si>
  <si>
    <t>grid.266231.2</t>
  </si>
  <si>
    <t>University of Maryland, Baltimore</t>
  </si>
  <si>
    <t>University of Massachusetts Dartmouth</t>
  </si>
  <si>
    <t>grid.266686.a</t>
  </si>
  <si>
    <t>University of Missouri–St. Louis</t>
  </si>
  <si>
    <t>grid.266757.7</t>
  </si>
  <si>
    <t>University of Nebraska at Omaha</t>
  </si>
  <si>
    <t>grid.266815.e</t>
  </si>
  <si>
    <t>University of New England</t>
  </si>
  <si>
    <t>grid.266826.e</t>
  </si>
  <si>
    <t>University of North Florida</t>
  </si>
  <si>
    <t>grid.266865.9</t>
  </si>
  <si>
    <t>University of San Diego</t>
  </si>
  <si>
    <t>grid.267102.0</t>
  </si>
  <si>
    <t>University of Tulsa</t>
  </si>
  <si>
    <t>grid.267360.6</t>
  </si>
  <si>
    <t>Villanova University</t>
  </si>
  <si>
    <t>grid.267871.d</t>
  </si>
  <si>
    <t>West Chester University</t>
  </si>
  <si>
    <t>grid.268132.c</t>
  </si>
  <si>
    <t>Worcester Polytechnic Institute</t>
  </si>
  <si>
    <t>Found</t>
  </si>
  <si>
    <t>% Sum to 100</t>
  </si>
  <si>
    <t>ratio (difference due to web interface [col D] vs. API [G-L])</t>
  </si>
  <si>
    <t>already in the summary file</t>
  </si>
  <si>
    <t>HBCU</t>
  </si>
  <si>
    <r>
      <rPr>
        <b/>
        <sz val="11"/>
        <color theme="1"/>
        <rFont val="Calibri"/>
        <family val="2"/>
        <scheme val="minor"/>
      </rPr>
      <t>"About the data:</t>
    </r>
    <r>
      <rPr>
        <sz val="11"/>
        <color theme="1"/>
        <rFont val="Calibri"/>
        <family val="2"/>
        <scheme val="minor"/>
      </rPr>
      <t xml:space="preserve"> Analytical views - Research Organization - Exported on Aug 31,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Research organization groups is Historically Black Colleges &amp; Universities (HBCUs);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</si>
  <si>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Morehouse School of Medicine (MSM)</t>
  </si>
  <si>
    <t>Jackson State University (JSU)</t>
  </si>
  <si>
    <t>Morgan State University (MSU)</t>
  </si>
  <si>
    <t>Tennessee State University (TSU)</t>
  </si>
  <si>
    <t>Florida Agricultural and Mechanical University (FAMU)</t>
  </si>
  <si>
    <t>Meharry Medical College (MMC)</t>
  </si>
  <si>
    <t>North Carolina Central University (NCCU)</t>
  </si>
  <si>
    <t>Prairie View A&amp;M University (PVAMU)</t>
  </si>
  <si>
    <t>Texas Southern University (TSU)</t>
  </si>
  <si>
    <t>Alabama Agricultural and Mechanical University (AAMU)</t>
  </si>
  <si>
    <t>Charles R. Drew University of Medicine and Science (CDU)</t>
  </si>
  <si>
    <t>Xavier University of Louisiana (XULA)</t>
  </si>
  <si>
    <t>University of Maryland Eastern Shore (UMES)</t>
  </si>
  <si>
    <t>Delaware State University (DSU)</t>
  </si>
  <si>
    <t>Norfolk State University (NSU)</t>
  </si>
  <si>
    <t>University of the District of Columbia (UDC)</t>
  </si>
  <si>
    <t>Winston-Salem State University (WSSU)</t>
  </si>
  <si>
    <t>Fayetteville State University (FSU)</t>
  </si>
  <si>
    <t>Clark Atlanta University (CAU)</t>
  </si>
  <si>
    <t>Alabama State University (ASU)</t>
  </si>
  <si>
    <t>Virginia State University (VSU)</t>
  </si>
  <si>
    <t>University of Arkansas at Pine Bluff (UAPB)</t>
  </si>
  <si>
    <t>grid.470219.9</t>
  </si>
  <si>
    <t>INFN Sezione di Roma II</t>
  </si>
  <si>
    <t>Fort Valley State University (FVSU)</t>
  </si>
  <si>
    <t>Bowie State University (BSU)</t>
  </si>
  <si>
    <t>West Virginia State University (WVSU)</t>
  </si>
  <si>
    <t>grid.420012.5</t>
  </si>
  <si>
    <t>National Institute for Subatomic Physics</t>
  </si>
  <si>
    <t>grid.412810.e</t>
  </si>
  <si>
    <t>Tshwane University of Technology (TUT)</t>
  </si>
  <si>
    <t>Savannah State University (SSU)</t>
  </si>
  <si>
    <t>grid.48507.3e</t>
  </si>
  <si>
    <t>Alikhanyan National Laboratory (AANL)</t>
  </si>
  <si>
    <t>Armenia</t>
  </si>
  <si>
    <t>Kentucky State University (KSU)</t>
  </si>
  <si>
    <t>grid.412392.f</t>
  </si>
  <si>
    <t>Texas A&amp;M University at Qatar (TAMUQ)</t>
  </si>
  <si>
    <t>Qatar</t>
  </si>
  <si>
    <t>University of the Virgin Islands (UVI)</t>
  </si>
  <si>
    <t>grid.481809.c</t>
  </si>
  <si>
    <t>Institute for Particle and Nuclear Physics (RMKI)</t>
  </si>
  <si>
    <t>Hungary</t>
  </si>
  <si>
    <t>grid.450315.6</t>
  </si>
  <si>
    <t>Thomas Jefferson National Accelerator Facility (TJNAF)</t>
  </si>
  <si>
    <t>grid.7787.f</t>
  </si>
  <si>
    <t>University of Wuppertal (BUW)</t>
  </si>
  <si>
    <t>grid.5675.1</t>
  </si>
  <si>
    <t>TU Dortmund University</t>
  </si>
  <si>
    <t>grid.5591.8</t>
  </si>
  <si>
    <t>Eötvös Loránd University (ELTE)</t>
  </si>
  <si>
    <t>grid.12148.3e</t>
  </si>
  <si>
    <t>Federico Santa María Technical University (UTFSM)</t>
  </si>
  <si>
    <t>grid.424823.b</t>
  </si>
  <si>
    <t>Institute for High Energy Physics (IHEP)</t>
  </si>
  <si>
    <t>grid.424881.3</t>
  </si>
  <si>
    <t>Institute of Physics (FZU)</t>
  </si>
  <si>
    <t>grid.6652.7</t>
  </si>
  <si>
    <t>Czech Technical University in Prague (ČVUT)</t>
  </si>
  <si>
    <t>grid.410794.f</t>
  </si>
  <si>
    <t>High Energy Accelerator Research Organization (KEK)</t>
  </si>
  <si>
    <t>grid.411743.4</t>
  </si>
  <si>
    <t>Bozok Universitesi</t>
  </si>
  <si>
    <t>Turkey</t>
  </si>
  <si>
    <t>grid.411399.7</t>
  </si>
  <si>
    <t>Howard University Hospital (HUH)</t>
  </si>
  <si>
    <t>Langston University (LU)</t>
  </si>
  <si>
    <t>grid.254213.3</t>
  </si>
  <si>
    <t>Christopher Newport University (CNU)</t>
  </si>
  <si>
    <t>Louisiana Tech University (LTU)</t>
  </si>
  <si>
    <t>grid.8509.4</t>
  </si>
  <si>
    <t>Roma Tre University</t>
  </si>
  <si>
    <t>Albany State University (ASU)</t>
  </si>
  <si>
    <t>grid.470220.3</t>
  </si>
  <si>
    <t>INFN Sezione di Roma III</t>
  </si>
  <si>
    <t>grid.38348.34</t>
  </si>
  <si>
    <t>National Tsing Hua University (NTHU)</t>
  </si>
  <si>
    <t>South Carolina State University (SCSU)</t>
  </si>
  <si>
    <t>Central State University (CSU)</t>
  </si>
  <si>
    <t>American University (AU)</t>
  </si>
  <si>
    <t>grid.255501.6</t>
  </si>
  <si>
    <t>Embry–Riddle Aeronautical University (ERAU)</t>
  </si>
  <si>
    <t>grid.435330.2</t>
  </si>
  <si>
    <t>Institute of Physics Belgrade (IPB)</t>
  </si>
  <si>
    <t>Serbia</t>
  </si>
  <si>
    <t>grid.481479.7</t>
  </si>
  <si>
    <t>Wuhan Donghu University</t>
  </si>
  <si>
    <t>grid.49606.3d</t>
  </si>
  <si>
    <t>Hanyang University</t>
  </si>
  <si>
    <t>grid.22401.35</t>
  </si>
  <si>
    <t>Tata Institute of Fundamental Research (TIFR)</t>
  </si>
  <si>
    <t>India</t>
  </si>
  <si>
    <t>grid.8767.e</t>
  </si>
  <si>
    <t>Vrije Universiteit Brussel (VUB)</t>
  </si>
  <si>
    <t>grid.8954.0</t>
  </si>
  <si>
    <t>University of Ljubljana (UL)</t>
  </si>
  <si>
    <t>Slovenia</t>
  </si>
  <si>
    <t>California State University, Fullerton (CSUF)</t>
  </si>
  <si>
    <t>grid.458494.0</t>
  </si>
  <si>
    <t>National Astronomical Observatory of Japan (NAOJ)</t>
  </si>
  <si>
    <t>grid.262229.f</t>
  </si>
  <si>
    <t>Pusan National University (PNU)</t>
  </si>
  <si>
    <t>Elizabeth City State University (ECSU)</t>
  </si>
  <si>
    <t>grid.9122.8</t>
  </si>
  <si>
    <t>Leibniz University Hannover</t>
  </si>
  <si>
    <t>Montclair State University (MSU)</t>
  </si>
  <si>
    <t>grid.9563.9</t>
  </si>
  <si>
    <t>University of the Balearic Islands (UIB)</t>
  </si>
  <si>
    <t>Coppin State University (CSU)</t>
  </si>
  <si>
    <t>California State University Los Angeles (CSULA)</t>
  </si>
  <si>
    <t>grid.450330.1</t>
  </si>
  <si>
    <t>Laboratoire d'Annecy-le-Vieux de Physique des Particules (LAPP)</t>
  </si>
  <si>
    <t>grid.5390.f</t>
  </si>
  <si>
    <t>University of Udine</t>
  </si>
  <si>
    <t>grid.11780.3f</t>
  </si>
  <si>
    <t>University of Salerno (UNISA)</t>
  </si>
  <si>
    <t>grid.472561.3</t>
  </si>
  <si>
    <t>Laboratory of Subatomic Physics and Cosmology (LPSC)</t>
  </si>
  <si>
    <t>grid.11984.35</t>
  </si>
  <si>
    <t>University of Strathclyde</t>
  </si>
  <si>
    <t>grid.249801.6</t>
  </si>
  <si>
    <t>Inter-University Centre for Astronomy and Astrophysics (IUCAA)</t>
  </si>
  <si>
    <t>grid.12711.34</t>
  </si>
  <si>
    <t>University of Urbino (UNIURB)</t>
  </si>
  <si>
    <t>grid.417971.d</t>
  </si>
  <si>
    <t>Indian Institute of Technology Bombay (IITB)</t>
  </si>
  <si>
    <t>grid.440318.a</t>
  </si>
  <si>
    <t>Laser Interferometer Gravitational Wave Observatory (LIGO)</t>
  </si>
  <si>
    <t>grid.450243.4</t>
  </si>
  <si>
    <t>Max Planck Institute for Gravitational Physics (AEI)</t>
  </si>
  <si>
    <t>grid.9008.1</t>
  </si>
  <si>
    <t>University of Szeged</t>
  </si>
  <si>
    <t>grid.9027.c</t>
  </si>
  <si>
    <t>University of Perugia</t>
  </si>
  <si>
    <t>grid.258533.a</t>
  </si>
  <si>
    <t>Kenyon College</t>
  </si>
  <si>
    <t>grid.470213.3</t>
  </si>
  <si>
    <t>INFN Sezione di Pavia</t>
  </si>
  <si>
    <t>grid.470224.7</t>
  </si>
  <si>
    <t>Trento Institute for Fundamental Physics and Applications (TIFPA)</t>
  </si>
  <si>
    <t>grid.482252.b</t>
  </si>
  <si>
    <t>Institute of Physics, Academia Sinica</t>
  </si>
  <si>
    <t>grid.5522.0</t>
  </si>
  <si>
    <t>Jagiellonian University</t>
  </si>
  <si>
    <t>grid.1037.5</t>
  </si>
  <si>
    <t>Charles Sturt University (CSU)</t>
  </si>
  <si>
    <t>grid.253692.9</t>
  </si>
  <si>
    <t>Carleton College</t>
  </si>
  <si>
    <t>grid.257037.4</t>
  </si>
  <si>
    <t>Hobart and William Smith Colleges (HWS)</t>
  </si>
  <si>
    <t>grid.411705.6</t>
  </si>
  <si>
    <t>Tehran University of Medical Sciences (TUMS)</t>
  </si>
  <si>
    <t>Iran</t>
  </si>
  <si>
    <t>grid.419222.e</t>
  </si>
  <si>
    <t>National Institute for Space Research (INPE)</t>
  </si>
  <si>
    <t>grid.466750.6</t>
  </si>
  <si>
    <t>Gran Sasso Science Institute (GSSI)</t>
  </si>
  <si>
    <t>grid.470204.5</t>
  </si>
  <si>
    <t>INFN Sezione di Firenze</t>
  </si>
  <si>
    <t>grid.249964.4</t>
  </si>
  <si>
    <t>Korea Institute of Science &amp; Technology Information (KISTI)</t>
  </si>
  <si>
    <t>grid.251705.4</t>
  </si>
  <si>
    <t>Abilene Christian University (ACU)</t>
  </si>
  <si>
    <t>grid.417960.d</t>
  </si>
  <si>
    <t>Indian Institute of Science Education and Research Kolkata (IISER)</t>
  </si>
  <si>
    <t>grid.419553.f</t>
  </si>
  <si>
    <t>National Institute for Mathematical Sciences (NIMS)</t>
  </si>
  <si>
    <t>grid.450295.f</t>
  </si>
  <si>
    <t>National Centre for Nuclear Research (NCBJ)</t>
  </si>
  <si>
    <t>grid.470046.1</t>
  </si>
  <si>
    <t>Center for Particle Physics of Marseilles (CPPM)</t>
  </si>
  <si>
    <t>grid.470215.5</t>
  </si>
  <si>
    <t>INFN Sezione di Perugia</t>
  </si>
  <si>
    <t>grid.255649.9</t>
  </si>
  <si>
    <t>Ewha Womans University</t>
  </si>
  <si>
    <t>grid.470212.2</t>
  </si>
  <si>
    <t>INFN Sezione di Padova</t>
  </si>
  <si>
    <t>grid.7345.5</t>
  </si>
  <si>
    <t>University of Buenos Aires (UBA)</t>
  </si>
  <si>
    <t>Argentina</t>
  </si>
  <si>
    <t>grid.7849.2</t>
  </si>
  <si>
    <t>Claude Bernard University Lyon 1 (UCBL)</t>
  </si>
  <si>
    <t>grid.11696.39</t>
  </si>
  <si>
    <t>University of Trento</t>
  </si>
  <si>
    <t>grid.250590.b</t>
  </si>
  <si>
    <t>Raja Ramanna Centre for Advanced Technology (RRCAT)</t>
  </si>
  <si>
    <t>grid.410472.4</t>
  </si>
  <si>
    <t>Institute of Applied Physics (IAP)</t>
  </si>
  <si>
    <t>grid.444367.6</t>
  </si>
  <si>
    <t>Nagasaki Institute of Applied Science</t>
  </si>
  <si>
    <t>grid.502813.d</t>
  </si>
  <si>
    <t>Institute for Plasma Research (IPR)</t>
  </si>
  <si>
    <t>grid.510240.2</t>
  </si>
  <si>
    <t>International Centre for Theoretical Sciences (ICTS)</t>
  </si>
  <si>
    <t>grid.5602.1</t>
  </si>
  <si>
    <t>University of Camerino</t>
  </si>
  <si>
    <t>grid.15756.30</t>
  </si>
  <si>
    <t>University of the West of Scotland (UWS)</t>
  </si>
  <si>
    <t>grid.265172.5</t>
  </si>
  <si>
    <t>Trinity University</t>
  </si>
  <si>
    <t>grid.434637.1</t>
  </si>
  <si>
    <t>European Gravitational Observatory (EGO)</t>
  </si>
  <si>
    <t>grid.462384.f</t>
  </si>
  <si>
    <t>Indian Institute of Technology Gandhinagar (IITGN)</t>
  </si>
  <si>
    <t>grid.412988.e</t>
  </si>
  <si>
    <t>University of Johannesburg (UJ)</t>
  </si>
  <si>
    <t>grid.462576.4</t>
  </si>
  <si>
    <t>Kastler-Brossel Laboratory (LKB)</t>
  </si>
  <si>
    <t>grid.503124.1</t>
  </si>
  <si>
    <t>Astrophysique Relativiste, Théories, Expériences, Métrologie, Instrumentation, Signaux (ARTEMIS)</t>
  </si>
  <si>
    <t>grid.8664.c</t>
  </si>
  <si>
    <t>University of Giessen (JLU)</t>
  </si>
  <si>
    <t>grid.425010.2</t>
  </si>
  <si>
    <t>Institute of Mathematics (IMPAN)</t>
  </si>
  <si>
    <t>grid.459957.3</t>
  </si>
  <si>
    <t>Sefako Makgatho Health Sciences University (SMU)</t>
  </si>
  <si>
    <t>grid.34428.39</t>
  </si>
  <si>
    <t>Carleton University</t>
  </si>
  <si>
    <t>grid.444722.3</t>
  </si>
  <si>
    <t>Chennai Mathematical Institute (CMI)</t>
  </si>
  <si>
    <t>grid.470921.9</t>
  </si>
  <si>
    <t>Laboratoire de Physique Corpusculaire (LPC CLERMONT)</t>
  </si>
  <si>
    <t>grid.5290.e</t>
  </si>
  <si>
    <t>Waseda University</t>
  </si>
  <si>
    <t>grid.8051.c</t>
  </si>
  <si>
    <t>University of Coimbra</t>
  </si>
  <si>
    <t>grid.466952.a</t>
  </si>
  <si>
    <t>Astronomical Observatory of Capodimonte</t>
  </si>
  <si>
    <t>grid.31432.37</t>
  </si>
  <si>
    <t>Kobe University</t>
  </si>
  <si>
    <t>grid.5338.d</t>
  </si>
  <si>
    <t>University of Valencia (UV)</t>
  </si>
  <si>
    <t>grid.21006.35</t>
  </si>
  <si>
    <t>University of Canterbury</t>
  </si>
  <si>
    <t>grid.31143.34</t>
  </si>
  <si>
    <t>Mohammed V University</t>
  </si>
  <si>
    <t>Morocco</t>
  </si>
  <si>
    <t>grid.5570.7</t>
  </si>
  <si>
    <t>Ruhr University Bochum (RUB)</t>
  </si>
  <si>
    <t>grid.5771.4</t>
  </si>
  <si>
    <t>Universität Innsbruck</t>
  </si>
  <si>
    <t>grid.7778.f</t>
  </si>
  <si>
    <t>University of Calabria (UNICAL)</t>
  </si>
  <si>
    <t>grid.411840.8</t>
  </si>
  <si>
    <t>Cadi Ayyad University (UCA)</t>
  </si>
  <si>
    <t>grid.268242.8</t>
  </si>
  <si>
    <t>Whitman College</t>
  </si>
  <si>
    <t>grid.232474.4</t>
  </si>
  <si>
    <t>TRIUMF</t>
  </si>
  <si>
    <t>grid.410890.4</t>
  </si>
  <si>
    <t>Mohamed I University</t>
  </si>
  <si>
    <t>grid.47422.37</t>
  </si>
  <si>
    <t>University of Sannio</t>
  </si>
  <si>
    <t>grid.4793.9</t>
  </si>
  <si>
    <t>Aristotle University of Thessaloniki</t>
  </si>
  <si>
    <t>grid.418860.3</t>
  </si>
  <si>
    <t>Institute of Nuclear Physics, Polish Academy of Sciences</t>
  </si>
  <si>
    <t>grid.265894.4</t>
  </si>
  <si>
    <t>University of Alaska Anchorage (UAA)</t>
  </si>
  <si>
    <t>grid.7256.6</t>
  </si>
  <si>
    <t>Ankara University</t>
  </si>
  <si>
    <t>Bethune-Cookman University (B-CC)</t>
  </si>
  <si>
    <t>grid.263790.9</t>
  </si>
  <si>
    <t>South Dakota School of Mines and Technology (SDSMT)</t>
  </si>
  <si>
    <t>grid.462017.6</t>
  </si>
  <si>
    <t>Astroparticle and Cosmology Laboratory (APC)</t>
  </si>
  <si>
    <t>grid.470206.7</t>
  </si>
  <si>
    <t>INFN Sezione di Milano</t>
  </si>
  <si>
    <t>grid.7634.6</t>
  </si>
  <si>
    <t>Comenius University</t>
  </si>
  <si>
    <t>Slovakia</t>
  </si>
  <si>
    <t>grid.9024.f</t>
  </si>
  <si>
    <t>University of Siena (UNISI)</t>
  </si>
  <si>
    <t>grid.136304.3</t>
  </si>
  <si>
    <t>Chiba University</t>
  </si>
  <si>
    <t>grid.411198.4</t>
  </si>
  <si>
    <t>Universidade Federal de Juiz de Fora (UFJF)</t>
  </si>
  <si>
    <t>grid.411507.6</t>
  </si>
  <si>
    <t>Banaras Hindu University (BHU)</t>
  </si>
  <si>
    <t>grid.4241.3</t>
  </si>
  <si>
    <t>National Technical University of Athens (NTUA)</t>
  </si>
  <si>
    <t>grid.450269.c</t>
  </si>
  <si>
    <t>National Centre for Nuclear Energy, Science and Technology (CNESTEN)</t>
  </si>
  <si>
    <t>grid.9582.6</t>
  </si>
  <si>
    <t>University of Ibadan (UI)</t>
  </si>
  <si>
    <t>Nigeria</t>
  </si>
  <si>
    <t>grid.10328.38</t>
  </si>
  <si>
    <t>University of Minho</t>
  </si>
  <si>
    <t>grid.10979.36</t>
  </si>
  <si>
    <t>Palacký University, Olomouc</t>
  </si>
  <si>
    <t>grid.12082.39</t>
  </si>
  <si>
    <t>University of Sussex</t>
  </si>
  <si>
    <t>grid.413454.3</t>
  </si>
  <si>
    <t>Polish Academy of Sciences (PAN)</t>
  </si>
  <si>
    <t>grid.419086.2</t>
  </si>
  <si>
    <t>Langley Research Center (LaRC)</t>
  </si>
  <si>
    <t>grid.443874.8</t>
  </si>
  <si>
    <t>Horia Hulubei National Institute for R and D in Physics and Nuclear Engineering (IFIN-HH)</t>
  </si>
  <si>
    <t>Romania</t>
  </si>
  <si>
    <t>grid.9922.0</t>
  </si>
  <si>
    <t>AGH University of Science and Technology (AGH UST)</t>
  </si>
  <si>
    <t>grid.17678.3f</t>
  </si>
  <si>
    <t>Belarusian State University (BSU)</t>
  </si>
  <si>
    <t>Belarus</t>
  </si>
  <si>
    <t>grid.419091.4</t>
  </si>
  <si>
    <t>Marshall Space Flight Center (MSFC)</t>
  </si>
  <si>
    <t>grid.9906.6</t>
  </si>
  <si>
    <t>University of Salento</t>
  </si>
  <si>
    <t>grid.261356.5</t>
  </si>
  <si>
    <t>Okayama University</t>
  </si>
  <si>
    <t>grid.412148.a</t>
  </si>
  <si>
    <t>University of Hassan II Casablanca</t>
  </si>
  <si>
    <t>grid.420929.4</t>
  </si>
  <si>
    <t>Laboratory of Instrumentation and Experimental Particles Physics (LIP)</t>
  </si>
  <si>
    <t>grid.435184.f</t>
  </si>
  <si>
    <t>Institute of Experimental Physics (IEP SAS)</t>
  </si>
  <si>
    <t>grid.435824.c</t>
  </si>
  <si>
    <t>Max Planck Institute for Physics (MPP)</t>
  </si>
  <si>
    <t>grid.463935.e</t>
  </si>
  <si>
    <t>Laboratoire de Physique Nucléaire et de Hautes Énergies (LPNHE)</t>
  </si>
  <si>
    <t>grid.470047.0</t>
  </si>
  <si>
    <t>Institute for Corpuscular Physics (IFIC)</t>
  </si>
  <si>
    <t>grid.470680.d</t>
  </si>
  <si>
    <t>INFN Sezione di Lecce</t>
  </si>
  <si>
    <t>grid.450288.3</t>
  </si>
  <si>
    <t>Instituto de Física La Plata (IFLP)</t>
  </si>
  <si>
    <t>grid.4808.4</t>
  </si>
  <si>
    <t>University of Zagreb</t>
  </si>
  <si>
    <t>Croatia</t>
  </si>
  <si>
    <t>grid.4970.a</t>
  </si>
  <si>
    <t>Royal Holloway University of London</t>
  </si>
  <si>
    <t>grid.11220.30</t>
  </si>
  <si>
    <t>Boğaziçi University</t>
  </si>
  <si>
    <t>grid.25588.32</t>
  </si>
  <si>
    <t>University of Białystok (UwB)</t>
  </si>
  <si>
    <t>grid.26193.3f</t>
  </si>
  <si>
    <t>Tbilisi State University (TSU)</t>
  </si>
  <si>
    <t>Georgia</t>
  </si>
  <si>
    <t>grid.263518.b</t>
  </si>
  <si>
    <t>Shinshu University</t>
  </si>
  <si>
    <t>grid.428481.3</t>
  </si>
  <si>
    <t>Federal University of São João del-Rei (UFSJ)</t>
  </si>
  <si>
    <t>grid.5836.8</t>
  </si>
  <si>
    <t>University of Siegen</t>
  </si>
  <si>
    <t>grid.265074.2</t>
  </si>
  <si>
    <t>Tokyo Metropolitan University</t>
  </si>
  <si>
    <t>grid.418495.5</t>
  </si>
  <si>
    <t>Budker Institute of Nuclear Physics (BINP)</t>
  </si>
  <si>
    <t>grid.505692.d</t>
  </si>
  <si>
    <t>National Center for Supercomputing Applications (NCSA)</t>
  </si>
  <si>
    <t>grid.411219.e</t>
  </si>
  <si>
    <t>Kyoto University of Education</t>
  </si>
  <si>
    <t>grid.411549.c</t>
  </si>
  <si>
    <t>Gaziantep University</t>
  </si>
  <si>
    <t>grid.412749.d</t>
  </si>
  <si>
    <t>TOBB University of Economics and Technology</t>
  </si>
  <si>
    <t>grid.417545.6</t>
  </si>
  <si>
    <t>Hiroshima Institute of Technology</t>
  </si>
  <si>
    <t>grid.426545.4</t>
  </si>
  <si>
    <t>B.I. Stepanov Institute of Physics</t>
  </si>
  <si>
    <t>grid.435347.2</t>
  </si>
  <si>
    <t>Institute of Physics</t>
  </si>
  <si>
    <t>Azerbaijan</t>
  </si>
  <si>
    <t>grid.435410.7</t>
  </si>
  <si>
    <t>National Institute for Research and Development of Isotopic and Molecular Technologies (ITIM)</t>
  </si>
  <si>
    <t>grid.440783.c</t>
  </si>
  <si>
    <t>Universidad Antonio Nariño (UAN)</t>
  </si>
  <si>
    <t>Colombia</t>
  </si>
  <si>
    <t>James Madison University (JMU)</t>
  </si>
  <si>
    <t>grid.419330.c</t>
  </si>
  <si>
    <t>International Centre for Theoretical Physics (ICTP)</t>
  </si>
  <si>
    <t>grid.512697.e</t>
  </si>
  <si>
    <t>Centre de Calcul de l’Institut National de Physique Nucléaire et de Physique des Particules (CC-IN2P3)</t>
  </si>
  <si>
    <t>grid.21100.32</t>
  </si>
  <si>
    <t>York University</t>
  </si>
  <si>
    <t>grid.423221.4</t>
  </si>
  <si>
    <t>Bellevue College</t>
  </si>
  <si>
    <t>grid.4489.1</t>
  </si>
  <si>
    <t>University of Granada (UGR)</t>
  </si>
  <si>
    <t>Grambling State University (GSU)</t>
  </si>
  <si>
    <t>Sonoma State University (SSU)</t>
  </si>
  <si>
    <t>grid.410493.b</t>
  </si>
  <si>
    <t>Universities Space Research Association (USRA)</t>
  </si>
  <si>
    <t>grid.411612.1</t>
  </si>
  <si>
    <t>Inje University</t>
  </si>
  <si>
    <t>grid.417969.4</t>
  </si>
  <si>
    <t>Indian Institute of Technology Madras (IITM)</t>
  </si>
  <si>
    <t>grid.427409.c</t>
  </si>
  <si>
    <t>Science Systems and Applications (United States) (SSAI)</t>
  </si>
  <si>
    <t>grid.508754.b</t>
  </si>
  <si>
    <t>Laboratoire de Physique des 2 Infinis Irène Joliot-Curie</t>
  </si>
  <si>
    <t>Year</t>
  </si>
  <si>
    <t>FF Publications</t>
  </si>
  <si>
    <t>US All Publications</t>
  </si>
  <si>
    <t>% FF</t>
  </si>
  <si>
    <t>All OA check delta</t>
  </si>
  <si>
    <t>2016-2022</t>
  </si>
  <si>
    <t>Alaska Fairbanks</t>
  </si>
  <si>
    <t>Already in the file</t>
  </si>
  <si>
    <t>Utah State</t>
  </si>
  <si>
    <t>NASNTI</t>
  </si>
  <si>
    <t>R2</t>
  </si>
  <si>
    <t>R1</t>
  </si>
  <si>
    <t>HSIs</t>
  </si>
  <si>
    <t xml:space="preserve">"About the data: Analytical views - Research Organization - Exported on Aug 30,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Funder groups is US Federal Funders;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</si>
  <si>
    <t>AANAPISI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</si>
</sst>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xf numFmtId="164"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summary_livedata!$E$3:$E$1090</c:f>
              <c:numCache>
                <c:formatCode>General</c:formatCode>
                <c:ptCount val="1088"/>
                <c:pt idx="0">
                  <c:v>84552</c:v>
                </c:pt>
                <c:pt idx="1">
                  <c:v>53146</c:v>
                </c:pt>
                <c:pt idx="2">
                  <c:v>50342</c:v>
                </c:pt>
                <c:pt idx="3">
                  <c:v>49317</c:v>
                </c:pt>
                <c:pt idx="4">
                  <c:v>45396</c:v>
                </c:pt>
                <c:pt idx="5">
                  <c:v>41171</c:v>
                </c:pt>
                <c:pt idx="6">
                  <c:v>41089</c:v>
                </c:pt>
                <c:pt idx="7">
                  <c:v>38108</c:v>
                </c:pt>
                <c:pt idx="8">
                  <c:v>37572</c:v>
                </c:pt>
                <c:pt idx="9">
                  <c:v>36001</c:v>
                </c:pt>
                <c:pt idx="10">
                  <c:v>35153</c:v>
                </c:pt>
                <c:pt idx="11">
                  <c:v>35049</c:v>
                </c:pt>
                <c:pt idx="12">
                  <c:v>32733</c:v>
                </c:pt>
                <c:pt idx="13">
                  <c:v>32610</c:v>
                </c:pt>
                <c:pt idx="14">
                  <c:v>31928</c:v>
                </c:pt>
                <c:pt idx="15">
                  <c:v>31806</c:v>
                </c:pt>
                <c:pt idx="16">
                  <c:v>31580</c:v>
                </c:pt>
                <c:pt idx="17">
                  <c:v>30985</c:v>
                </c:pt>
                <c:pt idx="18">
                  <c:v>29701</c:v>
                </c:pt>
                <c:pt idx="19">
                  <c:v>29127</c:v>
                </c:pt>
                <c:pt idx="20">
                  <c:v>29014</c:v>
                </c:pt>
                <c:pt idx="21">
                  <c:v>28809</c:v>
                </c:pt>
                <c:pt idx="22">
                  <c:v>28314</c:v>
                </c:pt>
                <c:pt idx="23">
                  <c:v>27646</c:v>
                </c:pt>
                <c:pt idx="24">
                  <c:v>26287</c:v>
                </c:pt>
                <c:pt idx="25">
                  <c:v>25986</c:v>
                </c:pt>
                <c:pt idx="26">
                  <c:v>25915</c:v>
                </c:pt>
                <c:pt idx="27">
                  <c:v>24159</c:v>
                </c:pt>
                <c:pt idx="28">
                  <c:v>24051</c:v>
                </c:pt>
                <c:pt idx="29">
                  <c:v>23137</c:v>
                </c:pt>
                <c:pt idx="30">
                  <c:v>23009</c:v>
                </c:pt>
                <c:pt idx="31">
                  <c:v>22792</c:v>
                </c:pt>
                <c:pt idx="32">
                  <c:v>22496</c:v>
                </c:pt>
                <c:pt idx="33">
                  <c:v>21814</c:v>
                </c:pt>
                <c:pt idx="34">
                  <c:v>21656</c:v>
                </c:pt>
                <c:pt idx="35">
                  <c:v>21481</c:v>
                </c:pt>
                <c:pt idx="36">
                  <c:v>21140</c:v>
                </c:pt>
                <c:pt idx="37">
                  <c:v>21024</c:v>
                </c:pt>
                <c:pt idx="38">
                  <c:v>21011</c:v>
                </c:pt>
                <c:pt idx="39">
                  <c:v>20448</c:v>
                </c:pt>
                <c:pt idx="40">
                  <c:v>20015</c:v>
                </c:pt>
                <c:pt idx="41">
                  <c:v>19139</c:v>
                </c:pt>
                <c:pt idx="42">
                  <c:v>19117</c:v>
                </c:pt>
                <c:pt idx="43">
                  <c:v>18877</c:v>
                </c:pt>
                <c:pt idx="44">
                  <c:v>18501</c:v>
                </c:pt>
                <c:pt idx="45">
                  <c:v>18209</c:v>
                </c:pt>
                <c:pt idx="46">
                  <c:v>17952</c:v>
                </c:pt>
                <c:pt idx="47">
                  <c:v>17950</c:v>
                </c:pt>
                <c:pt idx="48">
                  <c:v>17921</c:v>
                </c:pt>
                <c:pt idx="49">
                  <c:v>17821</c:v>
                </c:pt>
                <c:pt idx="50">
                  <c:v>17639</c:v>
                </c:pt>
                <c:pt idx="51">
                  <c:v>17577</c:v>
                </c:pt>
                <c:pt idx="52">
                  <c:v>16823</c:v>
                </c:pt>
                <c:pt idx="53">
                  <c:v>16651</c:v>
                </c:pt>
                <c:pt idx="54">
                  <c:v>16470</c:v>
                </c:pt>
                <c:pt idx="55">
                  <c:v>16393</c:v>
                </c:pt>
                <c:pt idx="56">
                  <c:v>16169</c:v>
                </c:pt>
                <c:pt idx="57">
                  <c:v>16009</c:v>
                </c:pt>
                <c:pt idx="58">
                  <c:v>15694</c:v>
                </c:pt>
                <c:pt idx="59">
                  <c:v>15230</c:v>
                </c:pt>
                <c:pt idx="60">
                  <c:v>15116</c:v>
                </c:pt>
                <c:pt idx="61">
                  <c:v>14943</c:v>
                </c:pt>
                <c:pt idx="62">
                  <c:v>14863</c:v>
                </c:pt>
                <c:pt idx="63">
                  <c:v>14834</c:v>
                </c:pt>
                <c:pt idx="64">
                  <c:v>14746</c:v>
                </c:pt>
                <c:pt idx="65">
                  <c:v>13719</c:v>
                </c:pt>
                <c:pt idx="66">
                  <c:v>13533</c:v>
                </c:pt>
                <c:pt idx="67">
                  <c:v>13173</c:v>
                </c:pt>
                <c:pt idx="68">
                  <c:v>13085</c:v>
                </c:pt>
                <c:pt idx="69">
                  <c:v>13077</c:v>
                </c:pt>
                <c:pt idx="70">
                  <c:v>13070</c:v>
                </c:pt>
                <c:pt idx="71">
                  <c:v>12898</c:v>
                </c:pt>
                <c:pt idx="72">
                  <c:v>12714</c:v>
                </c:pt>
                <c:pt idx="73">
                  <c:v>12485</c:v>
                </c:pt>
                <c:pt idx="74">
                  <c:v>12268</c:v>
                </c:pt>
                <c:pt idx="75">
                  <c:v>12233</c:v>
                </c:pt>
                <c:pt idx="76">
                  <c:v>12221</c:v>
                </c:pt>
                <c:pt idx="77">
                  <c:v>12206</c:v>
                </c:pt>
                <c:pt idx="78">
                  <c:v>12156</c:v>
                </c:pt>
                <c:pt idx="79">
                  <c:v>12090</c:v>
                </c:pt>
                <c:pt idx="80">
                  <c:v>11699</c:v>
                </c:pt>
                <c:pt idx="81">
                  <c:v>11663</c:v>
                </c:pt>
                <c:pt idx="82">
                  <c:v>11553</c:v>
                </c:pt>
                <c:pt idx="83">
                  <c:v>11438</c:v>
                </c:pt>
                <c:pt idx="84">
                  <c:v>11392</c:v>
                </c:pt>
                <c:pt idx="85">
                  <c:v>11328</c:v>
                </c:pt>
                <c:pt idx="86">
                  <c:v>11065</c:v>
                </c:pt>
                <c:pt idx="87">
                  <c:v>10976</c:v>
                </c:pt>
                <c:pt idx="88">
                  <c:v>10657</c:v>
                </c:pt>
                <c:pt idx="89">
                  <c:v>10391</c:v>
                </c:pt>
                <c:pt idx="90">
                  <c:v>10189</c:v>
                </c:pt>
                <c:pt idx="91">
                  <c:v>10162</c:v>
                </c:pt>
                <c:pt idx="92">
                  <c:v>10064</c:v>
                </c:pt>
                <c:pt idx="93">
                  <c:v>10033</c:v>
                </c:pt>
                <c:pt idx="94">
                  <c:v>9995</c:v>
                </c:pt>
                <c:pt idx="95">
                  <c:v>9988</c:v>
                </c:pt>
                <c:pt idx="96">
                  <c:v>9897</c:v>
                </c:pt>
                <c:pt idx="97">
                  <c:v>9840</c:v>
                </c:pt>
                <c:pt idx="98">
                  <c:v>9808</c:v>
                </c:pt>
                <c:pt idx="99">
                  <c:v>9649</c:v>
                </c:pt>
                <c:pt idx="100">
                  <c:v>9629</c:v>
                </c:pt>
                <c:pt idx="101">
                  <c:v>9451</c:v>
                </c:pt>
                <c:pt idx="102">
                  <c:v>9397</c:v>
                </c:pt>
                <c:pt idx="103">
                  <c:v>9355</c:v>
                </c:pt>
                <c:pt idx="104">
                  <c:v>9274</c:v>
                </c:pt>
                <c:pt idx="105">
                  <c:v>9243</c:v>
                </c:pt>
                <c:pt idx="106">
                  <c:v>9169</c:v>
                </c:pt>
                <c:pt idx="107">
                  <c:v>8987</c:v>
                </c:pt>
                <c:pt idx="108">
                  <c:v>8968</c:v>
                </c:pt>
                <c:pt idx="109">
                  <c:v>8955</c:v>
                </c:pt>
                <c:pt idx="110">
                  <c:v>8861</c:v>
                </c:pt>
                <c:pt idx="111">
                  <c:v>8788</c:v>
                </c:pt>
                <c:pt idx="112">
                  <c:v>8757</c:v>
                </c:pt>
                <c:pt idx="113">
                  <c:v>8719</c:v>
                </c:pt>
                <c:pt idx="114">
                  <c:v>8686</c:v>
                </c:pt>
                <c:pt idx="115">
                  <c:v>8530</c:v>
                </c:pt>
                <c:pt idx="116">
                  <c:v>8512</c:v>
                </c:pt>
                <c:pt idx="117">
                  <c:v>8481</c:v>
                </c:pt>
                <c:pt idx="118">
                  <c:v>8444</c:v>
                </c:pt>
                <c:pt idx="119">
                  <c:v>8430</c:v>
                </c:pt>
                <c:pt idx="120">
                  <c:v>8426</c:v>
                </c:pt>
                <c:pt idx="121">
                  <c:v>8407</c:v>
                </c:pt>
                <c:pt idx="122">
                  <c:v>8384</c:v>
                </c:pt>
                <c:pt idx="123">
                  <c:v>8321</c:v>
                </c:pt>
                <c:pt idx="124">
                  <c:v>8307</c:v>
                </c:pt>
                <c:pt idx="125">
                  <c:v>8300</c:v>
                </c:pt>
                <c:pt idx="126">
                  <c:v>8294</c:v>
                </c:pt>
                <c:pt idx="127">
                  <c:v>8268</c:v>
                </c:pt>
                <c:pt idx="128">
                  <c:v>8242</c:v>
                </c:pt>
                <c:pt idx="129">
                  <c:v>8169</c:v>
                </c:pt>
                <c:pt idx="130">
                  <c:v>8133</c:v>
                </c:pt>
                <c:pt idx="131">
                  <c:v>8005</c:v>
                </c:pt>
                <c:pt idx="132">
                  <c:v>7912</c:v>
                </c:pt>
                <c:pt idx="133">
                  <c:v>7810</c:v>
                </c:pt>
                <c:pt idx="134">
                  <c:v>7752</c:v>
                </c:pt>
                <c:pt idx="135">
                  <c:v>7713</c:v>
                </c:pt>
                <c:pt idx="136">
                  <c:v>7707</c:v>
                </c:pt>
                <c:pt idx="137">
                  <c:v>7701</c:v>
                </c:pt>
                <c:pt idx="138">
                  <c:v>7507</c:v>
                </c:pt>
                <c:pt idx="139">
                  <c:v>7479</c:v>
                </c:pt>
                <c:pt idx="140">
                  <c:v>7412</c:v>
                </c:pt>
                <c:pt idx="141">
                  <c:v>7351</c:v>
                </c:pt>
                <c:pt idx="142">
                  <c:v>7297</c:v>
                </c:pt>
                <c:pt idx="143">
                  <c:v>7134</c:v>
                </c:pt>
                <c:pt idx="144">
                  <c:v>7043</c:v>
                </c:pt>
                <c:pt idx="145">
                  <c:v>7027</c:v>
                </c:pt>
                <c:pt idx="146">
                  <c:v>7026</c:v>
                </c:pt>
                <c:pt idx="147">
                  <c:v>6943</c:v>
                </c:pt>
                <c:pt idx="148">
                  <c:v>6767</c:v>
                </c:pt>
                <c:pt idx="149">
                  <c:v>6695</c:v>
                </c:pt>
                <c:pt idx="150">
                  <c:v>6687</c:v>
                </c:pt>
                <c:pt idx="151">
                  <c:v>6658</c:v>
                </c:pt>
                <c:pt idx="152">
                  <c:v>6651</c:v>
                </c:pt>
                <c:pt idx="153">
                  <c:v>6632</c:v>
                </c:pt>
                <c:pt idx="154">
                  <c:v>6567</c:v>
                </c:pt>
                <c:pt idx="155">
                  <c:v>6566</c:v>
                </c:pt>
                <c:pt idx="156">
                  <c:v>6508</c:v>
                </c:pt>
                <c:pt idx="157">
                  <c:v>6412</c:v>
                </c:pt>
                <c:pt idx="158">
                  <c:v>6239</c:v>
                </c:pt>
                <c:pt idx="159">
                  <c:v>6173</c:v>
                </c:pt>
                <c:pt idx="160">
                  <c:v>6069</c:v>
                </c:pt>
                <c:pt idx="161">
                  <c:v>6059</c:v>
                </c:pt>
                <c:pt idx="162">
                  <c:v>6008</c:v>
                </c:pt>
                <c:pt idx="163">
                  <c:v>5926</c:v>
                </c:pt>
                <c:pt idx="164">
                  <c:v>5884</c:v>
                </c:pt>
                <c:pt idx="165">
                  <c:v>5808</c:v>
                </c:pt>
                <c:pt idx="166">
                  <c:v>5679</c:v>
                </c:pt>
                <c:pt idx="167">
                  <c:v>5616</c:v>
                </c:pt>
                <c:pt idx="168">
                  <c:v>5603</c:v>
                </c:pt>
                <c:pt idx="169">
                  <c:v>5555</c:v>
                </c:pt>
                <c:pt idx="170">
                  <c:v>5551</c:v>
                </c:pt>
                <c:pt idx="171">
                  <c:v>5540</c:v>
                </c:pt>
                <c:pt idx="172">
                  <c:v>5480</c:v>
                </c:pt>
                <c:pt idx="173">
                  <c:v>5422</c:v>
                </c:pt>
                <c:pt idx="174">
                  <c:v>5400</c:v>
                </c:pt>
                <c:pt idx="175">
                  <c:v>5319</c:v>
                </c:pt>
                <c:pt idx="176">
                  <c:v>5317</c:v>
                </c:pt>
                <c:pt idx="177">
                  <c:v>5279</c:v>
                </c:pt>
                <c:pt idx="178">
                  <c:v>5239</c:v>
                </c:pt>
                <c:pt idx="179">
                  <c:v>5213</c:v>
                </c:pt>
                <c:pt idx="180">
                  <c:v>5210</c:v>
                </c:pt>
                <c:pt idx="181">
                  <c:v>5158</c:v>
                </c:pt>
                <c:pt idx="182">
                  <c:v>5139</c:v>
                </c:pt>
                <c:pt idx="183">
                  <c:v>5121</c:v>
                </c:pt>
                <c:pt idx="184">
                  <c:v>5112</c:v>
                </c:pt>
                <c:pt idx="185">
                  <c:v>5020</c:v>
                </c:pt>
                <c:pt idx="186">
                  <c:v>5004</c:v>
                </c:pt>
                <c:pt idx="187">
                  <c:v>5002</c:v>
                </c:pt>
                <c:pt idx="188">
                  <c:v>4979</c:v>
                </c:pt>
                <c:pt idx="189">
                  <c:v>4964</c:v>
                </c:pt>
                <c:pt idx="190">
                  <c:v>4955</c:v>
                </c:pt>
                <c:pt idx="191">
                  <c:v>4948</c:v>
                </c:pt>
                <c:pt idx="192">
                  <c:v>4926</c:v>
                </c:pt>
                <c:pt idx="193">
                  <c:v>4865</c:v>
                </c:pt>
                <c:pt idx="194">
                  <c:v>4838</c:v>
                </c:pt>
                <c:pt idx="195">
                  <c:v>4813</c:v>
                </c:pt>
                <c:pt idx="196">
                  <c:v>4764</c:v>
                </c:pt>
                <c:pt idx="197">
                  <c:v>4733</c:v>
                </c:pt>
                <c:pt idx="198">
                  <c:v>4634</c:v>
                </c:pt>
                <c:pt idx="199">
                  <c:v>4632</c:v>
                </c:pt>
                <c:pt idx="200">
                  <c:v>4601</c:v>
                </c:pt>
                <c:pt idx="201">
                  <c:v>4558</c:v>
                </c:pt>
                <c:pt idx="202">
                  <c:v>4529</c:v>
                </c:pt>
                <c:pt idx="203">
                  <c:v>4526</c:v>
                </c:pt>
                <c:pt idx="204">
                  <c:v>4471</c:v>
                </c:pt>
                <c:pt idx="205">
                  <c:v>4408</c:v>
                </c:pt>
                <c:pt idx="206">
                  <c:v>4396</c:v>
                </c:pt>
                <c:pt idx="207">
                  <c:v>4378</c:v>
                </c:pt>
                <c:pt idx="208">
                  <c:v>4373</c:v>
                </c:pt>
                <c:pt idx="209">
                  <c:v>4362</c:v>
                </c:pt>
                <c:pt idx="210">
                  <c:v>4348</c:v>
                </c:pt>
                <c:pt idx="211">
                  <c:v>4347</c:v>
                </c:pt>
                <c:pt idx="212">
                  <c:v>4337</c:v>
                </c:pt>
                <c:pt idx="213">
                  <c:v>4308</c:v>
                </c:pt>
                <c:pt idx="214">
                  <c:v>4297</c:v>
                </c:pt>
                <c:pt idx="215">
                  <c:v>4283</c:v>
                </c:pt>
                <c:pt idx="216">
                  <c:v>4246</c:v>
                </c:pt>
                <c:pt idx="217">
                  <c:v>4237</c:v>
                </c:pt>
                <c:pt idx="218">
                  <c:v>4184</c:v>
                </c:pt>
                <c:pt idx="219">
                  <c:v>4176</c:v>
                </c:pt>
                <c:pt idx="220">
                  <c:v>4154</c:v>
                </c:pt>
                <c:pt idx="221">
                  <c:v>4133</c:v>
                </c:pt>
                <c:pt idx="222">
                  <c:v>4131</c:v>
                </c:pt>
                <c:pt idx="223">
                  <c:v>4106</c:v>
                </c:pt>
                <c:pt idx="224">
                  <c:v>4097</c:v>
                </c:pt>
                <c:pt idx="225">
                  <c:v>4086</c:v>
                </c:pt>
                <c:pt idx="226">
                  <c:v>4084</c:v>
                </c:pt>
                <c:pt idx="227">
                  <c:v>4061</c:v>
                </c:pt>
                <c:pt idx="228">
                  <c:v>4055</c:v>
                </c:pt>
                <c:pt idx="229">
                  <c:v>4043</c:v>
                </c:pt>
                <c:pt idx="230">
                  <c:v>4040</c:v>
                </c:pt>
                <c:pt idx="231">
                  <c:v>4038</c:v>
                </c:pt>
                <c:pt idx="232">
                  <c:v>3997</c:v>
                </c:pt>
                <c:pt idx="233">
                  <c:v>3948</c:v>
                </c:pt>
                <c:pt idx="234">
                  <c:v>3904</c:v>
                </c:pt>
                <c:pt idx="235">
                  <c:v>3872</c:v>
                </c:pt>
                <c:pt idx="236">
                  <c:v>3852</c:v>
                </c:pt>
                <c:pt idx="237">
                  <c:v>3835</c:v>
                </c:pt>
                <c:pt idx="238">
                  <c:v>3826</c:v>
                </c:pt>
                <c:pt idx="239">
                  <c:v>3807</c:v>
                </c:pt>
                <c:pt idx="240">
                  <c:v>3802</c:v>
                </c:pt>
                <c:pt idx="241">
                  <c:v>3793</c:v>
                </c:pt>
                <c:pt idx="242">
                  <c:v>3765</c:v>
                </c:pt>
                <c:pt idx="243">
                  <c:v>3761</c:v>
                </c:pt>
                <c:pt idx="244">
                  <c:v>3729</c:v>
                </c:pt>
                <c:pt idx="245">
                  <c:v>3725</c:v>
                </c:pt>
                <c:pt idx="246">
                  <c:v>3695</c:v>
                </c:pt>
                <c:pt idx="247">
                  <c:v>3655</c:v>
                </c:pt>
                <c:pt idx="248">
                  <c:v>3650</c:v>
                </c:pt>
                <c:pt idx="249">
                  <c:v>3642</c:v>
                </c:pt>
                <c:pt idx="250">
                  <c:v>3625</c:v>
                </c:pt>
                <c:pt idx="251">
                  <c:v>3602</c:v>
                </c:pt>
                <c:pt idx="252">
                  <c:v>3590</c:v>
                </c:pt>
                <c:pt idx="253">
                  <c:v>3583</c:v>
                </c:pt>
                <c:pt idx="254">
                  <c:v>3576</c:v>
                </c:pt>
                <c:pt idx="255">
                  <c:v>3565</c:v>
                </c:pt>
                <c:pt idx="256">
                  <c:v>3532</c:v>
                </c:pt>
                <c:pt idx="257">
                  <c:v>3532</c:v>
                </c:pt>
                <c:pt idx="258">
                  <c:v>3532</c:v>
                </c:pt>
                <c:pt idx="259">
                  <c:v>3529</c:v>
                </c:pt>
                <c:pt idx="260">
                  <c:v>3518</c:v>
                </c:pt>
                <c:pt idx="261">
                  <c:v>3503</c:v>
                </c:pt>
                <c:pt idx="262">
                  <c:v>3493</c:v>
                </c:pt>
                <c:pt idx="263">
                  <c:v>3480</c:v>
                </c:pt>
                <c:pt idx="264">
                  <c:v>3462</c:v>
                </c:pt>
                <c:pt idx="265">
                  <c:v>3461</c:v>
                </c:pt>
                <c:pt idx="266">
                  <c:v>3460</c:v>
                </c:pt>
                <c:pt idx="267">
                  <c:v>3450</c:v>
                </c:pt>
                <c:pt idx="268">
                  <c:v>3448</c:v>
                </c:pt>
                <c:pt idx="269">
                  <c:v>3440</c:v>
                </c:pt>
                <c:pt idx="270">
                  <c:v>3429</c:v>
                </c:pt>
                <c:pt idx="271">
                  <c:v>3428</c:v>
                </c:pt>
                <c:pt idx="272">
                  <c:v>3375</c:v>
                </c:pt>
                <c:pt idx="273">
                  <c:v>3352</c:v>
                </c:pt>
                <c:pt idx="274">
                  <c:v>3321</c:v>
                </c:pt>
                <c:pt idx="275">
                  <c:v>3319</c:v>
                </c:pt>
                <c:pt idx="276">
                  <c:v>3304</c:v>
                </c:pt>
                <c:pt idx="277">
                  <c:v>3296</c:v>
                </c:pt>
                <c:pt idx="278">
                  <c:v>3294</c:v>
                </c:pt>
                <c:pt idx="279">
                  <c:v>3293</c:v>
                </c:pt>
                <c:pt idx="280">
                  <c:v>3284</c:v>
                </c:pt>
                <c:pt idx="281">
                  <c:v>3273</c:v>
                </c:pt>
                <c:pt idx="282">
                  <c:v>3232</c:v>
                </c:pt>
                <c:pt idx="283">
                  <c:v>3229</c:v>
                </c:pt>
                <c:pt idx="284">
                  <c:v>3227</c:v>
                </c:pt>
                <c:pt idx="285">
                  <c:v>3214</c:v>
                </c:pt>
                <c:pt idx="286">
                  <c:v>3209</c:v>
                </c:pt>
                <c:pt idx="287">
                  <c:v>3199</c:v>
                </c:pt>
                <c:pt idx="288">
                  <c:v>3197</c:v>
                </c:pt>
                <c:pt idx="289">
                  <c:v>3183</c:v>
                </c:pt>
                <c:pt idx="290">
                  <c:v>3181</c:v>
                </c:pt>
                <c:pt idx="291">
                  <c:v>3170</c:v>
                </c:pt>
                <c:pt idx="292">
                  <c:v>3162</c:v>
                </c:pt>
                <c:pt idx="293">
                  <c:v>3139</c:v>
                </c:pt>
                <c:pt idx="294">
                  <c:v>3134</c:v>
                </c:pt>
                <c:pt idx="295">
                  <c:v>3130</c:v>
                </c:pt>
                <c:pt idx="296">
                  <c:v>3122</c:v>
                </c:pt>
                <c:pt idx="297">
                  <c:v>3076</c:v>
                </c:pt>
                <c:pt idx="298">
                  <c:v>3075</c:v>
                </c:pt>
                <c:pt idx="299">
                  <c:v>3072</c:v>
                </c:pt>
                <c:pt idx="300">
                  <c:v>3069</c:v>
                </c:pt>
                <c:pt idx="301">
                  <c:v>3065</c:v>
                </c:pt>
                <c:pt idx="302">
                  <c:v>3062</c:v>
                </c:pt>
                <c:pt idx="303">
                  <c:v>3060</c:v>
                </c:pt>
                <c:pt idx="304">
                  <c:v>3056</c:v>
                </c:pt>
                <c:pt idx="305">
                  <c:v>3026</c:v>
                </c:pt>
                <c:pt idx="306">
                  <c:v>3020</c:v>
                </c:pt>
                <c:pt idx="307">
                  <c:v>3018</c:v>
                </c:pt>
                <c:pt idx="308">
                  <c:v>3003</c:v>
                </c:pt>
                <c:pt idx="309">
                  <c:v>2988</c:v>
                </c:pt>
                <c:pt idx="310">
                  <c:v>2976</c:v>
                </c:pt>
                <c:pt idx="311">
                  <c:v>2972</c:v>
                </c:pt>
                <c:pt idx="312">
                  <c:v>2966</c:v>
                </c:pt>
                <c:pt idx="313">
                  <c:v>2959</c:v>
                </c:pt>
                <c:pt idx="314">
                  <c:v>2949</c:v>
                </c:pt>
                <c:pt idx="315">
                  <c:v>2926</c:v>
                </c:pt>
                <c:pt idx="316">
                  <c:v>2904</c:v>
                </c:pt>
                <c:pt idx="317">
                  <c:v>2880</c:v>
                </c:pt>
                <c:pt idx="318">
                  <c:v>2879</c:v>
                </c:pt>
                <c:pt idx="319">
                  <c:v>2862</c:v>
                </c:pt>
                <c:pt idx="320">
                  <c:v>2845</c:v>
                </c:pt>
                <c:pt idx="321">
                  <c:v>2844</c:v>
                </c:pt>
                <c:pt idx="322">
                  <c:v>2824</c:v>
                </c:pt>
                <c:pt idx="323">
                  <c:v>2807</c:v>
                </c:pt>
                <c:pt idx="324">
                  <c:v>2805</c:v>
                </c:pt>
                <c:pt idx="325">
                  <c:v>2801</c:v>
                </c:pt>
                <c:pt idx="326">
                  <c:v>2785</c:v>
                </c:pt>
                <c:pt idx="327">
                  <c:v>2784</c:v>
                </c:pt>
                <c:pt idx="328">
                  <c:v>2779</c:v>
                </c:pt>
                <c:pt idx="329">
                  <c:v>2779</c:v>
                </c:pt>
                <c:pt idx="330">
                  <c:v>2770</c:v>
                </c:pt>
                <c:pt idx="331">
                  <c:v>2765</c:v>
                </c:pt>
                <c:pt idx="332">
                  <c:v>2763</c:v>
                </c:pt>
                <c:pt idx="333">
                  <c:v>2756</c:v>
                </c:pt>
                <c:pt idx="334">
                  <c:v>2751</c:v>
                </c:pt>
                <c:pt idx="335">
                  <c:v>2736</c:v>
                </c:pt>
                <c:pt idx="336">
                  <c:v>2733</c:v>
                </c:pt>
                <c:pt idx="337">
                  <c:v>2729</c:v>
                </c:pt>
                <c:pt idx="338">
                  <c:v>2729</c:v>
                </c:pt>
                <c:pt idx="339">
                  <c:v>2722</c:v>
                </c:pt>
                <c:pt idx="340">
                  <c:v>2716</c:v>
                </c:pt>
                <c:pt idx="341">
                  <c:v>2713</c:v>
                </c:pt>
                <c:pt idx="342">
                  <c:v>2711</c:v>
                </c:pt>
                <c:pt idx="343">
                  <c:v>2709</c:v>
                </c:pt>
                <c:pt idx="344">
                  <c:v>2708</c:v>
                </c:pt>
                <c:pt idx="345">
                  <c:v>2706</c:v>
                </c:pt>
                <c:pt idx="346">
                  <c:v>2702</c:v>
                </c:pt>
                <c:pt idx="347">
                  <c:v>2702</c:v>
                </c:pt>
                <c:pt idx="348">
                  <c:v>2688</c:v>
                </c:pt>
                <c:pt idx="349">
                  <c:v>2688</c:v>
                </c:pt>
                <c:pt idx="350">
                  <c:v>2667</c:v>
                </c:pt>
                <c:pt idx="351">
                  <c:v>2664</c:v>
                </c:pt>
                <c:pt idx="352">
                  <c:v>2647</c:v>
                </c:pt>
                <c:pt idx="353">
                  <c:v>2639</c:v>
                </c:pt>
                <c:pt idx="354">
                  <c:v>2632</c:v>
                </c:pt>
                <c:pt idx="355">
                  <c:v>2623</c:v>
                </c:pt>
                <c:pt idx="356">
                  <c:v>2620</c:v>
                </c:pt>
                <c:pt idx="357">
                  <c:v>2614</c:v>
                </c:pt>
                <c:pt idx="358">
                  <c:v>2609</c:v>
                </c:pt>
                <c:pt idx="359">
                  <c:v>2601</c:v>
                </c:pt>
                <c:pt idx="360">
                  <c:v>2595</c:v>
                </c:pt>
                <c:pt idx="361">
                  <c:v>2593</c:v>
                </c:pt>
                <c:pt idx="362">
                  <c:v>2592</c:v>
                </c:pt>
                <c:pt idx="363">
                  <c:v>2592</c:v>
                </c:pt>
                <c:pt idx="364">
                  <c:v>2588</c:v>
                </c:pt>
                <c:pt idx="365">
                  <c:v>2587</c:v>
                </c:pt>
                <c:pt idx="366">
                  <c:v>2585</c:v>
                </c:pt>
                <c:pt idx="367">
                  <c:v>2583</c:v>
                </c:pt>
                <c:pt idx="368">
                  <c:v>2572</c:v>
                </c:pt>
                <c:pt idx="369">
                  <c:v>2559</c:v>
                </c:pt>
                <c:pt idx="370">
                  <c:v>2551</c:v>
                </c:pt>
                <c:pt idx="371">
                  <c:v>2546</c:v>
                </c:pt>
                <c:pt idx="372">
                  <c:v>2545</c:v>
                </c:pt>
                <c:pt idx="373">
                  <c:v>2545</c:v>
                </c:pt>
                <c:pt idx="374">
                  <c:v>2538</c:v>
                </c:pt>
                <c:pt idx="375">
                  <c:v>2531</c:v>
                </c:pt>
                <c:pt idx="376">
                  <c:v>2527</c:v>
                </c:pt>
                <c:pt idx="377">
                  <c:v>2526</c:v>
                </c:pt>
                <c:pt idx="378">
                  <c:v>2517</c:v>
                </c:pt>
                <c:pt idx="379">
                  <c:v>2510</c:v>
                </c:pt>
                <c:pt idx="380">
                  <c:v>2509</c:v>
                </c:pt>
                <c:pt idx="381">
                  <c:v>2492</c:v>
                </c:pt>
                <c:pt idx="382">
                  <c:v>2485</c:v>
                </c:pt>
                <c:pt idx="383">
                  <c:v>2482</c:v>
                </c:pt>
                <c:pt idx="384">
                  <c:v>2477</c:v>
                </c:pt>
                <c:pt idx="385">
                  <c:v>2476</c:v>
                </c:pt>
                <c:pt idx="386">
                  <c:v>2472</c:v>
                </c:pt>
                <c:pt idx="387">
                  <c:v>2469</c:v>
                </c:pt>
                <c:pt idx="388">
                  <c:v>2455</c:v>
                </c:pt>
                <c:pt idx="389">
                  <c:v>2449</c:v>
                </c:pt>
                <c:pt idx="390">
                  <c:v>2446</c:v>
                </c:pt>
                <c:pt idx="391">
                  <c:v>2437</c:v>
                </c:pt>
                <c:pt idx="392">
                  <c:v>2434</c:v>
                </c:pt>
                <c:pt idx="393">
                  <c:v>2431</c:v>
                </c:pt>
                <c:pt idx="394">
                  <c:v>2429</c:v>
                </c:pt>
                <c:pt idx="395">
                  <c:v>2420</c:v>
                </c:pt>
                <c:pt idx="396">
                  <c:v>2406</c:v>
                </c:pt>
                <c:pt idx="397">
                  <c:v>2405</c:v>
                </c:pt>
                <c:pt idx="398">
                  <c:v>2401</c:v>
                </c:pt>
                <c:pt idx="399">
                  <c:v>2392</c:v>
                </c:pt>
                <c:pt idx="400">
                  <c:v>2388</c:v>
                </c:pt>
                <c:pt idx="401">
                  <c:v>2384</c:v>
                </c:pt>
                <c:pt idx="402">
                  <c:v>2383</c:v>
                </c:pt>
                <c:pt idx="403">
                  <c:v>2379</c:v>
                </c:pt>
                <c:pt idx="404">
                  <c:v>2378</c:v>
                </c:pt>
                <c:pt idx="405">
                  <c:v>2377</c:v>
                </c:pt>
                <c:pt idx="406">
                  <c:v>2374</c:v>
                </c:pt>
                <c:pt idx="407">
                  <c:v>2372</c:v>
                </c:pt>
                <c:pt idx="408">
                  <c:v>2365</c:v>
                </c:pt>
                <c:pt idx="409">
                  <c:v>2359</c:v>
                </c:pt>
                <c:pt idx="410">
                  <c:v>2353</c:v>
                </c:pt>
                <c:pt idx="411">
                  <c:v>2351</c:v>
                </c:pt>
                <c:pt idx="412">
                  <c:v>2348</c:v>
                </c:pt>
                <c:pt idx="413">
                  <c:v>2340</c:v>
                </c:pt>
                <c:pt idx="414">
                  <c:v>2337</c:v>
                </c:pt>
                <c:pt idx="415">
                  <c:v>2329</c:v>
                </c:pt>
                <c:pt idx="416">
                  <c:v>2319</c:v>
                </c:pt>
                <c:pt idx="417">
                  <c:v>2312</c:v>
                </c:pt>
                <c:pt idx="418">
                  <c:v>2300</c:v>
                </c:pt>
                <c:pt idx="419">
                  <c:v>2288</c:v>
                </c:pt>
                <c:pt idx="420">
                  <c:v>2279</c:v>
                </c:pt>
                <c:pt idx="421">
                  <c:v>2275</c:v>
                </c:pt>
                <c:pt idx="422">
                  <c:v>2271</c:v>
                </c:pt>
                <c:pt idx="423">
                  <c:v>2266</c:v>
                </c:pt>
                <c:pt idx="424">
                  <c:v>2262</c:v>
                </c:pt>
                <c:pt idx="425">
                  <c:v>2262</c:v>
                </c:pt>
                <c:pt idx="426">
                  <c:v>2245</c:v>
                </c:pt>
                <c:pt idx="427">
                  <c:v>2228</c:v>
                </c:pt>
                <c:pt idx="428">
                  <c:v>2223</c:v>
                </c:pt>
                <c:pt idx="429">
                  <c:v>2219</c:v>
                </c:pt>
                <c:pt idx="430">
                  <c:v>2214</c:v>
                </c:pt>
                <c:pt idx="431">
                  <c:v>2208</c:v>
                </c:pt>
                <c:pt idx="432">
                  <c:v>2207</c:v>
                </c:pt>
                <c:pt idx="433">
                  <c:v>2205</c:v>
                </c:pt>
                <c:pt idx="434">
                  <c:v>2189</c:v>
                </c:pt>
                <c:pt idx="435">
                  <c:v>2183</c:v>
                </c:pt>
                <c:pt idx="436">
                  <c:v>2172</c:v>
                </c:pt>
                <c:pt idx="437">
                  <c:v>2160</c:v>
                </c:pt>
                <c:pt idx="438">
                  <c:v>2141</c:v>
                </c:pt>
                <c:pt idx="439">
                  <c:v>2140</c:v>
                </c:pt>
                <c:pt idx="440">
                  <c:v>2132</c:v>
                </c:pt>
                <c:pt idx="441">
                  <c:v>2131</c:v>
                </c:pt>
                <c:pt idx="442">
                  <c:v>2120</c:v>
                </c:pt>
                <c:pt idx="443">
                  <c:v>2119</c:v>
                </c:pt>
                <c:pt idx="444">
                  <c:v>2116</c:v>
                </c:pt>
                <c:pt idx="445">
                  <c:v>2112</c:v>
                </c:pt>
                <c:pt idx="446">
                  <c:v>2111</c:v>
                </c:pt>
                <c:pt idx="447">
                  <c:v>2110</c:v>
                </c:pt>
                <c:pt idx="448">
                  <c:v>2104</c:v>
                </c:pt>
                <c:pt idx="449">
                  <c:v>2102</c:v>
                </c:pt>
                <c:pt idx="450">
                  <c:v>2096</c:v>
                </c:pt>
                <c:pt idx="451">
                  <c:v>2095</c:v>
                </c:pt>
                <c:pt idx="452">
                  <c:v>2048</c:v>
                </c:pt>
                <c:pt idx="453">
                  <c:v>2045</c:v>
                </c:pt>
                <c:pt idx="454">
                  <c:v>2037</c:v>
                </c:pt>
                <c:pt idx="455">
                  <c:v>2031</c:v>
                </c:pt>
                <c:pt idx="456">
                  <c:v>2007</c:v>
                </c:pt>
                <c:pt idx="457">
                  <c:v>2002</c:v>
                </c:pt>
                <c:pt idx="458">
                  <c:v>2000</c:v>
                </c:pt>
                <c:pt idx="459">
                  <c:v>1983</c:v>
                </c:pt>
                <c:pt idx="460">
                  <c:v>1983</c:v>
                </c:pt>
                <c:pt idx="461">
                  <c:v>1974</c:v>
                </c:pt>
                <c:pt idx="462">
                  <c:v>1974</c:v>
                </c:pt>
                <c:pt idx="463">
                  <c:v>1967</c:v>
                </c:pt>
                <c:pt idx="464">
                  <c:v>1954</c:v>
                </c:pt>
                <c:pt idx="465">
                  <c:v>1952</c:v>
                </c:pt>
                <c:pt idx="466">
                  <c:v>1942</c:v>
                </c:pt>
                <c:pt idx="467">
                  <c:v>1942</c:v>
                </c:pt>
                <c:pt idx="468">
                  <c:v>1936</c:v>
                </c:pt>
                <c:pt idx="469">
                  <c:v>1935</c:v>
                </c:pt>
                <c:pt idx="470">
                  <c:v>1933</c:v>
                </c:pt>
                <c:pt idx="471">
                  <c:v>1931</c:v>
                </c:pt>
                <c:pt idx="472">
                  <c:v>1920</c:v>
                </c:pt>
                <c:pt idx="473">
                  <c:v>1919</c:v>
                </c:pt>
                <c:pt idx="474">
                  <c:v>1912</c:v>
                </c:pt>
                <c:pt idx="475">
                  <c:v>1912</c:v>
                </c:pt>
                <c:pt idx="476">
                  <c:v>1908</c:v>
                </c:pt>
                <c:pt idx="477">
                  <c:v>1900</c:v>
                </c:pt>
                <c:pt idx="478">
                  <c:v>1895</c:v>
                </c:pt>
                <c:pt idx="479">
                  <c:v>1894</c:v>
                </c:pt>
                <c:pt idx="480">
                  <c:v>1892</c:v>
                </c:pt>
                <c:pt idx="481">
                  <c:v>1879</c:v>
                </c:pt>
                <c:pt idx="482">
                  <c:v>1879</c:v>
                </c:pt>
                <c:pt idx="483">
                  <c:v>1872</c:v>
                </c:pt>
                <c:pt idx="484">
                  <c:v>1871</c:v>
                </c:pt>
                <c:pt idx="485">
                  <c:v>1869</c:v>
                </c:pt>
                <c:pt idx="486">
                  <c:v>1866</c:v>
                </c:pt>
                <c:pt idx="487">
                  <c:v>1862</c:v>
                </c:pt>
                <c:pt idx="488">
                  <c:v>1860</c:v>
                </c:pt>
                <c:pt idx="489">
                  <c:v>1849</c:v>
                </c:pt>
                <c:pt idx="490">
                  <c:v>1843</c:v>
                </c:pt>
                <c:pt idx="491">
                  <c:v>1843</c:v>
                </c:pt>
                <c:pt idx="492">
                  <c:v>1841</c:v>
                </c:pt>
                <c:pt idx="493">
                  <c:v>1838</c:v>
                </c:pt>
                <c:pt idx="494">
                  <c:v>1838</c:v>
                </c:pt>
                <c:pt idx="495">
                  <c:v>1831</c:v>
                </c:pt>
                <c:pt idx="496">
                  <c:v>1830</c:v>
                </c:pt>
                <c:pt idx="497">
                  <c:v>1827</c:v>
                </c:pt>
                <c:pt idx="498">
                  <c:v>1821</c:v>
                </c:pt>
                <c:pt idx="499">
                  <c:v>1820</c:v>
                </c:pt>
                <c:pt idx="500">
                  <c:v>231</c:v>
                </c:pt>
                <c:pt idx="501">
                  <c:v>168</c:v>
                </c:pt>
                <c:pt idx="502">
                  <c:v>39</c:v>
                </c:pt>
                <c:pt idx="503">
                  <c:v>45</c:v>
                </c:pt>
                <c:pt idx="504">
                  <c:v>7</c:v>
                </c:pt>
                <c:pt idx="505">
                  <c:v>61</c:v>
                </c:pt>
                <c:pt idx="506">
                  <c:v>12</c:v>
                </c:pt>
                <c:pt idx="507">
                  <c:v>42</c:v>
                </c:pt>
                <c:pt idx="508">
                  <c:v>7</c:v>
                </c:pt>
                <c:pt idx="509">
                  <c:v>81</c:v>
                </c:pt>
                <c:pt idx="510">
                  <c:v>66</c:v>
                </c:pt>
                <c:pt idx="511">
                  <c:v>521</c:v>
                </c:pt>
                <c:pt idx="512">
                  <c:v>2</c:v>
                </c:pt>
                <c:pt idx="513">
                  <c:v>43</c:v>
                </c:pt>
                <c:pt idx="514">
                  <c:v>274</c:v>
                </c:pt>
                <c:pt idx="515">
                  <c:v>25</c:v>
                </c:pt>
                <c:pt idx="516">
                  <c:v>321</c:v>
                </c:pt>
                <c:pt idx="517">
                  <c:v>24</c:v>
                </c:pt>
                <c:pt idx="518">
                  <c:v>49</c:v>
                </c:pt>
                <c:pt idx="519">
                  <c:v>116</c:v>
                </c:pt>
                <c:pt idx="520">
                  <c:v>278</c:v>
                </c:pt>
                <c:pt idx="521">
                  <c:v>736</c:v>
                </c:pt>
                <c:pt idx="522">
                  <c:v>135</c:v>
                </c:pt>
                <c:pt idx="523">
                  <c:v>1</c:v>
                </c:pt>
                <c:pt idx="524">
                  <c:v>34</c:v>
                </c:pt>
                <c:pt idx="525">
                  <c:v>581</c:v>
                </c:pt>
                <c:pt idx="526">
                  <c:v>9</c:v>
                </c:pt>
                <c:pt idx="527">
                  <c:v>3</c:v>
                </c:pt>
                <c:pt idx="528">
                  <c:v>1</c:v>
                </c:pt>
                <c:pt idx="529">
                  <c:v>857</c:v>
                </c:pt>
                <c:pt idx="530">
                  <c:v>2</c:v>
                </c:pt>
                <c:pt idx="531">
                  <c:v>11</c:v>
                </c:pt>
                <c:pt idx="532">
                  <c:v>107</c:v>
                </c:pt>
                <c:pt idx="533">
                  <c:v>18</c:v>
                </c:pt>
                <c:pt idx="534">
                  <c:v>78</c:v>
                </c:pt>
                <c:pt idx="535">
                  <c:v>5</c:v>
                </c:pt>
                <c:pt idx="536">
                  <c:v>111</c:v>
                </c:pt>
                <c:pt idx="537">
                  <c:v>9</c:v>
                </c:pt>
                <c:pt idx="538">
                  <c:v>1</c:v>
                </c:pt>
                <c:pt idx="539">
                  <c:v>753</c:v>
                </c:pt>
                <c:pt idx="540">
                  <c:v>4</c:v>
                </c:pt>
                <c:pt idx="541">
                  <c:v>6</c:v>
                </c:pt>
                <c:pt idx="542">
                  <c:v>93</c:v>
                </c:pt>
                <c:pt idx="543">
                  <c:v>748</c:v>
                </c:pt>
                <c:pt idx="544">
                  <c:v>605</c:v>
                </c:pt>
                <c:pt idx="545">
                  <c:v>314</c:v>
                </c:pt>
                <c:pt idx="546">
                  <c:v>1234</c:v>
                </c:pt>
                <c:pt idx="547">
                  <c:v>607</c:v>
                </c:pt>
                <c:pt idx="548">
                  <c:v>39</c:v>
                </c:pt>
                <c:pt idx="549">
                  <c:v>12</c:v>
                </c:pt>
                <c:pt idx="550">
                  <c:v>1</c:v>
                </c:pt>
                <c:pt idx="551">
                  <c:v>7</c:v>
                </c:pt>
                <c:pt idx="552">
                  <c:v>387</c:v>
                </c:pt>
                <c:pt idx="553">
                  <c:v>2</c:v>
                </c:pt>
                <c:pt idx="554">
                  <c:v>5</c:v>
                </c:pt>
                <c:pt idx="555">
                  <c:v>68</c:v>
                </c:pt>
                <c:pt idx="556">
                  <c:v>9</c:v>
                </c:pt>
                <c:pt idx="557">
                  <c:v>81</c:v>
                </c:pt>
                <c:pt idx="558">
                  <c:v>353</c:v>
                </c:pt>
                <c:pt idx="559">
                  <c:v>18</c:v>
                </c:pt>
                <c:pt idx="560">
                  <c:v>172</c:v>
                </c:pt>
                <c:pt idx="561">
                  <c:v>1</c:v>
                </c:pt>
                <c:pt idx="562">
                  <c:v>7</c:v>
                </c:pt>
                <c:pt idx="563">
                  <c:v>2</c:v>
                </c:pt>
                <c:pt idx="564">
                  <c:v>825</c:v>
                </c:pt>
                <c:pt idx="565">
                  <c:v>324</c:v>
                </c:pt>
                <c:pt idx="566">
                  <c:v>56</c:v>
                </c:pt>
                <c:pt idx="567">
                  <c:v>448</c:v>
                </c:pt>
                <c:pt idx="568">
                  <c:v>172</c:v>
                </c:pt>
                <c:pt idx="569">
                  <c:v>283</c:v>
                </c:pt>
                <c:pt idx="570">
                  <c:v>235</c:v>
                </c:pt>
                <c:pt idx="571">
                  <c:v>163</c:v>
                </c:pt>
                <c:pt idx="572">
                  <c:v>114</c:v>
                </c:pt>
                <c:pt idx="573">
                  <c:v>15</c:v>
                </c:pt>
                <c:pt idx="574">
                  <c:v>2</c:v>
                </c:pt>
                <c:pt idx="575">
                  <c:v>90</c:v>
                </c:pt>
                <c:pt idx="576">
                  <c:v>2</c:v>
                </c:pt>
                <c:pt idx="577">
                  <c:v>204</c:v>
                </c:pt>
                <c:pt idx="578">
                  <c:v>425</c:v>
                </c:pt>
                <c:pt idx="579">
                  <c:v>69</c:v>
                </c:pt>
                <c:pt idx="580">
                  <c:v>2</c:v>
                </c:pt>
                <c:pt idx="581">
                  <c:v>0</c:v>
                </c:pt>
                <c:pt idx="582">
                  <c:v>26</c:v>
                </c:pt>
                <c:pt idx="583">
                  <c:v>26</c:v>
                </c:pt>
                <c:pt idx="584">
                  <c:v>121</c:v>
                </c:pt>
                <c:pt idx="585">
                  <c:v>13</c:v>
                </c:pt>
                <c:pt idx="586">
                  <c:v>9</c:v>
                </c:pt>
                <c:pt idx="587">
                  <c:v>0</c:v>
                </c:pt>
                <c:pt idx="588">
                  <c:v>50</c:v>
                </c:pt>
                <c:pt idx="589">
                  <c:v>2</c:v>
                </c:pt>
                <c:pt idx="590">
                  <c:v>1</c:v>
                </c:pt>
                <c:pt idx="591">
                  <c:v>1</c:v>
                </c:pt>
                <c:pt idx="592">
                  <c:v>1</c:v>
                </c:pt>
                <c:pt idx="593">
                  <c:v>1</c:v>
                </c:pt>
                <c:pt idx="594">
                  <c:v>29</c:v>
                </c:pt>
                <c:pt idx="595">
                  <c:v>4</c:v>
                </c:pt>
                <c:pt idx="596">
                  <c:v>1</c:v>
                </c:pt>
                <c:pt idx="597">
                  <c:v>5</c:v>
                </c:pt>
                <c:pt idx="598">
                  <c:v>163</c:v>
                </c:pt>
                <c:pt idx="599">
                  <c:v>26</c:v>
                </c:pt>
                <c:pt idx="600">
                  <c:v>74</c:v>
                </c:pt>
                <c:pt idx="601">
                  <c:v>10</c:v>
                </c:pt>
                <c:pt idx="602">
                  <c:v>458</c:v>
                </c:pt>
                <c:pt idx="603">
                  <c:v>1081</c:v>
                </c:pt>
                <c:pt idx="604">
                  <c:v>374</c:v>
                </c:pt>
                <c:pt idx="605">
                  <c:v>72</c:v>
                </c:pt>
                <c:pt idx="606">
                  <c:v>607</c:v>
                </c:pt>
                <c:pt idx="607">
                  <c:v>965</c:v>
                </c:pt>
                <c:pt idx="608">
                  <c:v>438</c:v>
                </c:pt>
                <c:pt idx="609">
                  <c:v>680</c:v>
                </c:pt>
                <c:pt idx="610">
                  <c:v>1038</c:v>
                </c:pt>
                <c:pt idx="611">
                  <c:v>1072</c:v>
                </c:pt>
                <c:pt idx="612">
                  <c:v>315</c:v>
                </c:pt>
                <c:pt idx="613">
                  <c:v>1020</c:v>
                </c:pt>
                <c:pt idx="614">
                  <c:v>989</c:v>
                </c:pt>
                <c:pt idx="615">
                  <c:v>239</c:v>
                </c:pt>
                <c:pt idx="616">
                  <c:v>565</c:v>
                </c:pt>
                <c:pt idx="617">
                  <c:v>1066</c:v>
                </c:pt>
                <c:pt idx="618">
                  <c:v>851</c:v>
                </c:pt>
                <c:pt idx="619">
                  <c:v>1296</c:v>
                </c:pt>
                <c:pt idx="620">
                  <c:v>786</c:v>
                </c:pt>
                <c:pt idx="621">
                  <c:v>693</c:v>
                </c:pt>
                <c:pt idx="622">
                  <c:v>852</c:v>
                </c:pt>
                <c:pt idx="623">
                  <c:v>367</c:v>
                </c:pt>
                <c:pt idx="624">
                  <c:v>1555</c:v>
                </c:pt>
                <c:pt idx="625">
                  <c:v>975</c:v>
                </c:pt>
                <c:pt idx="626">
                  <c:v>834</c:v>
                </c:pt>
                <c:pt idx="627">
                  <c:v>841</c:v>
                </c:pt>
                <c:pt idx="628">
                  <c:v>704</c:v>
                </c:pt>
                <c:pt idx="629">
                  <c:v>198</c:v>
                </c:pt>
                <c:pt idx="630">
                  <c:v>711</c:v>
                </c:pt>
                <c:pt idx="631">
                  <c:v>810</c:v>
                </c:pt>
                <c:pt idx="632">
                  <c:v>1370</c:v>
                </c:pt>
                <c:pt idx="633">
                  <c:v>252</c:v>
                </c:pt>
                <c:pt idx="634">
                  <c:v>1094</c:v>
                </c:pt>
                <c:pt idx="635">
                  <c:v>232</c:v>
                </c:pt>
                <c:pt idx="636">
                  <c:v>1748</c:v>
                </c:pt>
                <c:pt idx="637">
                  <c:v>733</c:v>
                </c:pt>
                <c:pt idx="638">
                  <c:v>404</c:v>
                </c:pt>
                <c:pt idx="639">
                  <c:v>1671</c:v>
                </c:pt>
                <c:pt idx="640">
                  <c:v>474</c:v>
                </c:pt>
                <c:pt idx="641">
                  <c:v>803</c:v>
                </c:pt>
                <c:pt idx="642">
                  <c:v>205</c:v>
                </c:pt>
                <c:pt idx="643">
                  <c:v>1800</c:v>
                </c:pt>
                <c:pt idx="644">
                  <c:v>788</c:v>
                </c:pt>
                <c:pt idx="645">
                  <c:v>1334</c:v>
                </c:pt>
                <c:pt idx="646">
                  <c:v>1259</c:v>
                </c:pt>
                <c:pt idx="647">
                  <c:v>728</c:v>
                </c:pt>
                <c:pt idx="648">
                  <c:v>445</c:v>
                </c:pt>
                <c:pt idx="649">
                  <c:v>1248</c:v>
                </c:pt>
                <c:pt idx="650">
                  <c:v>221</c:v>
                </c:pt>
                <c:pt idx="651">
                  <c:v>338</c:v>
                </c:pt>
                <c:pt idx="652">
                  <c:v>1452</c:v>
                </c:pt>
                <c:pt idx="653">
                  <c:v>152</c:v>
                </c:pt>
                <c:pt idx="654">
                  <c:v>656</c:v>
                </c:pt>
                <c:pt idx="655">
                  <c:v>549</c:v>
                </c:pt>
                <c:pt idx="656">
                  <c:v>347</c:v>
                </c:pt>
                <c:pt idx="657">
                  <c:v>555</c:v>
                </c:pt>
                <c:pt idx="658">
                  <c:v>1412</c:v>
                </c:pt>
                <c:pt idx="659">
                  <c:v>1501</c:v>
                </c:pt>
                <c:pt idx="660">
                  <c:v>249</c:v>
                </c:pt>
                <c:pt idx="661">
                  <c:v>457</c:v>
                </c:pt>
                <c:pt idx="662">
                  <c:v>721</c:v>
                </c:pt>
                <c:pt idx="663">
                  <c:v>897</c:v>
                </c:pt>
                <c:pt idx="664">
                  <c:v>1521</c:v>
                </c:pt>
                <c:pt idx="665">
                  <c:v>920</c:v>
                </c:pt>
                <c:pt idx="666">
                  <c:v>726</c:v>
                </c:pt>
                <c:pt idx="667">
                  <c:v>1125</c:v>
                </c:pt>
                <c:pt idx="668">
                  <c:v>387</c:v>
                </c:pt>
                <c:pt idx="669">
                  <c:v>404</c:v>
                </c:pt>
                <c:pt idx="670">
                  <c:v>899</c:v>
                </c:pt>
                <c:pt idx="671">
                  <c:v>1693</c:v>
                </c:pt>
                <c:pt idx="672">
                  <c:v>448</c:v>
                </c:pt>
                <c:pt idx="673">
                  <c:v>1748</c:v>
                </c:pt>
                <c:pt idx="674">
                  <c:v>505</c:v>
                </c:pt>
                <c:pt idx="675">
                  <c:v>1316</c:v>
                </c:pt>
                <c:pt idx="676">
                  <c:v>1267</c:v>
                </c:pt>
                <c:pt idx="677">
                  <c:v>745</c:v>
                </c:pt>
                <c:pt idx="678">
                  <c:v>1110</c:v>
                </c:pt>
                <c:pt idx="679">
                  <c:v>341</c:v>
                </c:pt>
                <c:pt idx="680">
                  <c:v>1148</c:v>
                </c:pt>
                <c:pt idx="681">
                  <c:v>641</c:v>
                </c:pt>
                <c:pt idx="682">
                  <c:v>1535</c:v>
                </c:pt>
                <c:pt idx="683">
                  <c:v>3</c:v>
                </c:pt>
                <c:pt idx="684">
                  <c:v>1623</c:v>
                </c:pt>
                <c:pt idx="685">
                  <c:v>1651</c:v>
                </c:pt>
                <c:pt idx="686">
                  <c:v>951</c:v>
                </c:pt>
                <c:pt idx="687">
                  <c:v>1248</c:v>
                </c:pt>
                <c:pt idx="688">
                  <c:v>15</c:v>
                </c:pt>
                <c:pt idx="689">
                  <c:v>7</c:v>
                </c:pt>
                <c:pt idx="690">
                  <c:v>4</c:v>
                </c:pt>
                <c:pt idx="691">
                  <c:v>3</c:v>
                </c:pt>
                <c:pt idx="692">
                  <c:v>0</c:v>
                </c:pt>
                <c:pt idx="693">
                  <c:v>2</c:v>
                </c:pt>
                <c:pt idx="694">
                  <c:v>9</c:v>
                </c:pt>
                <c:pt idx="695">
                  <c:v>2</c:v>
                </c:pt>
                <c:pt idx="696">
                  <c:v>0</c:v>
                </c:pt>
                <c:pt idx="697">
                  <c:v>49</c:v>
                </c:pt>
                <c:pt idx="698">
                  <c:v>6</c:v>
                </c:pt>
                <c:pt idx="699">
                  <c:v>0</c:v>
                </c:pt>
                <c:pt idx="700">
                  <c:v>0</c:v>
                </c:pt>
                <c:pt idx="701">
                  <c:v>1</c:v>
                </c:pt>
                <c:pt idx="702">
                  <c:v>3</c:v>
                </c:pt>
                <c:pt idx="703">
                  <c:v>2</c:v>
                </c:pt>
                <c:pt idx="704">
                  <c:v>10</c:v>
                </c:pt>
                <c:pt idx="705">
                  <c:v>22</c:v>
                </c:pt>
                <c:pt idx="706">
                  <c:v>3</c:v>
                </c:pt>
                <c:pt idx="707">
                  <c:v>0</c:v>
                </c:pt>
                <c:pt idx="708">
                  <c:v>77</c:v>
                </c:pt>
                <c:pt idx="709">
                  <c:v>0</c:v>
                </c:pt>
                <c:pt idx="710">
                  <c:v>290</c:v>
                </c:pt>
                <c:pt idx="711">
                  <c:v>1</c:v>
                </c:pt>
                <c:pt idx="712">
                  <c:v>2</c:v>
                </c:pt>
                <c:pt idx="713">
                  <c:v>13</c:v>
                </c:pt>
                <c:pt idx="714">
                  <c:v>4</c:v>
                </c:pt>
                <c:pt idx="715">
                  <c:v>0</c:v>
                </c:pt>
                <c:pt idx="716">
                  <c:v>7</c:v>
                </c:pt>
                <c:pt idx="717">
                  <c:v>2</c:v>
                </c:pt>
                <c:pt idx="718">
                  <c:v>0</c:v>
                </c:pt>
                <c:pt idx="719">
                  <c:v>274</c:v>
                </c:pt>
                <c:pt idx="720">
                  <c:v>0</c:v>
                </c:pt>
                <c:pt idx="721">
                  <c:v>37</c:v>
                </c:pt>
                <c:pt idx="722">
                  <c:v>15</c:v>
                </c:pt>
                <c:pt idx="723">
                  <c:v>5</c:v>
                </c:pt>
                <c:pt idx="724">
                  <c:v>11</c:v>
                </c:pt>
                <c:pt idx="725">
                  <c:v>6</c:v>
                </c:pt>
                <c:pt idx="726">
                  <c:v>14</c:v>
                </c:pt>
                <c:pt idx="727">
                  <c:v>58</c:v>
                </c:pt>
                <c:pt idx="728">
                  <c:v>51</c:v>
                </c:pt>
                <c:pt idx="729">
                  <c:v>460</c:v>
                </c:pt>
                <c:pt idx="730">
                  <c:v>781</c:v>
                </c:pt>
                <c:pt idx="731">
                  <c:v>207</c:v>
                </c:pt>
                <c:pt idx="732">
                  <c:v>110</c:v>
                </c:pt>
                <c:pt idx="733">
                  <c:v>264</c:v>
                </c:pt>
                <c:pt idx="734">
                  <c:v>282</c:v>
                </c:pt>
                <c:pt idx="735">
                  <c:v>247</c:v>
                </c:pt>
                <c:pt idx="736">
                  <c:v>1337</c:v>
                </c:pt>
                <c:pt idx="737">
                  <c:v>635</c:v>
                </c:pt>
                <c:pt idx="738">
                  <c:v>285</c:v>
                </c:pt>
                <c:pt idx="739">
                  <c:v>115</c:v>
                </c:pt>
                <c:pt idx="740">
                  <c:v>1</c:v>
                </c:pt>
                <c:pt idx="741">
                  <c:v>0</c:v>
                </c:pt>
                <c:pt idx="742">
                  <c:v>4</c:v>
                </c:pt>
                <c:pt idx="743">
                  <c:v>1</c:v>
                </c:pt>
                <c:pt idx="744">
                  <c:v>50</c:v>
                </c:pt>
                <c:pt idx="745">
                  <c:v>15</c:v>
                </c:pt>
                <c:pt idx="746">
                  <c:v>28</c:v>
                </c:pt>
                <c:pt idx="747">
                  <c:v>25</c:v>
                </c:pt>
                <c:pt idx="748">
                  <c:v>194</c:v>
                </c:pt>
                <c:pt idx="749">
                  <c:v>6</c:v>
                </c:pt>
                <c:pt idx="750">
                  <c:v>0</c:v>
                </c:pt>
                <c:pt idx="751">
                  <c:v>6</c:v>
                </c:pt>
                <c:pt idx="752">
                  <c:v>5</c:v>
                </c:pt>
                <c:pt idx="753">
                  <c:v>13</c:v>
                </c:pt>
                <c:pt idx="754">
                  <c:v>6</c:v>
                </c:pt>
                <c:pt idx="755">
                  <c:v>6</c:v>
                </c:pt>
                <c:pt idx="756">
                  <c:v>0</c:v>
                </c:pt>
                <c:pt idx="757">
                  <c:v>5</c:v>
                </c:pt>
                <c:pt idx="758">
                  <c:v>1</c:v>
                </c:pt>
                <c:pt idx="759">
                  <c:v>2</c:v>
                </c:pt>
                <c:pt idx="760">
                  <c:v>1</c:v>
                </c:pt>
                <c:pt idx="761">
                  <c:v>1</c:v>
                </c:pt>
                <c:pt idx="762">
                  <c:v>0</c:v>
                </c:pt>
                <c:pt idx="763">
                  <c:v>4</c:v>
                </c:pt>
                <c:pt idx="764">
                  <c:v>3</c:v>
                </c:pt>
                <c:pt idx="765">
                  <c:v>9</c:v>
                </c:pt>
                <c:pt idx="766">
                  <c:v>2</c:v>
                </c:pt>
                <c:pt idx="767">
                  <c:v>5</c:v>
                </c:pt>
                <c:pt idx="768">
                  <c:v>18</c:v>
                </c:pt>
                <c:pt idx="769">
                  <c:v>371</c:v>
                </c:pt>
                <c:pt idx="770">
                  <c:v>15</c:v>
                </c:pt>
                <c:pt idx="771">
                  <c:v>1</c:v>
                </c:pt>
                <c:pt idx="772">
                  <c:v>3</c:v>
                </c:pt>
                <c:pt idx="773">
                  <c:v>2</c:v>
                </c:pt>
                <c:pt idx="774">
                  <c:v>65</c:v>
                </c:pt>
                <c:pt idx="775">
                  <c:v>8</c:v>
                </c:pt>
                <c:pt idx="776">
                  <c:v>0</c:v>
                </c:pt>
                <c:pt idx="777">
                  <c:v>0</c:v>
                </c:pt>
                <c:pt idx="778">
                  <c:v>0</c:v>
                </c:pt>
                <c:pt idx="779">
                  <c:v>1</c:v>
                </c:pt>
                <c:pt idx="780">
                  <c:v>15</c:v>
                </c:pt>
                <c:pt idx="781">
                  <c:v>5</c:v>
                </c:pt>
                <c:pt idx="782">
                  <c:v>7</c:v>
                </c:pt>
                <c:pt idx="783">
                  <c:v>2</c:v>
                </c:pt>
                <c:pt idx="784">
                  <c:v>2</c:v>
                </c:pt>
                <c:pt idx="785">
                  <c:v>3</c:v>
                </c:pt>
                <c:pt idx="786">
                  <c:v>0</c:v>
                </c:pt>
                <c:pt idx="787">
                  <c:v>4</c:v>
                </c:pt>
                <c:pt idx="788">
                  <c:v>9</c:v>
                </c:pt>
                <c:pt idx="789">
                  <c:v>9</c:v>
                </c:pt>
                <c:pt idx="790">
                  <c:v>5</c:v>
                </c:pt>
                <c:pt idx="791">
                  <c:v>0</c:v>
                </c:pt>
                <c:pt idx="792">
                  <c:v>4</c:v>
                </c:pt>
                <c:pt idx="793">
                  <c:v>50</c:v>
                </c:pt>
                <c:pt idx="794">
                  <c:v>73</c:v>
                </c:pt>
                <c:pt idx="795">
                  <c:v>15</c:v>
                </c:pt>
                <c:pt idx="796">
                  <c:v>63</c:v>
                </c:pt>
                <c:pt idx="797">
                  <c:v>5</c:v>
                </c:pt>
                <c:pt idx="798">
                  <c:v>25</c:v>
                </c:pt>
                <c:pt idx="799">
                  <c:v>2</c:v>
                </c:pt>
                <c:pt idx="800">
                  <c:v>30</c:v>
                </c:pt>
                <c:pt idx="801">
                  <c:v>4</c:v>
                </c:pt>
                <c:pt idx="802">
                  <c:v>5</c:v>
                </c:pt>
                <c:pt idx="803">
                  <c:v>1</c:v>
                </c:pt>
                <c:pt idx="804">
                  <c:v>142</c:v>
                </c:pt>
                <c:pt idx="805">
                  <c:v>1</c:v>
                </c:pt>
                <c:pt idx="806">
                  <c:v>4</c:v>
                </c:pt>
                <c:pt idx="807">
                  <c:v>0</c:v>
                </c:pt>
                <c:pt idx="808">
                  <c:v>6</c:v>
                </c:pt>
                <c:pt idx="809">
                  <c:v>8</c:v>
                </c:pt>
                <c:pt idx="810">
                  <c:v>8</c:v>
                </c:pt>
                <c:pt idx="811">
                  <c:v>1</c:v>
                </c:pt>
                <c:pt idx="812">
                  <c:v>1</c:v>
                </c:pt>
                <c:pt idx="813">
                  <c:v>1</c:v>
                </c:pt>
                <c:pt idx="814">
                  <c:v>1</c:v>
                </c:pt>
                <c:pt idx="815">
                  <c:v>87</c:v>
                </c:pt>
                <c:pt idx="816">
                  <c:v>17</c:v>
                </c:pt>
                <c:pt idx="817">
                  <c:v>1</c:v>
                </c:pt>
                <c:pt idx="818">
                  <c:v>18</c:v>
                </c:pt>
                <c:pt idx="819">
                  <c:v>1</c:v>
                </c:pt>
                <c:pt idx="820">
                  <c:v>0</c:v>
                </c:pt>
                <c:pt idx="821">
                  <c:v>2</c:v>
                </c:pt>
                <c:pt idx="822">
                  <c:v>9</c:v>
                </c:pt>
                <c:pt idx="823">
                  <c:v>11</c:v>
                </c:pt>
                <c:pt idx="824">
                  <c:v>31</c:v>
                </c:pt>
                <c:pt idx="825">
                  <c:v>19</c:v>
                </c:pt>
                <c:pt idx="826">
                  <c:v>1</c:v>
                </c:pt>
                <c:pt idx="827">
                  <c:v>4</c:v>
                </c:pt>
                <c:pt idx="828">
                  <c:v>0</c:v>
                </c:pt>
                <c:pt idx="829">
                  <c:v>7</c:v>
                </c:pt>
                <c:pt idx="830">
                  <c:v>2</c:v>
                </c:pt>
                <c:pt idx="831">
                  <c:v>0</c:v>
                </c:pt>
                <c:pt idx="832">
                  <c:v>17</c:v>
                </c:pt>
                <c:pt idx="833">
                  <c:v>0</c:v>
                </c:pt>
                <c:pt idx="834">
                  <c:v>14</c:v>
                </c:pt>
                <c:pt idx="835">
                  <c:v>13</c:v>
                </c:pt>
                <c:pt idx="836">
                  <c:v>0</c:v>
                </c:pt>
                <c:pt idx="837">
                  <c:v>0</c:v>
                </c:pt>
                <c:pt idx="838">
                  <c:v>3</c:v>
                </c:pt>
                <c:pt idx="839">
                  <c:v>509</c:v>
                </c:pt>
                <c:pt idx="840">
                  <c:v>1536</c:v>
                </c:pt>
                <c:pt idx="841">
                  <c:v>0</c:v>
                </c:pt>
                <c:pt idx="842">
                  <c:v>30</c:v>
                </c:pt>
                <c:pt idx="843">
                  <c:v>32</c:v>
                </c:pt>
                <c:pt idx="844">
                  <c:v>73</c:v>
                </c:pt>
                <c:pt idx="845">
                  <c:v>2</c:v>
                </c:pt>
                <c:pt idx="846">
                  <c:v>213</c:v>
                </c:pt>
                <c:pt idx="847">
                  <c:v>0</c:v>
                </c:pt>
                <c:pt idx="848">
                  <c:v>0</c:v>
                </c:pt>
                <c:pt idx="849">
                  <c:v>2</c:v>
                </c:pt>
                <c:pt idx="850">
                  <c:v>97</c:v>
                </c:pt>
                <c:pt idx="851">
                  <c:v>23</c:v>
                </c:pt>
                <c:pt idx="852">
                  <c:v>60</c:v>
                </c:pt>
                <c:pt idx="853">
                  <c:v>55</c:v>
                </c:pt>
                <c:pt idx="854">
                  <c:v>0</c:v>
                </c:pt>
                <c:pt idx="855">
                  <c:v>0</c:v>
                </c:pt>
                <c:pt idx="856">
                  <c:v>1</c:v>
                </c:pt>
                <c:pt idx="857">
                  <c:v>3</c:v>
                </c:pt>
                <c:pt idx="858">
                  <c:v>1</c:v>
                </c:pt>
                <c:pt idx="859">
                  <c:v>1</c:v>
                </c:pt>
                <c:pt idx="860">
                  <c:v>401</c:v>
                </c:pt>
                <c:pt idx="861">
                  <c:v>0</c:v>
                </c:pt>
                <c:pt idx="862">
                  <c:v>12</c:v>
                </c:pt>
                <c:pt idx="863">
                  <c:v>2</c:v>
                </c:pt>
                <c:pt idx="864">
                  <c:v>5</c:v>
                </c:pt>
                <c:pt idx="865">
                  <c:v>0</c:v>
                </c:pt>
                <c:pt idx="866">
                  <c:v>2</c:v>
                </c:pt>
                <c:pt idx="867">
                  <c:v>0</c:v>
                </c:pt>
                <c:pt idx="868">
                  <c:v>5</c:v>
                </c:pt>
                <c:pt idx="869">
                  <c:v>0</c:v>
                </c:pt>
                <c:pt idx="870">
                  <c:v>2</c:v>
                </c:pt>
                <c:pt idx="871">
                  <c:v>4</c:v>
                </c:pt>
                <c:pt idx="872">
                  <c:v>0</c:v>
                </c:pt>
                <c:pt idx="873">
                  <c:v>11</c:v>
                </c:pt>
                <c:pt idx="874">
                  <c:v>6</c:v>
                </c:pt>
                <c:pt idx="875">
                  <c:v>2</c:v>
                </c:pt>
                <c:pt idx="876">
                  <c:v>28</c:v>
                </c:pt>
                <c:pt idx="877">
                  <c:v>7</c:v>
                </c:pt>
                <c:pt idx="878">
                  <c:v>5</c:v>
                </c:pt>
                <c:pt idx="879">
                  <c:v>3</c:v>
                </c:pt>
                <c:pt idx="880">
                  <c:v>2</c:v>
                </c:pt>
                <c:pt idx="881">
                  <c:v>46</c:v>
                </c:pt>
                <c:pt idx="882">
                  <c:v>1</c:v>
                </c:pt>
                <c:pt idx="883">
                  <c:v>8</c:v>
                </c:pt>
                <c:pt idx="884">
                  <c:v>0</c:v>
                </c:pt>
                <c:pt idx="885">
                  <c:v>106</c:v>
                </c:pt>
                <c:pt idx="886">
                  <c:v>92</c:v>
                </c:pt>
                <c:pt idx="887">
                  <c:v>1</c:v>
                </c:pt>
                <c:pt idx="888">
                  <c:v>2</c:v>
                </c:pt>
                <c:pt idx="889">
                  <c:v>3</c:v>
                </c:pt>
                <c:pt idx="890">
                  <c:v>1</c:v>
                </c:pt>
                <c:pt idx="891">
                  <c:v>0</c:v>
                </c:pt>
                <c:pt idx="892">
                  <c:v>8</c:v>
                </c:pt>
                <c:pt idx="893">
                  <c:v>29</c:v>
                </c:pt>
                <c:pt idx="894">
                  <c:v>16</c:v>
                </c:pt>
                <c:pt idx="895">
                  <c:v>1</c:v>
                </c:pt>
                <c:pt idx="896">
                  <c:v>2</c:v>
                </c:pt>
                <c:pt idx="897">
                  <c:v>0</c:v>
                </c:pt>
                <c:pt idx="898">
                  <c:v>8</c:v>
                </c:pt>
                <c:pt idx="899">
                  <c:v>22</c:v>
                </c:pt>
                <c:pt idx="900">
                  <c:v>6</c:v>
                </c:pt>
                <c:pt idx="901">
                  <c:v>3</c:v>
                </c:pt>
                <c:pt idx="902">
                  <c:v>2</c:v>
                </c:pt>
                <c:pt idx="903">
                  <c:v>23</c:v>
                </c:pt>
                <c:pt idx="904">
                  <c:v>13</c:v>
                </c:pt>
                <c:pt idx="905">
                  <c:v>22</c:v>
                </c:pt>
                <c:pt idx="906">
                  <c:v>41</c:v>
                </c:pt>
                <c:pt idx="907">
                  <c:v>59</c:v>
                </c:pt>
                <c:pt idx="908">
                  <c:v>96</c:v>
                </c:pt>
                <c:pt idx="909">
                  <c:v>886</c:v>
                </c:pt>
                <c:pt idx="910">
                  <c:v>1</c:v>
                </c:pt>
                <c:pt idx="911">
                  <c:v>193</c:v>
                </c:pt>
                <c:pt idx="912">
                  <c:v>2</c:v>
                </c:pt>
                <c:pt idx="913">
                  <c:v>0</c:v>
                </c:pt>
                <c:pt idx="914">
                  <c:v>9</c:v>
                </c:pt>
                <c:pt idx="915">
                  <c:v>0</c:v>
                </c:pt>
                <c:pt idx="916">
                  <c:v>1</c:v>
                </c:pt>
                <c:pt idx="917">
                  <c:v>1</c:v>
                </c:pt>
                <c:pt idx="918">
                  <c:v>0</c:v>
                </c:pt>
                <c:pt idx="919">
                  <c:v>147</c:v>
                </c:pt>
                <c:pt idx="920">
                  <c:v>3</c:v>
                </c:pt>
                <c:pt idx="921">
                  <c:v>14</c:v>
                </c:pt>
                <c:pt idx="922">
                  <c:v>9</c:v>
                </c:pt>
                <c:pt idx="923">
                  <c:v>1</c:v>
                </c:pt>
                <c:pt idx="924">
                  <c:v>1</c:v>
                </c:pt>
                <c:pt idx="925">
                  <c:v>5</c:v>
                </c:pt>
                <c:pt idx="926">
                  <c:v>1</c:v>
                </c:pt>
                <c:pt idx="927">
                  <c:v>0</c:v>
                </c:pt>
                <c:pt idx="928">
                  <c:v>12</c:v>
                </c:pt>
                <c:pt idx="929">
                  <c:v>1</c:v>
                </c:pt>
                <c:pt idx="930">
                  <c:v>6</c:v>
                </c:pt>
                <c:pt idx="931">
                  <c:v>10</c:v>
                </c:pt>
                <c:pt idx="932">
                  <c:v>0</c:v>
                </c:pt>
                <c:pt idx="933">
                  <c:v>0</c:v>
                </c:pt>
                <c:pt idx="934">
                  <c:v>12</c:v>
                </c:pt>
                <c:pt idx="935">
                  <c:v>148</c:v>
                </c:pt>
                <c:pt idx="936">
                  <c:v>4</c:v>
                </c:pt>
                <c:pt idx="937">
                  <c:v>1</c:v>
                </c:pt>
                <c:pt idx="938">
                  <c:v>289</c:v>
                </c:pt>
                <c:pt idx="939">
                  <c:v>0</c:v>
                </c:pt>
                <c:pt idx="940">
                  <c:v>12</c:v>
                </c:pt>
                <c:pt idx="941">
                  <c:v>2</c:v>
                </c:pt>
                <c:pt idx="942">
                  <c:v>24</c:v>
                </c:pt>
                <c:pt idx="943">
                  <c:v>5</c:v>
                </c:pt>
                <c:pt idx="944">
                  <c:v>10</c:v>
                </c:pt>
                <c:pt idx="945">
                  <c:v>0</c:v>
                </c:pt>
                <c:pt idx="946">
                  <c:v>6</c:v>
                </c:pt>
                <c:pt idx="947">
                  <c:v>1</c:v>
                </c:pt>
                <c:pt idx="948">
                  <c:v>8</c:v>
                </c:pt>
                <c:pt idx="949">
                  <c:v>21</c:v>
                </c:pt>
                <c:pt idx="950">
                  <c:v>0</c:v>
                </c:pt>
                <c:pt idx="951">
                  <c:v>0</c:v>
                </c:pt>
                <c:pt idx="952">
                  <c:v>0</c:v>
                </c:pt>
                <c:pt idx="953">
                  <c:v>52</c:v>
                </c:pt>
                <c:pt idx="954">
                  <c:v>775</c:v>
                </c:pt>
                <c:pt idx="955">
                  <c:v>67</c:v>
                </c:pt>
                <c:pt idx="956">
                  <c:v>0</c:v>
                </c:pt>
                <c:pt idx="957">
                  <c:v>7</c:v>
                </c:pt>
                <c:pt idx="958">
                  <c:v>0</c:v>
                </c:pt>
                <c:pt idx="959">
                  <c:v>1</c:v>
                </c:pt>
                <c:pt idx="960">
                  <c:v>0</c:v>
                </c:pt>
                <c:pt idx="961">
                  <c:v>0</c:v>
                </c:pt>
                <c:pt idx="962">
                  <c:v>91</c:v>
                </c:pt>
                <c:pt idx="963">
                  <c:v>2</c:v>
                </c:pt>
                <c:pt idx="964">
                  <c:v>0</c:v>
                </c:pt>
                <c:pt idx="965">
                  <c:v>5</c:v>
                </c:pt>
                <c:pt idx="966">
                  <c:v>0</c:v>
                </c:pt>
                <c:pt idx="967">
                  <c:v>129</c:v>
                </c:pt>
                <c:pt idx="968">
                  <c:v>47</c:v>
                </c:pt>
                <c:pt idx="969">
                  <c:v>0</c:v>
                </c:pt>
                <c:pt idx="970">
                  <c:v>3</c:v>
                </c:pt>
                <c:pt idx="971">
                  <c:v>3</c:v>
                </c:pt>
                <c:pt idx="972">
                  <c:v>2</c:v>
                </c:pt>
                <c:pt idx="973">
                  <c:v>44</c:v>
                </c:pt>
                <c:pt idx="974">
                  <c:v>14</c:v>
                </c:pt>
                <c:pt idx="975">
                  <c:v>14</c:v>
                </c:pt>
                <c:pt idx="976">
                  <c:v>3</c:v>
                </c:pt>
                <c:pt idx="977">
                  <c:v>0</c:v>
                </c:pt>
                <c:pt idx="978">
                  <c:v>0</c:v>
                </c:pt>
                <c:pt idx="979">
                  <c:v>4</c:v>
                </c:pt>
                <c:pt idx="980">
                  <c:v>11</c:v>
                </c:pt>
                <c:pt idx="981">
                  <c:v>8</c:v>
                </c:pt>
                <c:pt idx="982">
                  <c:v>11</c:v>
                </c:pt>
                <c:pt idx="983">
                  <c:v>0</c:v>
                </c:pt>
                <c:pt idx="984">
                  <c:v>2</c:v>
                </c:pt>
                <c:pt idx="985">
                  <c:v>1193</c:v>
                </c:pt>
                <c:pt idx="986">
                  <c:v>38</c:v>
                </c:pt>
                <c:pt idx="987">
                  <c:v>0</c:v>
                </c:pt>
                <c:pt idx="988">
                  <c:v>5</c:v>
                </c:pt>
                <c:pt idx="989">
                  <c:v>7</c:v>
                </c:pt>
                <c:pt idx="990">
                  <c:v>7</c:v>
                </c:pt>
                <c:pt idx="991">
                  <c:v>17</c:v>
                </c:pt>
                <c:pt idx="992">
                  <c:v>3</c:v>
                </c:pt>
                <c:pt idx="993">
                  <c:v>11</c:v>
                </c:pt>
                <c:pt idx="994">
                  <c:v>0</c:v>
                </c:pt>
                <c:pt idx="995">
                  <c:v>0</c:v>
                </c:pt>
                <c:pt idx="996">
                  <c:v>10</c:v>
                </c:pt>
                <c:pt idx="997">
                  <c:v>4</c:v>
                </c:pt>
                <c:pt idx="998">
                  <c:v>328</c:v>
                </c:pt>
                <c:pt idx="999">
                  <c:v>2</c:v>
                </c:pt>
                <c:pt idx="1000">
                  <c:v>2</c:v>
                </c:pt>
                <c:pt idx="1001">
                  <c:v>4</c:v>
                </c:pt>
                <c:pt idx="1002">
                  <c:v>5</c:v>
                </c:pt>
                <c:pt idx="1003">
                  <c:v>9</c:v>
                </c:pt>
                <c:pt idx="1004">
                  <c:v>0</c:v>
                </c:pt>
                <c:pt idx="1005">
                  <c:v>1</c:v>
                </c:pt>
                <c:pt idx="1006">
                  <c:v>5</c:v>
                </c:pt>
                <c:pt idx="1007">
                  <c:v>13</c:v>
                </c:pt>
                <c:pt idx="1008">
                  <c:v>3</c:v>
                </c:pt>
                <c:pt idx="1009">
                  <c:v>1</c:v>
                </c:pt>
                <c:pt idx="1010">
                  <c:v>96</c:v>
                </c:pt>
                <c:pt idx="1011">
                  <c:v>17</c:v>
                </c:pt>
                <c:pt idx="1012">
                  <c:v>68</c:v>
                </c:pt>
                <c:pt idx="1013">
                  <c:v>8</c:v>
                </c:pt>
                <c:pt idx="1014">
                  <c:v>33</c:v>
                </c:pt>
                <c:pt idx="1015">
                  <c:v>1</c:v>
                </c:pt>
                <c:pt idx="1016">
                  <c:v>3</c:v>
                </c:pt>
                <c:pt idx="1017">
                  <c:v>6</c:v>
                </c:pt>
                <c:pt idx="1018">
                  <c:v>69</c:v>
                </c:pt>
                <c:pt idx="1019">
                  <c:v>23</c:v>
                </c:pt>
                <c:pt idx="1020">
                  <c:v>64</c:v>
                </c:pt>
                <c:pt idx="1021">
                  <c:v>13</c:v>
                </c:pt>
                <c:pt idx="1022">
                  <c:v>0</c:v>
                </c:pt>
                <c:pt idx="1023">
                  <c:v>1182</c:v>
                </c:pt>
                <c:pt idx="1024">
                  <c:v>261</c:v>
                </c:pt>
                <c:pt idx="1025">
                  <c:v>11</c:v>
                </c:pt>
                <c:pt idx="1026">
                  <c:v>207</c:v>
                </c:pt>
                <c:pt idx="1027">
                  <c:v>27</c:v>
                </c:pt>
                <c:pt idx="1028">
                  <c:v>5</c:v>
                </c:pt>
                <c:pt idx="1029">
                  <c:v>48</c:v>
                </c:pt>
                <c:pt idx="1030">
                  <c:v>0</c:v>
                </c:pt>
                <c:pt idx="1031">
                  <c:v>0</c:v>
                </c:pt>
                <c:pt idx="1032">
                  <c:v>2</c:v>
                </c:pt>
                <c:pt idx="1033">
                  <c:v>8</c:v>
                </c:pt>
                <c:pt idx="1034">
                  <c:v>2</c:v>
                </c:pt>
                <c:pt idx="1035">
                  <c:v>4</c:v>
                </c:pt>
                <c:pt idx="1036">
                  <c:v>10</c:v>
                </c:pt>
                <c:pt idx="1037">
                  <c:v>2</c:v>
                </c:pt>
                <c:pt idx="1038">
                  <c:v>35</c:v>
                </c:pt>
                <c:pt idx="1039">
                  <c:v>156</c:v>
                </c:pt>
                <c:pt idx="1040">
                  <c:v>105</c:v>
                </c:pt>
                <c:pt idx="1041">
                  <c:v>21</c:v>
                </c:pt>
                <c:pt idx="1042">
                  <c:v>64</c:v>
                </c:pt>
                <c:pt idx="1043">
                  <c:v>30</c:v>
                </c:pt>
                <c:pt idx="1044">
                  <c:v>15</c:v>
                </c:pt>
                <c:pt idx="1045">
                  <c:v>5</c:v>
                </c:pt>
                <c:pt idx="1046">
                  <c:v>14</c:v>
                </c:pt>
                <c:pt idx="1047">
                  <c:v>16</c:v>
                </c:pt>
                <c:pt idx="1048">
                  <c:v>7</c:v>
                </c:pt>
                <c:pt idx="1049">
                  <c:v>55</c:v>
                </c:pt>
                <c:pt idx="1050">
                  <c:v>57</c:v>
                </c:pt>
                <c:pt idx="1051">
                  <c:v>71</c:v>
                </c:pt>
                <c:pt idx="1052">
                  <c:v>25</c:v>
                </c:pt>
                <c:pt idx="1053">
                  <c:v>367</c:v>
                </c:pt>
                <c:pt idx="1054">
                  <c:v>1575</c:v>
                </c:pt>
                <c:pt idx="1055">
                  <c:v>48</c:v>
                </c:pt>
                <c:pt idx="1056">
                  <c:v>1</c:v>
                </c:pt>
                <c:pt idx="1057">
                  <c:v>33</c:v>
                </c:pt>
                <c:pt idx="1058">
                  <c:v>4</c:v>
                </c:pt>
                <c:pt idx="1059">
                  <c:v>110</c:v>
                </c:pt>
                <c:pt idx="1060">
                  <c:v>3</c:v>
                </c:pt>
                <c:pt idx="1061">
                  <c:v>0</c:v>
                </c:pt>
                <c:pt idx="1062">
                  <c:v>10</c:v>
                </c:pt>
                <c:pt idx="1063">
                  <c:v>9</c:v>
                </c:pt>
                <c:pt idx="1064">
                  <c:v>8</c:v>
                </c:pt>
                <c:pt idx="1065">
                  <c:v>1</c:v>
                </c:pt>
                <c:pt idx="1066">
                  <c:v>2</c:v>
                </c:pt>
                <c:pt idx="1067">
                  <c:v>10</c:v>
                </c:pt>
                <c:pt idx="1068">
                  <c:v>0</c:v>
                </c:pt>
                <c:pt idx="1069">
                  <c:v>4</c:v>
                </c:pt>
                <c:pt idx="1070">
                  <c:v>6</c:v>
                </c:pt>
                <c:pt idx="1071">
                  <c:v>4</c:v>
                </c:pt>
                <c:pt idx="1072">
                  <c:v>4</c:v>
                </c:pt>
                <c:pt idx="1073">
                  <c:v>0</c:v>
                </c:pt>
                <c:pt idx="1074">
                  <c:v>1</c:v>
                </c:pt>
                <c:pt idx="1075">
                  <c:v>143</c:v>
                </c:pt>
                <c:pt idx="1076">
                  <c:v>0</c:v>
                </c:pt>
                <c:pt idx="1077">
                  <c:v>2</c:v>
                </c:pt>
                <c:pt idx="1078">
                  <c:v>1</c:v>
                </c:pt>
                <c:pt idx="1079">
                  <c:v>22</c:v>
                </c:pt>
                <c:pt idx="1080">
                  <c:v>0</c:v>
                </c:pt>
                <c:pt idx="1081">
                  <c:v>57</c:v>
                </c:pt>
                <c:pt idx="1082">
                  <c:v>4</c:v>
                </c:pt>
                <c:pt idx="1083">
                  <c:v>183</c:v>
                </c:pt>
                <c:pt idx="1084">
                  <c:v>0</c:v>
                </c:pt>
                <c:pt idx="1085">
                  <c:v>0</c:v>
                </c:pt>
                <c:pt idx="1086">
                  <c:v>11</c:v>
                </c:pt>
                <c:pt idx="1087">
                  <c:v>44</c:v>
                </c:pt>
              </c:numCache>
            </c:numRef>
          </c:xVal>
          <c:yVal>
            <c:numRef>
              <c:f>summary_livedata!$T$3:$T$1090</c:f>
              <c:numCache>
                <c:formatCode>0.00</c:formatCode>
                <c:ptCount val="1088"/>
                <c:pt idx="0">
                  <c:v>26.499668842842272</c:v>
                </c:pt>
                <c:pt idx="1">
                  <c:v>20.703933747412009</c:v>
                </c:pt>
                <c:pt idx="2">
                  <c:v>25.491251145920522</c:v>
                </c:pt>
                <c:pt idx="3">
                  <c:v>24.149701328782154</c:v>
                </c:pt>
                <c:pt idx="4">
                  <c:v>22.398923616472196</c:v>
                </c:pt>
                <c:pt idx="5">
                  <c:v>23.823207110678194</c:v>
                </c:pt>
                <c:pt idx="6">
                  <c:v>23.087594616301992</c:v>
                </c:pt>
                <c:pt idx="7">
                  <c:v>24.477635447291053</c:v>
                </c:pt>
                <c:pt idx="8">
                  <c:v>26.655126498002662</c:v>
                </c:pt>
                <c:pt idx="9">
                  <c:v>23.021322732200939</c:v>
                </c:pt>
                <c:pt idx="10">
                  <c:v>24.029374928839804</c:v>
                </c:pt>
                <c:pt idx="11">
                  <c:v>25.92264118555816</c:v>
                </c:pt>
                <c:pt idx="12">
                  <c:v>20.436217008797655</c:v>
                </c:pt>
                <c:pt idx="13">
                  <c:v>23.866216630868365</c:v>
                </c:pt>
                <c:pt idx="14">
                  <c:v>23.431971191482699</c:v>
                </c:pt>
                <c:pt idx="15">
                  <c:v>26.086956521739129</c:v>
                </c:pt>
                <c:pt idx="16">
                  <c:v>21.804773058175602</c:v>
                </c:pt>
                <c:pt idx="17">
                  <c:v>23.281553398058254</c:v>
                </c:pt>
                <c:pt idx="18">
                  <c:v>24.096629440939303</c:v>
                </c:pt>
                <c:pt idx="19">
                  <c:v>18.525389953961383</c:v>
                </c:pt>
                <c:pt idx="20">
                  <c:v>25.036169479848429</c:v>
                </c:pt>
                <c:pt idx="21">
                  <c:v>20.458725146604671</c:v>
                </c:pt>
                <c:pt idx="22">
                  <c:v>26.914095669402769</c:v>
                </c:pt>
                <c:pt idx="23">
                  <c:v>24.504869835982475</c:v>
                </c:pt>
                <c:pt idx="24">
                  <c:v>24.493307839388144</c:v>
                </c:pt>
                <c:pt idx="25">
                  <c:v>25.405925355906117</c:v>
                </c:pt>
                <c:pt idx="26">
                  <c:v>18.364979310878223</c:v>
                </c:pt>
                <c:pt idx="27">
                  <c:v>24.004795171758094</c:v>
                </c:pt>
                <c:pt idx="28">
                  <c:v>26.688062687562521</c:v>
                </c:pt>
                <c:pt idx="29">
                  <c:v>18.125999913520992</c:v>
                </c:pt>
                <c:pt idx="30">
                  <c:v>22.42722248814238</c:v>
                </c:pt>
                <c:pt idx="31">
                  <c:v>19.029621165509361</c:v>
                </c:pt>
                <c:pt idx="32">
                  <c:v>27.52788933511825</c:v>
                </c:pt>
                <c:pt idx="33">
                  <c:v>20.625601981378711</c:v>
                </c:pt>
                <c:pt idx="34">
                  <c:v>23.278734036646306</c:v>
                </c:pt>
                <c:pt idx="35">
                  <c:v>23.301196963345909</c:v>
                </c:pt>
                <c:pt idx="36">
                  <c:v>26.251595518366187</c:v>
                </c:pt>
                <c:pt idx="37">
                  <c:v>22.576038840496928</c:v>
                </c:pt>
                <c:pt idx="38">
                  <c:v>22.558682093034328</c:v>
                </c:pt>
                <c:pt idx="39">
                  <c:v>24.009004600176176</c:v>
                </c:pt>
                <c:pt idx="40">
                  <c:v>22.110050477285224</c:v>
                </c:pt>
                <c:pt idx="41">
                  <c:v>25.369316698856814</c:v>
                </c:pt>
                <c:pt idx="42">
                  <c:v>24.534323984930932</c:v>
                </c:pt>
                <c:pt idx="43">
                  <c:v>22.698899703766397</c:v>
                </c:pt>
                <c:pt idx="44">
                  <c:v>13.575174352597719</c:v>
                </c:pt>
                <c:pt idx="45">
                  <c:v>23.857393979345197</c:v>
                </c:pt>
                <c:pt idx="46">
                  <c:v>22.813751668891854</c:v>
                </c:pt>
                <c:pt idx="47">
                  <c:v>17.353530853196702</c:v>
                </c:pt>
                <c:pt idx="48">
                  <c:v>16.921190502731022</c:v>
                </c:pt>
                <c:pt idx="49">
                  <c:v>19.099988777914938</c:v>
                </c:pt>
                <c:pt idx="50">
                  <c:v>20.339367799784348</c:v>
                </c:pt>
                <c:pt idx="51">
                  <c:v>22.798607544370256</c:v>
                </c:pt>
                <c:pt idx="52">
                  <c:v>19.261856650421965</c:v>
                </c:pt>
                <c:pt idx="53">
                  <c:v>27.390677558865928</c:v>
                </c:pt>
                <c:pt idx="54">
                  <c:v>26.999574235143847</c:v>
                </c:pt>
                <c:pt idx="55">
                  <c:v>22.031726662599148</c:v>
                </c:pt>
                <c:pt idx="56">
                  <c:v>27.510214188436301</c:v>
                </c:pt>
                <c:pt idx="57">
                  <c:v>22.817534657174974</c:v>
                </c:pt>
                <c:pt idx="58">
                  <c:v>18.631639354715297</c:v>
                </c:pt>
                <c:pt idx="59">
                  <c:v>27.407992626242677</c:v>
                </c:pt>
                <c:pt idx="60">
                  <c:v>17.258480460226146</c:v>
                </c:pt>
                <c:pt idx="61">
                  <c:v>29.55077994242485</c:v>
                </c:pt>
                <c:pt idx="62">
                  <c:v>28.676223164412139</c:v>
                </c:pt>
                <c:pt idx="63">
                  <c:v>25.369907438686575</c:v>
                </c:pt>
                <c:pt idx="64">
                  <c:v>22.860047441545241</c:v>
                </c:pt>
                <c:pt idx="65">
                  <c:v>19.867404924959931</c:v>
                </c:pt>
                <c:pt idx="66">
                  <c:v>22.758927248481257</c:v>
                </c:pt>
                <c:pt idx="67">
                  <c:v>#N/A</c:v>
                </c:pt>
                <c:pt idx="68">
                  <c:v>25.892446759613915</c:v>
                </c:pt>
                <c:pt idx="69">
                  <c:v>22.962112514351322</c:v>
                </c:pt>
                <c:pt idx="70">
                  <c:v>27.484483947590221</c:v>
                </c:pt>
                <c:pt idx="71">
                  <c:v>22.815722149003797</c:v>
                </c:pt>
                <c:pt idx="72">
                  <c:v>15.196155664093272</c:v>
                </c:pt>
                <c:pt idx="73">
                  <c:v>25.772370737954219</c:v>
                </c:pt>
                <c:pt idx="74">
                  <c:v>26.221750836256835</c:v>
                </c:pt>
                <c:pt idx="75">
                  <c:v>26.366400920522725</c:v>
                </c:pt>
                <c:pt idx="76">
                  <c:v>18.369849574885546</c:v>
                </c:pt>
                <c:pt idx="77">
                  <c:v>27.082310587465226</c:v>
                </c:pt>
                <c:pt idx="78">
                  <c:v>24.466595271439161</c:v>
                </c:pt>
                <c:pt idx="79">
                  <c:v>28.612884503772491</c:v>
                </c:pt>
                <c:pt idx="80">
                  <c:v>24.702966065475682</c:v>
                </c:pt>
                <c:pt idx="81">
                  <c:v>23.056438450304956</c:v>
                </c:pt>
                <c:pt idx="82">
                  <c:v>26.345437212930062</c:v>
                </c:pt>
                <c:pt idx="83">
                  <c:v>23.279635790579583</c:v>
                </c:pt>
                <c:pt idx="84">
                  <c:v>23.92967032967033</c:v>
                </c:pt>
                <c:pt idx="85">
                  <c:v>23.682584517609676</c:v>
                </c:pt>
                <c:pt idx="86">
                  <c:v>20.200741477529611</c:v>
                </c:pt>
                <c:pt idx="87">
                  <c:v>#N/A</c:v>
                </c:pt>
                <c:pt idx="88">
                  <c:v>25.138562705495538</c:v>
                </c:pt>
                <c:pt idx="89">
                  <c:v>22.682198902474244</c:v>
                </c:pt>
                <c:pt idx="90">
                  <c:v>23.759457600471652</c:v>
                </c:pt>
                <c:pt idx="91">
                  <c:v>25.810597073942272</c:v>
                </c:pt>
                <c:pt idx="92">
                  <c:v>20.911902623964881</c:v>
                </c:pt>
                <c:pt idx="93">
                  <c:v>22.33776622337766</c:v>
                </c:pt>
                <c:pt idx="94">
                  <c:v>24.113475177304963</c:v>
                </c:pt>
                <c:pt idx="95">
                  <c:v>19.722111155537785</c:v>
                </c:pt>
                <c:pt idx="96">
                  <c:v>#N/A</c:v>
                </c:pt>
                <c:pt idx="97">
                  <c:v>#N/A</c:v>
                </c:pt>
                <c:pt idx="98">
                  <c:v>25.241631905585511</c:v>
                </c:pt>
                <c:pt idx="99">
                  <c:v>23.755467610914394</c:v>
                </c:pt>
                <c:pt idx="100">
                  <c:v>17.444640815053539</c:v>
                </c:pt>
                <c:pt idx="101">
                  <c:v>21.75758862237317</c:v>
                </c:pt>
                <c:pt idx="102">
                  <c:v>21.702036898794923</c:v>
                </c:pt>
                <c:pt idx="103">
                  <c:v>20.878414568826994</c:v>
                </c:pt>
                <c:pt idx="104">
                  <c:v>22.369555843035791</c:v>
                </c:pt>
                <c:pt idx="105">
                  <c:v>22.828676629846221</c:v>
                </c:pt>
                <c:pt idx="106">
                  <c:v>26.001742160278745</c:v>
                </c:pt>
                <c:pt idx="107">
                  <c:v>19.946601401713203</c:v>
                </c:pt>
                <c:pt idx="108">
                  <c:v>24.205816554809843</c:v>
                </c:pt>
                <c:pt idx="109">
                  <c:v>25.91971374259197</c:v>
                </c:pt>
                <c:pt idx="110">
                  <c:v>28.258661550615056</c:v>
                </c:pt>
                <c:pt idx="111">
                  <c:v>24.143835616438356</c:v>
                </c:pt>
                <c:pt idx="112">
                  <c:v>32.311592532841672</c:v>
                </c:pt>
                <c:pt idx="113">
                  <c:v>21.003674781809831</c:v>
                </c:pt>
                <c:pt idx="114">
                  <c:v>#N/A</c:v>
                </c:pt>
                <c:pt idx="115">
                  <c:v>18.156260981609464</c:v>
                </c:pt>
                <c:pt idx="116">
                  <c:v>22.838998000705633</c:v>
                </c:pt>
                <c:pt idx="117">
                  <c:v>19.504716981132077</c:v>
                </c:pt>
                <c:pt idx="118">
                  <c:v>28.911079410366142</c:v>
                </c:pt>
                <c:pt idx="119">
                  <c:v>32.135511191772537</c:v>
                </c:pt>
                <c:pt idx="120">
                  <c:v>#N/A</c:v>
                </c:pt>
                <c:pt idx="121">
                  <c:v>22.977963073257893</c:v>
                </c:pt>
                <c:pt idx="122">
                  <c:v>20.014364376346659</c:v>
                </c:pt>
                <c:pt idx="123">
                  <c:v>25.10817307692308</c:v>
                </c:pt>
                <c:pt idx="124">
                  <c:v>21.978815599422244</c:v>
                </c:pt>
                <c:pt idx="125">
                  <c:v>27.872212176009644</c:v>
                </c:pt>
                <c:pt idx="126">
                  <c:v>23.764166867615145</c:v>
                </c:pt>
                <c:pt idx="127">
                  <c:v>#N/A</c:v>
                </c:pt>
                <c:pt idx="128">
                  <c:v>22.780203784570595</c:v>
                </c:pt>
                <c:pt idx="129">
                  <c:v>24.666585097271504</c:v>
                </c:pt>
                <c:pt idx="130">
                  <c:v>26.022350485079208</c:v>
                </c:pt>
                <c:pt idx="131">
                  <c:v>28.582136164896937</c:v>
                </c:pt>
                <c:pt idx="132">
                  <c:v>30.360075805432725</c:v>
                </c:pt>
                <c:pt idx="133">
                  <c:v>23.810134701731879</c:v>
                </c:pt>
                <c:pt idx="134">
                  <c:v>24.56162970603404</c:v>
                </c:pt>
                <c:pt idx="135">
                  <c:v>25.830306175402178</c:v>
                </c:pt>
                <c:pt idx="136">
                  <c:v>19.901273057937129</c:v>
                </c:pt>
                <c:pt idx="137">
                  <c:v>26.002604166666664</c:v>
                </c:pt>
                <c:pt idx="138">
                  <c:v>#N/A</c:v>
                </c:pt>
                <c:pt idx="139">
                  <c:v>22.153681105002011</c:v>
                </c:pt>
                <c:pt idx="140">
                  <c:v>32.03673689897353</c:v>
                </c:pt>
                <c:pt idx="141">
                  <c:v>24.863908546543275</c:v>
                </c:pt>
                <c:pt idx="142">
                  <c:v>36.658456486042695</c:v>
                </c:pt>
                <c:pt idx="143">
                  <c:v>#N/A</c:v>
                </c:pt>
                <c:pt idx="144">
                  <c:v>20.218812162546179</c:v>
                </c:pt>
                <c:pt idx="145">
                  <c:v>#N/A</c:v>
                </c:pt>
                <c:pt idx="146">
                  <c:v>#N/A</c:v>
                </c:pt>
                <c:pt idx="147">
                  <c:v>25.662824207492797</c:v>
                </c:pt>
                <c:pt idx="148">
                  <c:v>#N/A</c:v>
                </c:pt>
                <c:pt idx="149">
                  <c:v>25.95031427716253</c:v>
                </c:pt>
                <c:pt idx="150">
                  <c:v>25.172104160431008</c:v>
                </c:pt>
                <c:pt idx="151">
                  <c:v>21.401657874905801</c:v>
                </c:pt>
                <c:pt idx="152">
                  <c:v>#N/A</c:v>
                </c:pt>
                <c:pt idx="153">
                  <c:v>#N/A</c:v>
                </c:pt>
                <c:pt idx="154">
                  <c:v>30.778607344202346</c:v>
                </c:pt>
                <c:pt idx="155">
                  <c:v>17.987479004428156</c:v>
                </c:pt>
                <c:pt idx="156">
                  <c:v>19.960049170251999</c:v>
                </c:pt>
                <c:pt idx="157">
                  <c:v>20.77861163227017</c:v>
                </c:pt>
                <c:pt idx="158">
                  <c:v>10.721153846153845</c:v>
                </c:pt>
                <c:pt idx="159">
                  <c:v>30.148136089858372</c:v>
                </c:pt>
                <c:pt idx="160">
                  <c:v>20.735730781920157</c:v>
                </c:pt>
                <c:pt idx="161">
                  <c:v>#N/A</c:v>
                </c:pt>
                <c:pt idx="162">
                  <c:v>#N/A</c:v>
                </c:pt>
                <c:pt idx="163">
                  <c:v>24.716630011842327</c:v>
                </c:pt>
                <c:pt idx="164">
                  <c:v>28.695504087193463</c:v>
                </c:pt>
                <c:pt idx="165">
                  <c:v>15.720674234606122</c:v>
                </c:pt>
                <c:pt idx="166">
                  <c:v>27.348017621145377</c:v>
                </c:pt>
                <c:pt idx="167">
                  <c:v>24.7910368130891</c:v>
                </c:pt>
                <c:pt idx="168">
                  <c:v>15.608276846236175</c:v>
                </c:pt>
                <c:pt idx="169">
                  <c:v>20.242183264052052</c:v>
                </c:pt>
                <c:pt idx="170">
                  <c:v>#N/A</c:v>
                </c:pt>
                <c:pt idx="171">
                  <c:v>#N/A</c:v>
                </c:pt>
                <c:pt idx="172">
                  <c:v>34.420553935860063</c:v>
                </c:pt>
                <c:pt idx="173">
                  <c:v>26.89896755162242</c:v>
                </c:pt>
                <c:pt idx="174">
                  <c:v>#N/A</c:v>
                </c:pt>
                <c:pt idx="175">
                  <c:v>27.216261998870696</c:v>
                </c:pt>
                <c:pt idx="176">
                  <c:v>24.204181578451685</c:v>
                </c:pt>
                <c:pt idx="177">
                  <c:v>29.482299200609059</c:v>
                </c:pt>
                <c:pt idx="178">
                  <c:v>15.120274914089347</c:v>
                </c:pt>
                <c:pt idx="179">
                  <c:v>27.96399157249569</c:v>
                </c:pt>
                <c:pt idx="180">
                  <c:v>22.856589897425973</c:v>
                </c:pt>
                <c:pt idx="181">
                  <c:v>25.398367664205207</c:v>
                </c:pt>
                <c:pt idx="182">
                  <c:v>12.003891050583658</c:v>
                </c:pt>
                <c:pt idx="183">
                  <c:v>31.418522860492381</c:v>
                </c:pt>
                <c:pt idx="184">
                  <c:v>22.346259302781039</c:v>
                </c:pt>
                <c:pt idx="185">
                  <c:v>24.791086350974929</c:v>
                </c:pt>
                <c:pt idx="186">
                  <c:v>#N/A</c:v>
                </c:pt>
                <c:pt idx="187">
                  <c:v>27.904191616766465</c:v>
                </c:pt>
                <c:pt idx="188">
                  <c:v>#N/A</c:v>
                </c:pt>
                <c:pt idx="189">
                  <c:v>#N/A</c:v>
                </c:pt>
                <c:pt idx="190">
                  <c:v>25.790113452188006</c:v>
                </c:pt>
                <c:pt idx="191">
                  <c:v>#N/A</c:v>
                </c:pt>
                <c:pt idx="192">
                  <c:v>#N/A</c:v>
                </c:pt>
                <c:pt idx="193">
                  <c:v>22.388980263157894</c:v>
                </c:pt>
                <c:pt idx="194">
                  <c:v>#N/A</c:v>
                </c:pt>
                <c:pt idx="195">
                  <c:v>#N/A</c:v>
                </c:pt>
                <c:pt idx="196">
                  <c:v>#N/A</c:v>
                </c:pt>
                <c:pt idx="197">
                  <c:v>19.458544839255499</c:v>
                </c:pt>
                <c:pt idx="198">
                  <c:v>34.621195769479819</c:v>
                </c:pt>
                <c:pt idx="199">
                  <c:v>#N/A</c:v>
                </c:pt>
                <c:pt idx="200">
                  <c:v>#N/A</c:v>
                </c:pt>
                <c:pt idx="201">
                  <c:v>26.758711374095988</c:v>
                </c:pt>
                <c:pt idx="202">
                  <c:v>11.63098653718826</c:v>
                </c:pt>
                <c:pt idx="203">
                  <c:v>27.978699800310629</c:v>
                </c:pt>
                <c:pt idx="204">
                  <c:v>#N/A</c:v>
                </c:pt>
                <c:pt idx="205">
                  <c:v>22.509643748581802</c:v>
                </c:pt>
                <c:pt idx="206">
                  <c:v>#N/A</c:v>
                </c:pt>
                <c:pt idx="207">
                  <c:v>#N/A</c:v>
                </c:pt>
                <c:pt idx="208">
                  <c:v>27.291428571428572</c:v>
                </c:pt>
                <c:pt idx="209">
                  <c:v>#N/A</c:v>
                </c:pt>
                <c:pt idx="210">
                  <c:v>25.33915842722465</c:v>
                </c:pt>
                <c:pt idx="211">
                  <c:v>30.836800739713361</c:v>
                </c:pt>
                <c:pt idx="212">
                  <c:v>21.337946943483278</c:v>
                </c:pt>
                <c:pt idx="213">
                  <c:v>#N/A</c:v>
                </c:pt>
                <c:pt idx="214">
                  <c:v>21.77268475210477</c:v>
                </c:pt>
                <c:pt idx="215">
                  <c:v>24.239588207767898</c:v>
                </c:pt>
                <c:pt idx="216">
                  <c:v>15.055281110326982</c:v>
                </c:pt>
                <c:pt idx="217">
                  <c:v>#N/A</c:v>
                </c:pt>
                <c:pt idx="218">
                  <c:v>31.105275722129388</c:v>
                </c:pt>
                <c:pt idx="219">
                  <c:v>25.072115384615383</c:v>
                </c:pt>
                <c:pt idx="220">
                  <c:v>29.268879268879267</c:v>
                </c:pt>
                <c:pt idx="221">
                  <c:v>#N/A</c:v>
                </c:pt>
                <c:pt idx="222">
                  <c:v>16.715116279069768</c:v>
                </c:pt>
                <c:pt idx="223">
                  <c:v>18.360333824251352</c:v>
                </c:pt>
                <c:pt idx="224">
                  <c:v>32.645034414945918</c:v>
                </c:pt>
                <c:pt idx="225">
                  <c:v>22.077603143418468</c:v>
                </c:pt>
                <c:pt idx="226">
                  <c:v>#N/A</c:v>
                </c:pt>
                <c:pt idx="227">
                  <c:v>31.489675516224192</c:v>
                </c:pt>
                <c:pt idx="228">
                  <c:v>#N/A</c:v>
                </c:pt>
                <c:pt idx="229">
                  <c:v>26.722855726326227</c:v>
                </c:pt>
                <c:pt idx="230">
                  <c:v>#N/A</c:v>
                </c:pt>
                <c:pt idx="231">
                  <c:v>#N/A</c:v>
                </c:pt>
                <c:pt idx="232">
                  <c:v>#N/A</c:v>
                </c:pt>
                <c:pt idx="233">
                  <c:v>#N/A</c:v>
                </c:pt>
                <c:pt idx="234">
                  <c:v>25.559269735150426</c:v>
                </c:pt>
                <c:pt idx="235">
                  <c:v>20.611082340756084</c:v>
                </c:pt>
                <c:pt idx="236">
                  <c:v>24.369310793237972</c:v>
                </c:pt>
                <c:pt idx="237">
                  <c:v>#N/A</c:v>
                </c:pt>
                <c:pt idx="238">
                  <c:v>31.683686829012832</c:v>
                </c:pt>
                <c:pt idx="239">
                  <c:v>28.819353142256116</c:v>
                </c:pt>
                <c:pt idx="240">
                  <c:v>#N/A</c:v>
                </c:pt>
                <c:pt idx="241">
                  <c:v>12.045334739061676</c:v>
                </c:pt>
                <c:pt idx="242">
                  <c:v>#N/A</c:v>
                </c:pt>
                <c:pt idx="243">
                  <c:v>#N/A</c:v>
                </c:pt>
                <c:pt idx="244">
                  <c:v>#N/A</c:v>
                </c:pt>
                <c:pt idx="245">
                  <c:v>24.121277166621947</c:v>
                </c:pt>
                <c:pt idx="246">
                  <c:v>#N/A</c:v>
                </c:pt>
                <c:pt idx="247">
                  <c:v>21.62087912087912</c:v>
                </c:pt>
                <c:pt idx="248">
                  <c:v>#N/A</c:v>
                </c:pt>
                <c:pt idx="249">
                  <c:v>20.209828823854224</c:v>
                </c:pt>
                <c:pt idx="250">
                  <c:v>26.762510367708046</c:v>
                </c:pt>
                <c:pt idx="251">
                  <c:v>#N/A</c:v>
                </c:pt>
                <c:pt idx="252">
                  <c:v>#N/A</c:v>
                </c:pt>
                <c:pt idx="253">
                  <c:v>#N/A</c:v>
                </c:pt>
                <c:pt idx="254">
                  <c:v>30.090754395916054</c:v>
                </c:pt>
                <c:pt idx="255">
                  <c:v>20.466030320044919</c:v>
                </c:pt>
                <c:pt idx="256">
                  <c:v>31.537376586741889</c:v>
                </c:pt>
                <c:pt idx="257">
                  <c:v>25.818284424379236</c:v>
                </c:pt>
                <c:pt idx="258">
                  <c:v>#N/A</c:v>
                </c:pt>
                <c:pt idx="259">
                  <c:v>#N/A</c:v>
                </c:pt>
                <c:pt idx="260">
                  <c:v>#N/A</c:v>
                </c:pt>
                <c:pt idx="261">
                  <c:v>#N/A</c:v>
                </c:pt>
                <c:pt idx="262">
                  <c:v>28.227884340108787</c:v>
                </c:pt>
                <c:pt idx="263">
                  <c:v>28.994252873563219</c:v>
                </c:pt>
                <c:pt idx="264">
                  <c:v>#N/A</c:v>
                </c:pt>
                <c:pt idx="265">
                  <c:v>22.689075630252102</c:v>
                </c:pt>
                <c:pt idx="266">
                  <c:v>21.864009378663539</c:v>
                </c:pt>
                <c:pt idx="267">
                  <c:v>#N/A</c:v>
                </c:pt>
                <c:pt idx="268">
                  <c:v>27.27272727272727</c:v>
                </c:pt>
                <c:pt idx="269">
                  <c:v>#N/A</c:v>
                </c:pt>
                <c:pt idx="270">
                  <c:v>#N/A</c:v>
                </c:pt>
                <c:pt idx="271">
                  <c:v>11.474452554744525</c:v>
                </c:pt>
                <c:pt idx="272">
                  <c:v>29.875886524822693</c:v>
                </c:pt>
                <c:pt idx="273">
                  <c:v>25.96354944726621</c:v>
                </c:pt>
                <c:pt idx="274">
                  <c:v>#N/A</c:v>
                </c:pt>
                <c:pt idx="275">
                  <c:v>20.963855421686748</c:v>
                </c:pt>
                <c:pt idx="276">
                  <c:v>20.291616038882136</c:v>
                </c:pt>
                <c:pt idx="277">
                  <c:v>28.901032179720705</c:v>
                </c:pt>
                <c:pt idx="278">
                  <c:v>#N/A</c:v>
                </c:pt>
                <c:pt idx="279">
                  <c:v>#N/A</c:v>
                </c:pt>
                <c:pt idx="280">
                  <c:v>23.213175885643256</c:v>
                </c:pt>
                <c:pt idx="281">
                  <c:v>#N/A</c:v>
                </c:pt>
                <c:pt idx="282">
                  <c:v>15.494267121165169</c:v>
                </c:pt>
                <c:pt idx="283">
                  <c:v>19.336845367214131</c:v>
                </c:pt>
                <c:pt idx="284">
                  <c:v>21.625814458578962</c:v>
                </c:pt>
                <c:pt idx="285">
                  <c:v>34.520462355513907</c:v>
                </c:pt>
                <c:pt idx="286">
                  <c:v>31.623396934626214</c:v>
                </c:pt>
                <c:pt idx="287">
                  <c:v>11.628633948108783</c:v>
                </c:pt>
                <c:pt idx="288">
                  <c:v>34.415990006246098</c:v>
                </c:pt>
                <c:pt idx="289">
                  <c:v>20.74050831502981</c:v>
                </c:pt>
                <c:pt idx="290">
                  <c:v>#N/A</c:v>
                </c:pt>
                <c:pt idx="291">
                  <c:v>28.036500943989928</c:v>
                </c:pt>
                <c:pt idx="292">
                  <c:v>22.078332280480101</c:v>
                </c:pt>
                <c:pt idx="293">
                  <c:v>#N/A</c:v>
                </c:pt>
                <c:pt idx="294">
                  <c:v>#N/A</c:v>
                </c:pt>
                <c:pt idx="295">
                  <c:v>#N/A</c:v>
                </c:pt>
                <c:pt idx="296">
                  <c:v>#N/A</c:v>
                </c:pt>
                <c:pt idx="297">
                  <c:v>#N/A</c:v>
                </c:pt>
                <c:pt idx="298">
                  <c:v>26.925587467362927</c:v>
                </c:pt>
                <c:pt idx="299">
                  <c:v>27.382113821138208</c:v>
                </c:pt>
                <c:pt idx="300">
                  <c:v>16.699282452707109</c:v>
                </c:pt>
                <c:pt idx="301">
                  <c:v>#N/A</c:v>
                </c:pt>
                <c:pt idx="302">
                  <c:v>26.078431372549023</c:v>
                </c:pt>
                <c:pt idx="303">
                  <c:v>#N/A</c:v>
                </c:pt>
                <c:pt idx="304">
                  <c:v>25.590551181102363</c:v>
                </c:pt>
                <c:pt idx="305">
                  <c:v>29.273927392739274</c:v>
                </c:pt>
                <c:pt idx="306">
                  <c:v>#N/A</c:v>
                </c:pt>
                <c:pt idx="307">
                  <c:v>27.735537190082642</c:v>
                </c:pt>
                <c:pt idx="308">
                  <c:v>29.476492164054687</c:v>
                </c:pt>
                <c:pt idx="309">
                  <c:v>#N/A</c:v>
                </c:pt>
                <c:pt idx="310">
                  <c:v>#N/A</c:v>
                </c:pt>
                <c:pt idx="311">
                  <c:v>#N/A</c:v>
                </c:pt>
                <c:pt idx="312">
                  <c:v>32.461799660441429</c:v>
                </c:pt>
                <c:pt idx="313">
                  <c:v>19.139566395663955</c:v>
                </c:pt>
                <c:pt idx="314">
                  <c:v>10.549525101763908</c:v>
                </c:pt>
                <c:pt idx="315">
                  <c:v>24.310344827586206</c:v>
                </c:pt>
                <c:pt idx="316">
                  <c:v>#N/A</c:v>
                </c:pt>
                <c:pt idx="317">
                  <c:v>29.982608695652175</c:v>
                </c:pt>
                <c:pt idx="318">
                  <c:v>23.362218370883884</c:v>
                </c:pt>
                <c:pt idx="319">
                  <c:v>19.895104895104897</c:v>
                </c:pt>
                <c:pt idx="320">
                  <c:v>19.091229306093695</c:v>
                </c:pt>
                <c:pt idx="321">
                  <c:v>#N/A</c:v>
                </c:pt>
                <c:pt idx="322">
                  <c:v>#N/A</c:v>
                </c:pt>
                <c:pt idx="323">
                  <c:v>#N/A</c:v>
                </c:pt>
                <c:pt idx="324">
                  <c:v>16.15549215406562</c:v>
                </c:pt>
                <c:pt idx="325">
                  <c:v>26.967095851216023</c:v>
                </c:pt>
                <c:pt idx="326">
                  <c:v>#N/A</c:v>
                </c:pt>
                <c:pt idx="327">
                  <c:v>33.869814020028613</c:v>
                </c:pt>
                <c:pt idx="328">
                  <c:v>#N/A</c:v>
                </c:pt>
                <c:pt idx="329">
                  <c:v>#N/A</c:v>
                </c:pt>
                <c:pt idx="330">
                  <c:v>33.670886075949369</c:v>
                </c:pt>
                <c:pt idx="331">
                  <c:v>33.502170767004344</c:v>
                </c:pt>
                <c:pt idx="332">
                  <c:v>#N/A</c:v>
                </c:pt>
                <c:pt idx="333">
                  <c:v>#N/A</c:v>
                </c:pt>
                <c:pt idx="334">
                  <c:v>17.018181818181819</c:v>
                </c:pt>
                <c:pt idx="335">
                  <c:v>#N/A</c:v>
                </c:pt>
                <c:pt idx="336">
                  <c:v>#N/A</c:v>
                </c:pt>
                <c:pt idx="337">
                  <c:v>30.627983841351451</c:v>
                </c:pt>
                <c:pt idx="338">
                  <c:v>23.462664714494878</c:v>
                </c:pt>
                <c:pt idx="339">
                  <c:v>#N/A</c:v>
                </c:pt>
                <c:pt idx="340">
                  <c:v>23.680297397769518</c:v>
                </c:pt>
                <c:pt idx="341">
                  <c:v>34.157137587606051</c:v>
                </c:pt>
                <c:pt idx="342">
                  <c:v>19.823139277818719</c:v>
                </c:pt>
                <c:pt idx="343">
                  <c:v>#N/A</c:v>
                </c:pt>
                <c:pt idx="344">
                  <c:v>16.691339748334567</c:v>
                </c:pt>
                <c:pt idx="345">
                  <c:v>28.329029878273698</c:v>
                </c:pt>
                <c:pt idx="346">
                  <c:v>29.579025110782865</c:v>
                </c:pt>
                <c:pt idx="347">
                  <c:v>#N/A</c:v>
                </c:pt>
                <c:pt idx="348">
                  <c:v>#N/A</c:v>
                </c:pt>
                <c:pt idx="349">
                  <c:v>#N/A</c:v>
                </c:pt>
                <c:pt idx="350">
                  <c:v>#N/A</c:v>
                </c:pt>
                <c:pt idx="351">
                  <c:v>#N/A</c:v>
                </c:pt>
                <c:pt idx="352">
                  <c:v>#N/A</c:v>
                </c:pt>
                <c:pt idx="353">
                  <c:v>22.606382978723406</c:v>
                </c:pt>
                <c:pt idx="354">
                  <c:v>#N/A</c:v>
                </c:pt>
                <c:pt idx="355">
                  <c:v>15.179252479023647</c:v>
                </c:pt>
                <c:pt idx="356">
                  <c:v>13.211149293623519</c:v>
                </c:pt>
                <c:pt idx="357">
                  <c:v>#N/A</c:v>
                </c:pt>
                <c:pt idx="358">
                  <c:v>#N/A</c:v>
                </c:pt>
                <c:pt idx="359">
                  <c:v>23.467804499612104</c:v>
                </c:pt>
                <c:pt idx="360">
                  <c:v>#N/A</c:v>
                </c:pt>
                <c:pt idx="361">
                  <c:v>#N/A</c:v>
                </c:pt>
                <c:pt idx="362">
                  <c:v>15.19721577726218</c:v>
                </c:pt>
                <c:pt idx="363">
                  <c:v>27.168073676132003</c:v>
                </c:pt>
                <c:pt idx="364">
                  <c:v>#N/A</c:v>
                </c:pt>
                <c:pt idx="365">
                  <c:v>#N/A</c:v>
                </c:pt>
                <c:pt idx="366">
                  <c:v>13.754358775668345</c:v>
                </c:pt>
                <c:pt idx="367">
                  <c:v>27.519379844961239</c:v>
                </c:pt>
                <c:pt idx="368">
                  <c:v>#N/A</c:v>
                </c:pt>
                <c:pt idx="369">
                  <c:v>22.833723653395786</c:v>
                </c:pt>
                <c:pt idx="370">
                  <c:v>#N/A</c:v>
                </c:pt>
                <c:pt idx="371">
                  <c:v>#N/A</c:v>
                </c:pt>
                <c:pt idx="372">
                  <c:v>#N/A</c:v>
                </c:pt>
                <c:pt idx="373">
                  <c:v>#N/A</c:v>
                </c:pt>
                <c:pt idx="374">
                  <c:v>#N/A</c:v>
                </c:pt>
                <c:pt idx="375">
                  <c:v>18.339920948616601</c:v>
                </c:pt>
                <c:pt idx="376">
                  <c:v>#N/A</c:v>
                </c:pt>
                <c:pt idx="377">
                  <c:v>29.362214199759322</c:v>
                </c:pt>
                <c:pt idx="378">
                  <c:v>#N/A</c:v>
                </c:pt>
                <c:pt idx="379">
                  <c:v>#N/A</c:v>
                </c:pt>
                <c:pt idx="380">
                  <c:v>18.102073365231259</c:v>
                </c:pt>
                <c:pt idx="381">
                  <c:v>#N/A</c:v>
                </c:pt>
                <c:pt idx="382">
                  <c:v>#N/A</c:v>
                </c:pt>
                <c:pt idx="383">
                  <c:v>25.050180650341229</c:v>
                </c:pt>
                <c:pt idx="384">
                  <c:v>24.39516129032258</c:v>
                </c:pt>
                <c:pt idx="385">
                  <c:v>23.207776427703525</c:v>
                </c:pt>
                <c:pt idx="386">
                  <c:v>#N/A</c:v>
                </c:pt>
                <c:pt idx="387">
                  <c:v>26.037428803905616</c:v>
                </c:pt>
                <c:pt idx="388">
                  <c:v>12.804878048780488</c:v>
                </c:pt>
                <c:pt idx="389">
                  <c:v>#N/A</c:v>
                </c:pt>
                <c:pt idx="390">
                  <c:v>#N/A</c:v>
                </c:pt>
                <c:pt idx="391">
                  <c:v>#N/A</c:v>
                </c:pt>
                <c:pt idx="392">
                  <c:v>33.785450061652284</c:v>
                </c:pt>
                <c:pt idx="393">
                  <c:v>#N/A</c:v>
                </c:pt>
                <c:pt idx="394">
                  <c:v>29.188966652943598</c:v>
                </c:pt>
                <c:pt idx="395">
                  <c:v>31.309376290788933</c:v>
                </c:pt>
                <c:pt idx="396">
                  <c:v>23.41220423412204</c:v>
                </c:pt>
                <c:pt idx="397">
                  <c:v>#N/A</c:v>
                </c:pt>
                <c:pt idx="398">
                  <c:v>#N/A</c:v>
                </c:pt>
                <c:pt idx="399">
                  <c:v>22.1709974853311</c:v>
                </c:pt>
                <c:pt idx="400">
                  <c:v>19.773774612484292</c:v>
                </c:pt>
                <c:pt idx="401">
                  <c:v>#N/A</c:v>
                </c:pt>
                <c:pt idx="402">
                  <c:v>#N/A</c:v>
                </c:pt>
                <c:pt idx="403">
                  <c:v>24.632198402690207</c:v>
                </c:pt>
                <c:pt idx="404">
                  <c:v>38.797814207650269</c:v>
                </c:pt>
                <c:pt idx="405">
                  <c:v>36.413271734565313</c:v>
                </c:pt>
                <c:pt idx="406">
                  <c:v>17.80529461998292</c:v>
                </c:pt>
                <c:pt idx="407">
                  <c:v>23.765301815111862</c:v>
                </c:pt>
                <c:pt idx="408">
                  <c:v>#N/A</c:v>
                </c:pt>
                <c:pt idx="409">
                  <c:v>#N/A</c:v>
                </c:pt>
                <c:pt idx="410">
                  <c:v>17.622080679405521</c:v>
                </c:pt>
                <c:pt idx="411">
                  <c:v>#N/A</c:v>
                </c:pt>
                <c:pt idx="412">
                  <c:v>21.407249466950958</c:v>
                </c:pt>
                <c:pt idx="413">
                  <c:v>#N/A</c:v>
                </c:pt>
                <c:pt idx="414">
                  <c:v>12.013681060282172</c:v>
                </c:pt>
                <c:pt idx="415">
                  <c:v>#N/A</c:v>
                </c:pt>
                <c:pt idx="416">
                  <c:v>#N/A</c:v>
                </c:pt>
                <c:pt idx="417">
                  <c:v>#N/A</c:v>
                </c:pt>
                <c:pt idx="418">
                  <c:v>#N/A</c:v>
                </c:pt>
                <c:pt idx="419">
                  <c:v>#N/A</c:v>
                </c:pt>
                <c:pt idx="420">
                  <c:v>#N/A</c:v>
                </c:pt>
                <c:pt idx="421">
                  <c:v>24.835164835164836</c:v>
                </c:pt>
                <c:pt idx="422">
                  <c:v>26.387665198237887</c:v>
                </c:pt>
                <c:pt idx="423">
                  <c:v>#N/A</c:v>
                </c:pt>
                <c:pt idx="424">
                  <c:v>#N/A</c:v>
                </c:pt>
                <c:pt idx="425">
                  <c:v>39.284136102518779</c:v>
                </c:pt>
                <c:pt idx="426">
                  <c:v>#N/A</c:v>
                </c:pt>
                <c:pt idx="427">
                  <c:v>#N/A</c:v>
                </c:pt>
                <c:pt idx="428">
                  <c:v>#N/A</c:v>
                </c:pt>
                <c:pt idx="429">
                  <c:v>#N/A</c:v>
                </c:pt>
                <c:pt idx="430">
                  <c:v>#N/A</c:v>
                </c:pt>
                <c:pt idx="431">
                  <c:v>#N/A</c:v>
                </c:pt>
                <c:pt idx="432">
                  <c:v>#N/A</c:v>
                </c:pt>
                <c:pt idx="433">
                  <c:v>31.73164097914778</c:v>
                </c:pt>
                <c:pt idx="434">
                  <c:v>#N/A</c:v>
                </c:pt>
                <c:pt idx="435">
                  <c:v>23.948811700182816</c:v>
                </c:pt>
                <c:pt idx="436">
                  <c:v>#N/A</c:v>
                </c:pt>
                <c:pt idx="437">
                  <c:v>#N/A</c:v>
                </c:pt>
                <c:pt idx="438">
                  <c:v>21.1864406779661</c:v>
                </c:pt>
                <c:pt idx="439">
                  <c:v>#N/A</c:v>
                </c:pt>
                <c:pt idx="440">
                  <c:v>#N/A</c:v>
                </c:pt>
                <c:pt idx="441">
                  <c:v>#N/A</c:v>
                </c:pt>
                <c:pt idx="442">
                  <c:v>#N/A</c:v>
                </c:pt>
                <c:pt idx="443">
                  <c:v>21.68162494095418</c:v>
                </c:pt>
                <c:pt idx="444">
                  <c:v>11.252955082742316</c:v>
                </c:pt>
                <c:pt idx="445">
                  <c:v>#N/A</c:v>
                </c:pt>
                <c:pt idx="446">
                  <c:v>12.213740458015266</c:v>
                </c:pt>
                <c:pt idx="447">
                  <c:v>#N/A</c:v>
                </c:pt>
                <c:pt idx="448">
                  <c:v>14.081826831588963</c:v>
                </c:pt>
                <c:pt idx="449">
                  <c:v>#N/A</c:v>
                </c:pt>
                <c:pt idx="450">
                  <c:v>#N/A</c:v>
                </c:pt>
                <c:pt idx="451">
                  <c:v>28.859060402684566</c:v>
                </c:pt>
                <c:pt idx="452">
                  <c:v>#N/A</c:v>
                </c:pt>
                <c:pt idx="453">
                  <c:v>#N/A</c:v>
                </c:pt>
                <c:pt idx="454">
                  <c:v>#N/A</c:v>
                </c:pt>
                <c:pt idx="455">
                  <c:v>#N/A</c:v>
                </c:pt>
                <c:pt idx="456">
                  <c:v>#N/A</c:v>
                </c:pt>
                <c:pt idx="457">
                  <c:v>#N/A</c:v>
                </c:pt>
                <c:pt idx="458">
                  <c:v>#N/A</c:v>
                </c:pt>
                <c:pt idx="459">
                  <c:v>#N/A</c:v>
                </c:pt>
                <c:pt idx="460">
                  <c:v>#N/A</c:v>
                </c:pt>
                <c:pt idx="461">
                  <c:v>#N/A</c:v>
                </c:pt>
                <c:pt idx="462">
                  <c:v>24.51678535096643</c:v>
                </c:pt>
                <c:pt idx="463">
                  <c:v>19.734829168791432</c:v>
                </c:pt>
                <c:pt idx="464">
                  <c:v>28.278688524590162</c:v>
                </c:pt>
                <c:pt idx="465">
                  <c:v>#N/A</c:v>
                </c:pt>
                <c:pt idx="466">
                  <c:v>#N/A</c:v>
                </c:pt>
                <c:pt idx="467">
                  <c:v>22.462648119526019</c:v>
                </c:pt>
                <c:pt idx="468">
                  <c:v>#N/A</c:v>
                </c:pt>
                <c:pt idx="469">
                  <c:v>#N/A</c:v>
                </c:pt>
                <c:pt idx="470">
                  <c:v>#N/A</c:v>
                </c:pt>
                <c:pt idx="471">
                  <c:v>27.622014537902391</c:v>
                </c:pt>
                <c:pt idx="472">
                  <c:v>33.785192909280497</c:v>
                </c:pt>
                <c:pt idx="473">
                  <c:v>#N/A</c:v>
                </c:pt>
                <c:pt idx="474">
                  <c:v>#N/A</c:v>
                </c:pt>
                <c:pt idx="475">
                  <c:v>26.872708224201151</c:v>
                </c:pt>
                <c:pt idx="476">
                  <c:v>32.73965426925092</c:v>
                </c:pt>
                <c:pt idx="477">
                  <c:v>23.751970572779822</c:v>
                </c:pt>
                <c:pt idx="478">
                  <c:v>#N/A</c:v>
                </c:pt>
                <c:pt idx="479">
                  <c:v>#N/A</c:v>
                </c:pt>
                <c:pt idx="480">
                  <c:v>#N/A</c:v>
                </c:pt>
                <c:pt idx="481">
                  <c:v>#N/A</c:v>
                </c:pt>
                <c:pt idx="482">
                  <c:v>#N/A</c:v>
                </c:pt>
                <c:pt idx="483">
                  <c:v>#N/A</c:v>
                </c:pt>
                <c:pt idx="484">
                  <c:v>#N/A</c:v>
                </c:pt>
                <c:pt idx="485">
                  <c:v>25.388323513658271</c:v>
                </c:pt>
                <c:pt idx="486">
                  <c:v>24.100912506709609</c:v>
                </c:pt>
                <c:pt idx="487">
                  <c:v>20.021470746108427</c:v>
                </c:pt>
                <c:pt idx="488">
                  <c:v>#N/A</c:v>
                </c:pt>
                <c:pt idx="489">
                  <c:v>#N/A</c:v>
                </c:pt>
                <c:pt idx="490">
                  <c:v>#N/A</c:v>
                </c:pt>
                <c:pt idx="491">
                  <c:v>#N/A</c:v>
                </c:pt>
                <c:pt idx="492">
                  <c:v>17.37242128121607</c:v>
                </c:pt>
                <c:pt idx="493">
                  <c:v>#N/A</c:v>
                </c:pt>
                <c:pt idx="494">
                  <c:v>#N/A</c:v>
                </c:pt>
                <c:pt idx="495">
                  <c:v>#N/A</c:v>
                </c:pt>
                <c:pt idx="496">
                  <c:v>#N/A</c:v>
                </c:pt>
                <c:pt idx="497">
                  <c:v>#N/A</c:v>
                </c:pt>
                <c:pt idx="498">
                  <c:v>#N/A</c:v>
                </c:pt>
                <c:pt idx="499">
                  <c:v>#N/A</c:v>
                </c:pt>
                <c:pt idx="500">
                  <c:v>28.138528138528141</c:v>
                </c:pt>
                <c:pt idx="501">
                  <c:v>48.80952380952381</c:v>
                </c:pt>
                <c:pt idx="502">
                  <c:v>23.076923076923077</c:v>
                </c:pt>
                <c:pt idx="503">
                  <c:v>40</c:v>
                </c:pt>
                <c:pt idx="504">
                  <c:v>14.285714285714285</c:v>
                </c:pt>
                <c:pt idx="505">
                  <c:v>18.032786885245901</c:v>
                </c:pt>
                <c:pt idx="506">
                  <c:v>16.666666666666664</c:v>
                </c:pt>
                <c:pt idx="507">
                  <c:v>42.857142857142854</c:v>
                </c:pt>
                <c:pt idx="508">
                  <c:v>14.285714285714285</c:v>
                </c:pt>
                <c:pt idx="509">
                  <c:v>18.518518518518519</c:v>
                </c:pt>
                <c:pt idx="510">
                  <c:v>24.242424242424242</c:v>
                </c:pt>
                <c:pt idx="511">
                  <c:v>55.27831094049904</c:v>
                </c:pt>
                <c:pt idx="512">
                  <c:v>100</c:v>
                </c:pt>
                <c:pt idx="513">
                  <c:v>30.232558139534881</c:v>
                </c:pt>
                <c:pt idx="514">
                  <c:v>32.846715328467155</c:v>
                </c:pt>
                <c:pt idx="515">
                  <c:v>36</c:v>
                </c:pt>
                <c:pt idx="516">
                  <c:v>30.841121495327101</c:v>
                </c:pt>
                <c:pt idx="517">
                  <c:v>29.166666666666668</c:v>
                </c:pt>
                <c:pt idx="518">
                  <c:v>36.734693877551024</c:v>
                </c:pt>
                <c:pt idx="519">
                  <c:v>18.103448275862068</c:v>
                </c:pt>
                <c:pt idx="520">
                  <c:v>8.9928057553956826</c:v>
                </c:pt>
                <c:pt idx="521">
                  <c:v>36.820652173913047</c:v>
                </c:pt>
                <c:pt idx="522">
                  <c:v>41.481481481481481</c:v>
                </c:pt>
                <c:pt idx="523">
                  <c:v>0</c:v>
                </c:pt>
                <c:pt idx="524">
                  <c:v>11.76470588235294</c:v>
                </c:pt>
                <c:pt idx="525">
                  <c:v>36.144578313253014</c:v>
                </c:pt>
                <c:pt idx="526">
                  <c:v>44.444444444444443</c:v>
                </c:pt>
                <c:pt idx="527">
                  <c:v>0</c:v>
                </c:pt>
                <c:pt idx="528">
                  <c:v>0</c:v>
                </c:pt>
                <c:pt idx="529">
                  <c:v>24.737456242707118</c:v>
                </c:pt>
                <c:pt idx="530">
                  <c:v>100</c:v>
                </c:pt>
                <c:pt idx="531">
                  <c:v>27.27272727272727</c:v>
                </c:pt>
                <c:pt idx="532">
                  <c:v>35.514018691588781</c:v>
                </c:pt>
                <c:pt idx="533">
                  <c:v>5.5555555555555554</c:v>
                </c:pt>
                <c:pt idx="534">
                  <c:v>32.051282051282051</c:v>
                </c:pt>
                <c:pt idx="535">
                  <c:v>20</c:v>
                </c:pt>
                <c:pt idx="536">
                  <c:v>27.027027027027028</c:v>
                </c:pt>
                <c:pt idx="537">
                  <c:v>33.333333333333329</c:v>
                </c:pt>
                <c:pt idx="538">
                  <c:v>0</c:v>
                </c:pt>
                <c:pt idx="539">
                  <c:v>37.715803452855248</c:v>
                </c:pt>
                <c:pt idx="540">
                  <c:v>50</c:v>
                </c:pt>
                <c:pt idx="541">
                  <c:v>33.333333333333329</c:v>
                </c:pt>
                <c:pt idx="542">
                  <c:v>25.806451612903224</c:v>
                </c:pt>
                <c:pt idx="543">
                  <c:v>38.903743315508024</c:v>
                </c:pt>
                <c:pt idx="544">
                  <c:v>32.561983471074377</c:v>
                </c:pt>
                <c:pt idx="545">
                  <c:v>25.477707006369428</c:v>
                </c:pt>
                <c:pt idx="546">
                  <c:v>27.795786061588331</c:v>
                </c:pt>
                <c:pt idx="547">
                  <c:v>37.726523887973642</c:v>
                </c:pt>
                <c:pt idx="548">
                  <c:v>20.512820512820511</c:v>
                </c:pt>
                <c:pt idx="549">
                  <c:v>50</c:v>
                </c:pt>
                <c:pt idx="550">
                  <c:v>0</c:v>
                </c:pt>
                <c:pt idx="551">
                  <c:v>42.857142857142854</c:v>
                </c:pt>
                <c:pt idx="552">
                  <c:v>36.175710594315248</c:v>
                </c:pt>
                <c:pt idx="553">
                  <c:v>0</c:v>
                </c:pt>
                <c:pt idx="554">
                  <c:v>0</c:v>
                </c:pt>
                <c:pt idx="555">
                  <c:v>17.647058823529413</c:v>
                </c:pt>
                <c:pt idx="556">
                  <c:v>11.111111111111111</c:v>
                </c:pt>
                <c:pt idx="557">
                  <c:v>20.987654320987652</c:v>
                </c:pt>
                <c:pt idx="558">
                  <c:v>15.864022662889518</c:v>
                </c:pt>
                <c:pt idx="559">
                  <c:v>22.222222222222221</c:v>
                </c:pt>
                <c:pt idx="560">
                  <c:v>33.720930232558139</c:v>
                </c:pt>
                <c:pt idx="561">
                  <c:v>0</c:v>
                </c:pt>
                <c:pt idx="562">
                  <c:v>28.571428571428569</c:v>
                </c:pt>
                <c:pt idx="563">
                  <c:v>0</c:v>
                </c:pt>
                <c:pt idx="564">
                  <c:v>30.666666666666664</c:v>
                </c:pt>
                <c:pt idx="565">
                  <c:v>31.172839506172838</c:v>
                </c:pt>
                <c:pt idx="566">
                  <c:v>41.071428571428569</c:v>
                </c:pt>
                <c:pt idx="567">
                  <c:v>32.366071428571431</c:v>
                </c:pt>
                <c:pt idx="568">
                  <c:v>29.651162790697676</c:v>
                </c:pt>
                <c:pt idx="569">
                  <c:v>25.441696113074201</c:v>
                </c:pt>
                <c:pt idx="570">
                  <c:v>22.978723404255319</c:v>
                </c:pt>
                <c:pt idx="571">
                  <c:v>29.447852760736197</c:v>
                </c:pt>
                <c:pt idx="572">
                  <c:v>28.07017543859649</c:v>
                </c:pt>
                <c:pt idx="573">
                  <c:v>0</c:v>
                </c:pt>
                <c:pt idx="574">
                  <c:v>0</c:v>
                </c:pt>
                <c:pt idx="575">
                  <c:v>50</c:v>
                </c:pt>
                <c:pt idx="576">
                  <c:v>0</c:v>
                </c:pt>
                <c:pt idx="577">
                  <c:v>13.725490196078432</c:v>
                </c:pt>
                <c:pt idx="578">
                  <c:v>36.470588235294116</c:v>
                </c:pt>
                <c:pt idx="579" formatCode="General">
                  <c:v>30.43</c:v>
                </c:pt>
                <c:pt idx="580" formatCode="General">
                  <c:v>50</c:v>
                </c:pt>
                <c:pt idx="582" formatCode="General">
                  <c:v>19.23</c:v>
                </c:pt>
                <c:pt idx="583" formatCode="General">
                  <c:v>0</c:v>
                </c:pt>
                <c:pt idx="584" formatCode="General">
                  <c:v>27.27</c:v>
                </c:pt>
                <c:pt idx="585" formatCode="General">
                  <c:v>38.46</c:v>
                </c:pt>
                <c:pt idx="586" formatCode="General">
                  <c:v>11.11</c:v>
                </c:pt>
                <c:pt idx="588" formatCode="General">
                  <c:v>38</c:v>
                </c:pt>
                <c:pt idx="589" formatCode="General">
                  <c:v>100</c:v>
                </c:pt>
                <c:pt idx="590" formatCode="General">
                  <c:v>0</c:v>
                </c:pt>
                <c:pt idx="591" formatCode="General">
                  <c:v>0</c:v>
                </c:pt>
                <c:pt idx="592" formatCode="General">
                  <c:v>100</c:v>
                </c:pt>
                <c:pt idx="593" formatCode="General">
                  <c:v>0</c:v>
                </c:pt>
                <c:pt idx="594" formatCode="General">
                  <c:v>20.69</c:v>
                </c:pt>
                <c:pt idx="595" formatCode="General">
                  <c:v>50</c:v>
                </c:pt>
                <c:pt idx="596" formatCode="General">
                  <c:v>0</c:v>
                </c:pt>
                <c:pt idx="597" formatCode="General">
                  <c:v>0</c:v>
                </c:pt>
                <c:pt idx="598" formatCode="General">
                  <c:v>25.77</c:v>
                </c:pt>
                <c:pt idx="599" formatCode="General">
                  <c:v>15.38</c:v>
                </c:pt>
                <c:pt idx="600" formatCode="General">
                  <c:v>28.38</c:v>
                </c:pt>
                <c:pt idx="601" formatCode="General">
                  <c:v>40</c:v>
                </c:pt>
                <c:pt idx="602" formatCode="General">
                  <c:v>12.88</c:v>
                </c:pt>
                <c:pt idx="603" formatCode="General">
                  <c:v>21</c:v>
                </c:pt>
                <c:pt idx="604" formatCode="General">
                  <c:v>33.42</c:v>
                </c:pt>
                <c:pt idx="605" formatCode="General">
                  <c:v>15.28</c:v>
                </c:pt>
                <c:pt idx="606" formatCode="General">
                  <c:v>18.12</c:v>
                </c:pt>
                <c:pt idx="607" formatCode="General">
                  <c:v>14.92</c:v>
                </c:pt>
                <c:pt idx="608" formatCode="General">
                  <c:v>38.81</c:v>
                </c:pt>
                <c:pt idx="609" formatCode="General">
                  <c:v>43.82</c:v>
                </c:pt>
                <c:pt idx="610" formatCode="General">
                  <c:v>22.35</c:v>
                </c:pt>
                <c:pt idx="611" formatCode="General">
                  <c:v>25.19</c:v>
                </c:pt>
                <c:pt idx="612" formatCode="General">
                  <c:v>23.81</c:v>
                </c:pt>
                <c:pt idx="613" formatCode="General">
                  <c:v>20.59</c:v>
                </c:pt>
                <c:pt idx="614" formatCode="General">
                  <c:v>28.41</c:v>
                </c:pt>
                <c:pt idx="615" formatCode="General">
                  <c:v>15.9</c:v>
                </c:pt>
                <c:pt idx="616" formatCode="General">
                  <c:v>21.77</c:v>
                </c:pt>
                <c:pt idx="617" formatCode="General">
                  <c:v>13.6</c:v>
                </c:pt>
                <c:pt idx="618" formatCode="General">
                  <c:v>21.97</c:v>
                </c:pt>
                <c:pt idx="619" formatCode="General">
                  <c:v>39.43</c:v>
                </c:pt>
                <c:pt idx="620" formatCode="General">
                  <c:v>15.01</c:v>
                </c:pt>
                <c:pt idx="621" formatCode="General">
                  <c:v>19.62</c:v>
                </c:pt>
                <c:pt idx="622" formatCode="General">
                  <c:v>25.47</c:v>
                </c:pt>
                <c:pt idx="623" formatCode="General">
                  <c:v>19.350000000000001</c:v>
                </c:pt>
                <c:pt idx="624" formatCode="General">
                  <c:v>42.44</c:v>
                </c:pt>
                <c:pt idx="625" formatCode="General">
                  <c:v>19.28</c:v>
                </c:pt>
                <c:pt idx="626" formatCode="General">
                  <c:v>21.1</c:v>
                </c:pt>
                <c:pt idx="627" formatCode="General">
                  <c:v>25.68</c:v>
                </c:pt>
                <c:pt idx="628" formatCode="General">
                  <c:v>17.760000000000002</c:v>
                </c:pt>
                <c:pt idx="629" formatCode="General">
                  <c:v>23.23</c:v>
                </c:pt>
                <c:pt idx="630" formatCode="General">
                  <c:v>21.8</c:v>
                </c:pt>
                <c:pt idx="631" formatCode="General">
                  <c:v>19.38</c:v>
                </c:pt>
                <c:pt idx="632" formatCode="General">
                  <c:v>33.72</c:v>
                </c:pt>
                <c:pt idx="633" formatCode="General">
                  <c:v>30.56</c:v>
                </c:pt>
                <c:pt idx="634" formatCode="General">
                  <c:v>51.74</c:v>
                </c:pt>
                <c:pt idx="635" formatCode="General">
                  <c:v>16.809999999999999</c:v>
                </c:pt>
                <c:pt idx="636" formatCode="General">
                  <c:v>14.87</c:v>
                </c:pt>
                <c:pt idx="637" formatCode="General">
                  <c:v>34.380000000000003</c:v>
                </c:pt>
                <c:pt idx="638" formatCode="General">
                  <c:v>24.26</c:v>
                </c:pt>
                <c:pt idx="639" formatCode="General">
                  <c:v>17.53</c:v>
                </c:pt>
                <c:pt idx="640" formatCode="General">
                  <c:v>24.68</c:v>
                </c:pt>
                <c:pt idx="641" formatCode="General">
                  <c:v>15.07</c:v>
                </c:pt>
                <c:pt idx="642" formatCode="General">
                  <c:v>19.510000000000002</c:v>
                </c:pt>
                <c:pt idx="643" formatCode="General">
                  <c:v>37.39</c:v>
                </c:pt>
                <c:pt idx="644" formatCode="General">
                  <c:v>33.76</c:v>
                </c:pt>
                <c:pt idx="645" formatCode="General">
                  <c:v>22.56</c:v>
                </c:pt>
                <c:pt idx="646" formatCode="General">
                  <c:v>23.59</c:v>
                </c:pt>
                <c:pt idx="647" formatCode="General">
                  <c:v>26.65</c:v>
                </c:pt>
                <c:pt idx="648" formatCode="General">
                  <c:v>11.91</c:v>
                </c:pt>
                <c:pt idx="649" formatCode="General">
                  <c:v>24.36</c:v>
                </c:pt>
                <c:pt idx="650" formatCode="General">
                  <c:v>21.72</c:v>
                </c:pt>
                <c:pt idx="651" formatCode="General">
                  <c:v>15.09</c:v>
                </c:pt>
                <c:pt idx="652" formatCode="General">
                  <c:v>13.09</c:v>
                </c:pt>
                <c:pt idx="653" formatCode="General">
                  <c:v>27.63</c:v>
                </c:pt>
                <c:pt idx="654" formatCode="General">
                  <c:v>16.77</c:v>
                </c:pt>
                <c:pt idx="655" formatCode="General">
                  <c:v>29.14</c:v>
                </c:pt>
                <c:pt idx="656" formatCode="General">
                  <c:v>29.11</c:v>
                </c:pt>
                <c:pt idx="657" formatCode="General">
                  <c:v>18.2</c:v>
                </c:pt>
                <c:pt idx="658" formatCode="General">
                  <c:v>18.91</c:v>
                </c:pt>
                <c:pt idx="659" formatCode="General">
                  <c:v>23.65</c:v>
                </c:pt>
                <c:pt idx="660" formatCode="General">
                  <c:v>22.49</c:v>
                </c:pt>
                <c:pt idx="661" formatCode="General">
                  <c:v>26.04</c:v>
                </c:pt>
                <c:pt idx="662" formatCode="General">
                  <c:v>15.67</c:v>
                </c:pt>
                <c:pt idx="663" formatCode="General">
                  <c:v>18.84</c:v>
                </c:pt>
                <c:pt idx="664" formatCode="General">
                  <c:v>20.51</c:v>
                </c:pt>
                <c:pt idx="665" formatCode="General">
                  <c:v>19.13</c:v>
                </c:pt>
                <c:pt idx="666" formatCode="General">
                  <c:v>17.22</c:v>
                </c:pt>
                <c:pt idx="667" formatCode="General">
                  <c:v>26.04</c:v>
                </c:pt>
                <c:pt idx="668" formatCode="General">
                  <c:v>29.72</c:v>
                </c:pt>
                <c:pt idx="669" formatCode="General">
                  <c:v>17.079999999999998</c:v>
                </c:pt>
                <c:pt idx="670" formatCode="General">
                  <c:v>22.36</c:v>
                </c:pt>
                <c:pt idx="671" formatCode="General">
                  <c:v>20.260000000000002</c:v>
                </c:pt>
                <c:pt idx="672" formatCode="General">
                  <c:v>18.53</c:v>
                </c:pt>
                <c:pt idx="673" formatCode="General">
                  <c:v>34.1</c:v>
                </c:pt>
                <c:pt idx="674" formatCode="General">
                  <c:v>22.38</c:v>
                </c:pt>
                <c:pt idx="675" formatCode="General">
                  <c:v>26.52</c:v>
                </c:pt>
                <c:pt idx="676" formatCode="General">
                  <c:v>28.33</c:v>
                </c:pt>
                <c:pt idx="677" formatCode="General">
                  <c:v>22.15</c:v>
                </c:pt>
                <c:pt idx="678" formatCode="General">
                  <c:v>13.15</c:v>
                </c:pt>
                <c:pt idx="679" formatCode="General">
                  <c:v>17.010000000000002</c:v>
                </c:pt>
                <c:pt idx="680" formatCode="General">
                  <c:v>20.03</c:v>
                </c:pt>
                <c:pt idx="681" formatCode="General">
                  <c:v>16.07</c:v>
                </c:pt>
                <c:pt idx="682" formatCode="General">
                  <c:v>22.21</c:v>
                </c:pt>
                <c:pt idx="683" formatCode="General">
                  <c:v>33.33</c:v>
                </c:pt>
                <c:pt idx="684" formatCode="General">
                  <c:v>23.11</c:v>
                </c:pt>
                <c:pt idx="685" formatCode="General">
                  <c:v>14.72</c:v>
                </c:pt>
                <c:pt idx="686" formatCode="General">
                  <c:v>23.24</c:v>
                </c:pt>
                <c:pt idx="687" formatCode="General">
                  <c:v>21.88</c:v>
                </c:pt>
                <c:pt idx="688" formatCode="General">
                  <c:v>0</c:v>
                </c:pt>
                <c:pt idx="689" formatCode="General">
                  <c:v>71.430000000000007</c:v>
                </c:pt>
                <c:pt idx="690" formatCode="General">
                  <c:v>50</c:v>
                </c:pt>
                <c:pt idx="691" formatCode="General">
                  <c:v>33.33</c:v>
                </c:pt>
                <c:pt idx="693" formatCode="General">
                  <c:v>50</c:v>
                </c:pt>
                <c:pt idx="694" formatCode="General">
                  <c:v>0</c:v>
                </c:pt>
                <c:pt idx="695" formatCode="General">
                  <c:v>100</c:v>
                </c:pt>
                <c:pt idx="697" formatCode="General">
                  <c:v>20.41</c:v>
                </c:pt>
                <c:pt idx="698" formatCode="General">
                  <c:v>0</c:v>
                </c:pt>
                <c:pt idx="701" formatCode="General">
                  <c:v>0</c:v>
                </c:pt>
                <c:pt idx="702" formatCode="General">
                  <c:v>66.67</c:v>
                </c:pt>
                <c:pt idx="703" formatCode="General">
                  <c:v>50</c:v>
                </c:pt>
                <c:pt idx="704" formatCode="General">
                  <c:v>30</c:v>
                </c:pt>
                <c:pt idx="705" formatCode="General">
                  <c:v>9.09</c:v>
                </c:pt>
                <c:pt idx="706" formatCode="General">
                  <c:v>33.33</c:v>
                </c:pt>
                <c:pt idx="708" formatCode="General">
                  <c:v>18.18</c:v>
                </c:pt>
                <c:pt idx="710" formatCode="General">
                  <c:v>17.93</c:v>
                </c:pt>
                <c:pt idx="711" formatCode="General">
                  <c:v>0</c:v>
                </c:pt>
                <c:pt idx="712" formatCode="General">
                  <c:v>100</c:v>
                </c:pt>
                <c:pt idx="713" formatCode="General">
                  <c:v>30.77</c:v>
                </c:pt>
                <c:pt idx="714" formatCode="General">
                  <c:v>25</c:v>
                </c:pt>
                <c:pt idx="716" formatCode="General">
                  <c:v>14.29</c:v>
                </c:pt>
                <c:pt idx="717" formatCode="General">
                  <c:v>0</c:v>
                </c:pt>
                <c:pt idx="719" formatCode="General">
                  <c:v>67.52</c:v>
                </c:pt>
                <c:pt idx="721" formatCode="General">
                  <c:v>32.43</c:v>
                </c:pt>
                <c:pt idx="722" formatCode="General">
                  <c:v>33.33</c:v>
                </c:pt>
                <c:pt idx="723" formatCode="General">
                  <c:v>0</c:v>
                </c:pt>
                <c:pt idx="724" formatCode="General">
                  <c:v>36.36</c:v>
                </c:pt>
                <c:pt idx="725" formatCode="General">
                  <c:v>50</c:v>
                </c:pt>
                <c:pt idx="726" formatCode="General">
                  <c:v>14.29</c:v>
                </c:pt>
                <c:pt idx="727" formatCode="General">
                  <c:v>31.03</c:v>
                </c:pt>
                <c:pt idx="728" formatCode="General">
                  <c:v>29.41</c:v>
                </c:pt>
                <c:pt idx="729" formatCode="General">
                  <c:v>23.04</c:v>
                </c:pt>
                <c:pt idx="730" formatCode="General">
                  <c:v>20.36</c:v>
                </c:pt>
                <c:pt idx="731" formatCode="General">
                  <c:v>24.15</c:v>
                </c:pt>
                <c:pt idx="732" formatCode="General">
                  <c:v>27.27</c:v>
                </c:pt>
                <c:pt idx="733" formatCode="General">
                  <c:v>17.420000000000002</c:v>
                </c:pt>
                <c:pt idx="734" formatCode="General">
                  <c:v>24.47</c:v>
                </c:pt>
                <c:pt idx="735" formatCode="General">
                  <c:v>33.6</c:v>
                </c:pt>
                <c:pt idx="736" formatCode="General">
                  <c:v>18.850000000000001</c:v>
                </c:pt>
                <c:pt idx="737" formatCode="General">
                  <c:v>42.05</c:v>
                </c:pt>
                <c:pt idx="738" formatCode="General">
                  <c:v>22.46</c:v>
                </c:pt>
                <c:pt idx="739" formatCode="General">
                  <c:v>16.52</c:v>
                </c:pt>
                <c:pt idx="740" formatCode="General">
                  <c:v>0</c:v>
                </c:pt>
                <c:pt idx="742" formatCode="General">
                  <c:v>50</c:v>
                </c:pt>
                <c:pt idx="743" formatCode="General">
                  <c:v>0</c:v>
                </c:pt>
                <c:pt idx="744" formatCode="General">
                  <c:v>6</c:v>
                </c:pt>
                <c:pt idx="745" formatCode="General">
                  <c:v>26.67</c:v>
                </c:pt>
                <c:pt idx="746" formatCode="General">
                  <c:v>3.57</c:v>
                </c:pt>
                <c:pt idx="747" formatCode="General">
                  <c:v>12</c:v>
                </c:pt>
                <c:pt idx="748" formatCode="General">
                  <c:v>43.81</c:v>
                </c:pt>
                <c:pt idx="749" formatCode="General">
                  <c:v>33.33</c:v>
                </c:pt>
                <c:pt idx="751" formatCode="General">
                  <c:v>33.33</c:v>
                </c:pt>
                <c:pt idx="752" formatCode="General">
                  <c:v>40</c:v>
                </c:pt>
                <c:pt idx="753" formatCode="General">
                  <c:v>23.08</c:v>
                </c:pt>
                <c:pt idx="754" formatCode="General">
                  <c:v>33.33</c:v>
                </c:pt>
                <c:pt idx="755" formatCode="General">
                  <c:v>83.33</c:v>
                </c:pt>
                <c:pt idx="757" formatCode="General">
                  <c:v>40</c:v>
                </c:pt>
                <c:pt idx="758" formatCode="General">
                  <c:v>0</c:v>
                </c:pt>
                <c:pt idx="759" formatCode="General">
                  <c:v>0</c:v>
                </c:pt>
                <c:pt idx="760" formatCode="General">
                  <c:v>0</c:v>
                </c:pt>
                <c:pt idx="761" formatCode="General">
                  <c:v>0</c:v>
                </c:pt>
                <c:pt idx="763" formatCode="General">
                  <c:v>50</c:v>
                </c:pt>
                <c:pt idx="764" formatCode="General">
                  <c:v>0</c:v>
                </c:pt>
                <c:pt idx="765" formatCode="General">
                  <c:v>11.11</c:v>
                </c:pt>
                <c:pt idx="766" formatCode="General">
                  <c:v>50</c:v>
                </c:pt>
                <c:pt idx="767" formatCode="General">
                  <c:v>20</c:v>
                </c:pt>
                <c:pt idx="768" formatCode="General">
                  <c:v>22.22</c:v>
                </c:pt>
                <c:pt idx="769" formatCode="General">
                  <c:v>19.68</c:v>
                </c:pt>
                <c:pt idx="770" formatCode="General">
                  <c:v>6.67</c:v>
                </c:pt>
                <c:pt idx="771" formatCode="General">
                  <c:v>100</c:v>
                </c:pt>
                <c:pt idx="772" formatCode="General">
                  <c:v>66.67</c:v>
                </c:pt>
                <c:pt idx="773" formatCode="General">
                  <c:v>0</c:v>
                </c:pt>
                <c:pt idx="774" formatCode="General">
                  <c:v>26.15</c:v>
                </c:pt>
                <c:pt idx="775" formatCode="General">
                  <c:v>12.5</c:v>
                </c:pt>
                <c:pt idx="779" formatCode="General">
                  <c:v>0</c:v>
                </c:pt>
                <c:pt idx="780" formatCode="General">
                  <c:v>20</c:v>
                </c:pt>
                <c:pt idx="781" formatCode="General">
                  <c:v>0</c:v>
                </c:pt>
                <c:pt idx="782" formatCode="General">
                  <c:v>0</c:v>
                </c:pt>
                <c:pt idx="783" formatCode="General">
                  <c:v>50</c:v>
                </c:pt>
                <c:pt idx="784" formatCode="General">
                  <c:v>0</c:v>
                </c:pt>
                <c:pt idx="785" formatCode="General">
                  <c:v>100</c:v>
                </c:pt>
                <c:pt idx="787" formatCode="General">
                  <c:v>75</c:v>
                </c:pt>
                <c:pt idx="788" formatCode="General">
                  <c:v>11.11</c:v>
                </c:pt>
                <c:pt idx="789" formatCode="General">
                  <c:v>0</c:v>
                </c:pt>
                <c:pt idx="790" formatCode="General">
                  <c:v>40</c:v>
                </c:pt>
                <c:pt idx="792" formatCode="General">
                  <c:v>25</c:v>
                </c:pt>
                <c:pt idx="793" formatCode="General">
                  <c:v>18</c:v>
                </c:pt>
                <c:pt idx="794" formatCode="General">
                  <c:v>32.880000000000003</c:v>
                </c:pt>
                <c:pt idx="795" formatCode="General">
                  <c:v>6.67</c:v>
                </c:pt>
                <c:pt idx="796" formatCode="General">
                  <c:v>34.92</c:v>
                </c:pt>
                <c:pt idx="797" formatCode="General">
                  <c:v>0</c:v>
                </c:pt>
                <c:pt idx="798" formatCode="General">
                  <c:v>24</c:v>
                </c:pt>
                <c:pt idx="799" formatCode="General">
                  <c:v>0</c:v>
                </c:pt>
                <c:pt idx="800" formatCode="General">
                  <c:v>20</c:v>
                </c:pt>
                <c:pt idx="801" formatCode="General">
                  <c:v>25</c:v>
                </c:pt>
                <c:pt idx="802" formatCode="General">
                  <c:v>0</c:v>
                </c:pt>
                <c:pt idx="803" formatCode="General">
                  <c:v>100</c:v>
                </c:pt>
                <c:pt idx="804" formatCode="General">
                  <c:v>10.56</c:v>
                </c:pt>
                <c:pt idx="805" formatCode="General">
                  <c:v>100</c:v>
                </c:pt>
                <c:pt idx="806" formatCode="General">
                  <c:v>0</c:v>
                </c:pt>
                <c:pt idx="808" formatCode="General">
                  <c:v>16.670000000000002</c:v>
                </c:pt>
                <c:pt idx="809" formatCode="General">
                  <c:v>0</c:v>
                </c:pt>
                <c:pt idx="810" formatCode="General">
                  <c:v>25</c:v>
                </c:pt>
                <c:pt idx="811" formatCode="General">
                  <c:v>100</c:v>
                </c:pt>
                <c:pt idx="812" formatCode="General">
                  <c:v>0</c:v>
                </c:pt>
                <c:pt idx="813" formatCode="General">
                  <c:v>100</c:v>
                </c:pt>
                <c:pt idx="814" formatCode="General">
                  <c:v>0</c:v>
                </c:pt>
                <c:pt idx="815" formatCode="General">
                  <c:v>22.99</c:v>
                </c:pt>
                <c:pt idx="816" formatCode="General">
                  <c:v>23.53</c:v>
                </c:pt>
                <c:pt idx="817" formatCode="General">
                  <c:v>0</c:v>
                </c:pt>
                <c:pt idx="818" formatCode="General">
                  <c:v>27.78</c:v>
                </c:pt>
                <c:pt idx="819" formatCode="General">
                  <c:v>0</c:v>
                </c:pt>
                <c:pt idx="821" formatCode="General">
                  <c:v>0</c:v>
                </c:pt>
                <c:pt idx="822" formatCode="General">
                  <c:v>11.11</c:v>
                </c:pt>
                <c:pt idx="823" formatCode="General">
                  <c:v>0</c:v>
                </c:pt>
                <c:pt idx="824" formatCode="General">
                  <c:v>48.39</c:v>
                </c:pt>
                <c:pt idx="825" formatCode="General">
                  <c:v>36.840000000000003</c:v>
                </c:pt>
                <c:pt idx="826" formatCode="General">
                  <c:v>0</c:v>
                </c:pt>
                <c:pt idx="827" formatCode="General">
                  <c:v>50</c:v>
                </c:pt>
                <c:pt idx="829" formatCode="General">
                  <c:v>28.57</c:v>
                </c:pt>
                <c:pt idx="830" formatCode="General">
                  <c:v>50</c:v>
                </c:pt>
                <c:pt idx="832" formatCode="General">
                  <c:v>29.41</c:v>
                </c:pt>
                <c:pt idx="834" formatCode="General">
                  <c:v>42.86</c:v>
                </c:pt>
                <c:pt idx="835" formatCode="General">
                  <c:v>7.69</c:v>
                </c:pt>
                <c:pt idx="838" formatCode="General">
                  <c:v>0</c:v>
                </c:pt>
                <c:pt idx="839" formatCode="General">
                  <c:v>24.17</c:v>
                </c:pt>
                <c:pt idx="840" formatCode="General">
                  <c:v>24.02</c:v>
                </c:pt>
                <c:pt idx="842" formatCode="General">
                  <c:v>70</c:v>
                </c:pt>
                <c:pt idx="843" formatCode="General">
                  <c:v>18.75</c:v>
                </c:pt>
                <c:pt idx="844" formatCode="General">
                  <c:v>34.25</c:v>
                </c:pt>
                <c:pt idx="845" formatCode="General">
                  <c:v>50</c:v>
                </c:pt>
                <c:pt idx="846" formatCode="General">
                  <c:v>7.98</c:v>
                </c:pt>
                <c:pt idx="849" formatCode="General">
                  <c:v>0</c:v>
                </c:pt>
                <c:pt idx="850" formatCode="General">
                  <c:v>30.93</c:v>
                </c:pt>
                <c:pt idx="851" formatCode="General">
                  <c:v>39.130000000000003</c:v>
                </c:pt>
                <c:pt idx="852" formatCode="General">
                  <c:v>28.33</c:v>
                </c:pt>
                <c:pt idx="853" formatCode="General">
                  <c:v>14.55</c:v>
                </c:pt>
                <c:pt idx="856" formatCode="General">
                  <c:v>0</c:v>
                </c:pt>
                <c:pt idx="857" formatCode="General">
                  <c:v>33.33</c:v>
                </c:pt>
                <c:pt idx="858" formatCode="General">
                  <c:v>0</c:v>
                </c:pt>
                <c:pt idx="859" formatCode="General">
                  <c:v>0</c:v>
                </c:pt>
                <c:pt idx="860" formatCode="General">
                  <c:v>21.95</c:v>
                </c:pt>
                <c:pt idx="862" formatCode="General">
                  <c:v>8.33</c:v>
                </c:pt>
                <c:pt idx="863" formatCode="General">
                  <c:v>50</c:v>
                </c:pt>
                <c:pt idx="864" formatCode="General">
                  <c:v>0</c:v>
                </c:pt>
                <c:pt idx="866" formatCode="General">
                  <c:v>0</c:v>
                </c:pt>
                <c:pt idx="868" formatCode="General">
                  <c:v>60</c:v>
                </c:pt>
                <c:pt idx="870" formatCode="General">
                  <c:v>50</c:v>
                </c:pt>
                <c:pt idx="871" formatCode="General">
                  <c:v>50</c:v>
                </c:pt>
                <c:pt idx="873" formatCode="General">
                  <c:v>72.73</c:v>
                </c:pt>
                <c:pt idx="874" formatCode="General">
                  <c:v>16.670000000000002</c:v>
                </c:pt>
                <c:pt idx="875" formatCode="General">
                  <c:v>0</c:v>
                </c:pt>
                <c:pt idx="876" formatCode="General">
                  <c:v>28.57</c:v>
                </c:pt>
                <c:pt idx="877" formatCode="General">
                  <c:v>14.29</c:v>
                </c:pt>
                <c:pt idx="878" formatCode="General">
                  <c:v>20</c:v>
                </c:pt>
                <c:pt idx="879" formatCode="General">
                  <c:v>33.33</c:v>
                </c:pt>
                <c:pt idx="880" formatCode="General">
                  <c:v>0</c:v>
                </c:pt>
                <c:pt idx="881" formatCode="General">
                  <c:v>28.26</c:v>
                </c:pt>
                <c:pt idx="882" formatCode="General">
                  <c:v>100</c:v>
                </c:pt>
                <c:pt idx="883" formatCode="General">
                  <c:v>37.5</c:v>
                </c:pt>
                <c:pt idx="885" formatCode="General">
                  <c:v>14.15</c:v>
                </c:pt>
                <c:pt idx="886" formatCode="General">
                  <c:v>36.96</c:v>
                </c:pt>
                <c:pt idx="887" formatCode="General">
                  <c:v>0</c:v>
                </c:pt>
                <c:pt idx="888" formatCode="General">
                  <c:v>50</c:v>
                </c:pt>
                <c:pt idx="889" formatCode="General">
                  <c:v>33.33</c:v>
                </c:pt>
                <c:pt idx="890" formatCode="General">
                  <c:v>0</c:v>
                </c:pt>
                <c:pt idx="892" formatCode="General">
                  <c:v>0</c:v>
                </c:pt>
                <c:pt idx="893" formatCode="General">
                  <c:v>10.34</c:v>
                </c:pt>
                <c:pt idx="894" formatCode="General">
                  <c:v>6.25</c:v>
                </c:pt>
                <c:pt idx="895" formatCode="General">
                  <c:v>0</c:v>
                </c:pt>
                <c:pt idx="896" formatCode="General">
                  <c:v>50</c:v>
                </c:pt>
                <c:pt idx="898" formatCode="General">
                  <c:v>25</c:v>
                </c:pt>
                <c:pt idx="899" formatCode="General">
                  <c:v>9.09</c:v>
                </c:pt>
                <c:pt idx="900" formatCode="General">
                  <c:v>16.670000000000002</c:v>
                </c:pt>
                <c:pt idx="901" formatCode="General">
                  <c:v>33.33</c:v>
                </c:pt>
                <c:pt idx="902" formatCode="General">
                  <c:v>0</c:v>
                </c:pt>
                <c:pt idx="903" formatCode="General">
                  <c:v>13.04</c:v>
                </c:pt>
                <c:pt idx="904" formatCode="General">
                  <c:v>0</c:v>
                </c:pt>
                <c:pt idx="905" formatCode="General">
                  <c:v>31.82</c:v>
                </c:pt>
                <c:pt idx="906" formatCode="General">
                  <c:v>17.07</c:v>
                </c:pt>
                <c:pt idx="907" formatCode="General">
                  <c:v>28.81</c:v>
                </c:pt>
                <c:pt idx="908" formatCode="General">
                  <c:v>25</c:v>
                </c:pt>
                <c:pt idx="909" formatCode="General">
                  <c:v>21.22</c:v>
                </c:pt>
                <c:pt idx="910" formatCode="General">
                  <c:v>100</c:v>
                </c:pt>
                <c:pt idx="911" formatCode="General">
                  <c:v>20.21</c:v>
                </c:pt>
                <c:pt idx="912" formatCode="General">
                  <c:v>50</c:v>
                </c:pt>
                <c:pt idx="914" formatCode="General">
                  <c:v>11.11</c:v>
                </c:pt>
                <c:pt idx="916" formatCode="General">
                  <c:v>0</c:v>
                </c:pt>
                <c:pt idx="917" formatCode="General">
                  <c:v>100</c:v>
                </c:pt>
                <c:pt idx="919" formatCode="General">
                  <c:v>22.45</c:v>
                </c:pt>
                <c:pt idx="920" formatCode="General">
                  <c:v>0</c:v>
                </c:pt>
                <c:pt idx="921" formatCode="General">
                  <c:v>42.86</c:v>
                </c:pt>
                <c:pt idx="922" formatCode="General">
                  <c:v>0</c:v>
                </c:pt>
                <c:pt idx="923" formatCode="General">
                  <c:v>100</c:v>
                </c:pt>
                <c:pt idx="924" formatCode="General">
                  <c:v>0</c:v>
                </c:pt>
                <c:pt idx="925" formatCode="General">
                  <c:v>80</c:v>
                </c:pt>
                <c:pt idx="926" formatCode="General">
                  <c:v>0</c:v>
                </c:pt>
                <c:pt idx="928" formatCode="General">
                  <c:v>16.670000000000002</c:v>
                </c:pt>
                <c:pt idx="929" formatCode="General">
                  <c:v>0</c:v>
                </c:pt>
                <c:pt idx="930" formatCode="General">
                  <c:v>16.670000000000002</c:v>
                </c:pt>
                <c:pt idx="931" formatCode="General">
                  <c:v>10</c:v>
                </c:pt>
                <c:pt idx="934" formatCode="General">
                  <c:v>16.670000000000002</c:v>
                </c:pt>
                <c:pt idx="935" formatCode="General">
                  <c:v>15.54</c:v>
                </c:pt>
                <c:pt idx="936" formatCode="General">
                  <c:v>25</c:v>
                </c:pt>
                <c:pt idx="937" formatCode="General">
                  <c:v>0</c:v>
                </c:pt>
                <c:pt idx="938" formatCode="General">
                  <c:v>16.96</c:v>
                </c:pt>
                <c:pt idx="940" formatCode="General">
                  <c:v>50</c:v>
                </c:pt>
                <c:pt idx="941" formatCode="General">
                  <c:v>0</c:v>
                </c:pt>
                <c:pt idx="942" formatCode="General">
                  <c:v>16.670000000000002</c:v>
                </c:pt>
                <c:pt idx="943" formatCode="General">
                  <c:v>0</c:v>
                </c:pt>
                <c:pt idx="944" formatCode="General">
                  <c:v>10</c:v>
                </c:pt>
                <c:pt idx="946" formatCode="General">
                  <c:v>33.33</c:v>
                </c:pt>
                <c:pt idx="947" formatCode="General">
                  <c:v>0</c:v>
                </c:pt>
                <c:pt idx="948" formatCode="General">
                  <c:v>75</c:v>
                </c:pt>
                <c:pt idx="949" formatCode="General">
                  <c:v>38.1</c:v>
                </c:pt>
                <c:pt idx="953" formatCode="General">
                  <c:v>25</c:v>
                </c:pt>
                <c:pt idx="954" formatCode="General">
                  <c:v>19.350000000000001</c:v>
                </c:pt>
                <c:pt idx="955" formatCode="General">
                  <c:v>23.88</c:v>
                </c:pt>
                <c:pt idx="957" formatCode="General">
                  <c:v>14.29</c:v>
                </c:pt>
                <c:pt idx="959" formatCode="General">
                  <c:v>100</c:v>
                </c:pt>
                <c:pt idx="962" formatCode="General">
                  <c:v>17.579999999999998</c:v>
                </c:pt>
                <c:pt idx="963" formatCode="General">
                  <c:v>50</c:v>
                </c:pt>
                <c:pt idx="965" formatCode="General">
                  <c:v>20</c:v>
                </c:pt>
                <c:pt idx="967" formatCode="General">
                  <c:v>10.08</c:v>
                </c:pt>
                <c:pt idx="968" formatCode="General">
                  <c:v>23.4</c:v>
                </c:pt>
                <c:pt idx="970" formatCode="General">
                  <c:v>0</c:v>
                </c:pt>
                <c:pt idx="971" formatCode="General">
                  <c:v>0</c:v>
                </c:pt>
                <c:pt idx="972" formatCode="General">
                  <c:v>50</c:v>
                </c:pt>
                <c:pt idx="973" formatCode="General">
                  <c:v>15.91</c:v>
                </c:pt>
                <c:pt idx="974" formatCode="General">
                  <c:v>7.14</c:v>
                </c:pt>
                <c:pt idx="975" formatCode="General">
                  <c:v>7.14</c:v>
                </c:pt>
                <c:pt idx="976" formatCode="General">
                  <c:v>33.33</c:v>
                </c:pt>
                <c:pt idx="979" formatCode="General">
                  <c:v>0</c:v>
                </c:pt>
                <c:pt idx="980" formatCode="General">
                  <c:v>9.09</c:v>
                </c:pt>
                <c:pt idx="981" formatCode="General">
                  <c:v>12.5</c:v>
                </c:pt>
                <c:pt idx="982" formatCode="General">
                  <c:v>27.27</c:v>
                </c:pt>
                <c:pt idx="984" formatCode="General">
                  <c:v>0</c:v>
                </c:pt>
                <c:pt idx="985" formatCode="General">
                  <c:v>22.38</c:v>
                </c:pt>
                <c:pt idx="986" formatCode="General">
                  <c:v>57.89</c:v>
                </c:pt>
                <c:pt idx="988" formatCode="General">
                  <c:v>40</c:v>
                </c:pt>
                <c:pt idx="989" formatCode="General">
                  <c:v>28.57</c:v>
                </c:pt>
                <c:pt idx="990" formatCode="General">
                  <c:v>42.86</c:v>
                </c:pt>
                <c:pt idx="991" formatCode="General">
                  <c:v>29.41</c:v>
                </c:pt>
                <c:pt idx="992" formatCode="General">
                  <c:v>33.33</c:v>
                </c:pt>
                <c:pt idx="993" formatCode="General">
                  <c:v>27.27</c:v>
                </c:pt>
                <c:pt idx="996" formatCode="General">
                  <c:v>10</c:v>
                </c:pt>
                <c:pt idx="997" formatCode="General">
                  <c:v>50</c:v>
                </c:pt>
                <c:pt idx="998" formatCode="General">
                  <c:v>22.26</c:v>
                </c:pt>
                <c:pt idx="999" formatCode="General">
                  <c:v>0</c:v>
                </c:pt>
                <c:pt idx="1000" formatCode="General">
                  <c:v>100</c:v>
                </c:pt>
                <c:pt idx="1001" formatCode="General">
                  <c:v>50</c:v>
                </c:pt>
                <c:pt idx="1002" formatCode="General">
                  <c:v>0</c:v>
                </c:pt>
                <c:pt idx="1003" formatCode="General">
                  <c:v>44.44</c:v>
                </c:pt>
                <c:pt idx="1005" formatCode="General">
                  <c:v>0</c:v>
                </c:pt>
                <c:pt idx="1006" formatCode="General">
                  <c:v>40</c:v>
                </c:pt>
                <c:pt idx="1007" formatCode="General">
                  <c:v>15.38</c:v>
                </c:pt>
                <c:pt idx="1008" formatCode="General">
                  <c:v>33.33</c:v>
                </c:pt>
                <c:pt idx="1009" formatCode="General">
                  <c:v>0</c:v>
                </c:pt>
                <c:pt idx="1010" formatCode="General">
                  <c:v>17.71</c:v>
                </c:pt>
                <c:pt idx="1011" formatCode="General">
                  <c:v>35.29</c:v>
                </c:pt>
                <c:pt idx="1012" formatCode="General">
                  <c:v>13.24</c:v>
                </c:pt>
                <c:pt idx="1013" formatCode="General">
                  <c:v>0</c:v>
                </c:pt>
                <c:pt idx="1014" formatCode="General">
                  <c:v>18.18</c:v>
                </c:pt>
                <c:pt idx="1015" formatCode="General">
                  <c:v>0</c:v>
                </c:pt>
                <c:pt idx="1016" formatCode="General">
                  <c:v>33.33</c:v>
                </c:pt>
                <c:pt idx="1017" formatCode="General">
                  <c:v>0</c:v>
                </c:pt>
                <c:pt idx="1018" formatCode="General">
                  <c:v>34.78</c:v>
                </c:pt>
                <c:pt idx="1019" formatCode="General">
                  <c:v>26.09</c:v>
                </c:pt>
                <c:pt idx="1020" formatCode="General">
                  <c:v>26.56</c:v>
                </c:pt>
                <c:pt idx="1021" formatCode="General">
                  <c:v>15.38</c:v>
                </c:pt>
                <c:pt idx="1023" formatCode="General">
                  <c:v>34.18</c:v>
                </c:pt>
                <c:pt idx="1024" formatCode="General">
                  <c:v>42.15</c:v>
                </c:pt>
                <c:pt idx="1025" formatCode="General">
                  <c:v>27.27</c:v>
                </c:pt>
                <c:pt idx="1026" formatCode="General">
                  <c:v>24.15</c:v>
                </c:pt>
                <c:pt idx="1027" formatCode="General">
                  <c:v>14.81</c:v>
                </c:pt>
                <c:pt idx="1028" formatCode="General">
                  <c:v>40</c:v>
                </c:pt>
                <c:pt idx="1029" formatCode="General">
                  <c:v>29.17</c:v>
                </c:pt>
                <c:pt idx="1032" formatCode="General">
                  <c:v>0</c:v>
                </c:pt>
                <c:pt idx="1033" formatCode="General">
                  <c:v>12.5</c:v>
                </c:pt>
                <c:pt idx="1034" formatCode="General">
                  <c:v>50</c:v>
                </c:pt>
                <c:pt idx="1035" formatCode="General">
                  <c:v>75</c:v>
                </c:pt>
                <c:pt idx="1036" formatCode="General">
                  <c:v>10</c:v>
                </c:pt>
                <c:pt idx="1037" formatCode="General">
                  <c:v>50</c:v>
                </c:pt>
                <c:pt idx="1038" formatCode="General">
                  <c:v>37.14</c:v>
                </c:pt>
                <c:pt idx="1039" formatCode="General">
                  <c:v>29.49</c:v>
                </c:pt>
                <c:pt idx="1040" formatCode="General">
                  <c:v>36.19</c:v>
                </c:pt>
                <c:pt idx="1041" formatCode="General">
                  <c:v>23.81</c:v>
                </c:pt>
                <c:pt idx="1042" formatCode="General">
                  <c:v>25</c:v>
                </c:pt>
                <c:pt idx="1043" formatCode="General">
                  <c:v>16.670000000000002</c:v>
                </c:pt>
                <c:pt idx="1044" formatCode="General">
                  <c:v>13.33</c:v>
                </c:pt>
                <c:pt idx="1045" formatCode="General">
                  <c:v>40</c:v>
                </c:pt>
                <c:pt idx="1046" formatCode="General">
                  <c:v>42.86</c:v>
                </c:pt>
                <c:pt idx="1047" formatCode="General">
                  <c:v>43.75</c:v>
                </c:pt>
                <c:pt idx="1048" formatCode="General">
                  <c:v>14.29</c:v>
                </c:pt>
                <c:pt idx="1049" formatCode="General">
                  <c:v>20</c:v>
                </c:pt>
                <c:pt idx="1050" formatCode="General">
                  <c:v>22.81</c:v>
                </c:pt>
                <c:pt idx="1051" formatCode="General">
                  <c:v>22.54</c:v>
                </c:pt>
                <c:pt idx="1052" formatCode="General">
                  <c:v>20</c:v>
                </c:pt>
                <c:pt idx="1053" formatCode="General">
                  <c:v>31.34</c:v>
                </c:pt>
                <c:pt idx="1054" formatCode="General">
                  <c:v>44.51</c:v>
                </c:pt>
                <c:pt idx="1055" formatCode="General">
                  <c:v>27.08</c:v>
                </c:pt>
                <c:pt idx="1056" formatCode="General">
                  <c:v>0</c:v>
                </c:pt>
                <c:pt idx="1057" formatCode="General">
                  <c:v>9.09</c:v>
                </c:pt>
                <c:pt idx="1058" formatCode="General">
                  <c:v>50</c:v>
                </c:pt>
                <c:pt idx="1059" formatCode="General">
                  <c:v>28.18</c:v>
                </c:pt>
                <c:pt idx="1060" formatCode="General">
                  <c:v>0</c:v>
                </c:pt>
                <c:pt idx="1062" formatCode="General">
                  <c:v>20</c:v>
                </c:pt>
                <c:pt idx="1063" formatCode="General">
                  <c:v>44.44</c:v>
                </c:pt>
                <c:pt idx="1064" formatCode="General">
                  <c:v>0</c:v>
                </c:pt>
                <c:pt idx="1065" formatCode="General">
                  <c:v>0</c:v>
                </c:pt>
                <c:pt idx="1066" formatCode="General">
                  <c:v>0</c:v>
                </c:pt>
                <c:pt idx="1067" formatCode="General">
                  <c:v>30</c:v>
                </c:pt>
                <c:pt idx="1069" formatCode="General">
                  <c:v>25</c:v>
                </c:pt>
                <c:pt idx="1070" formatCode="General">
                  <c:v>83.33</c:v>
                </c:pt>
                <c:pt idx="1071" formatCode="General">
                  <c:v>50</c:v>
                </c:pt>
                <c:pt idx="1072" formatCode="General">
                  <c:v>25</c:v>
                </c:pt>
                <c:pt idx="1074" formatCode="General">
                  <c:v>100</c:v>
                </c:pt>
                <c:pt idx="1075" formatCode="General">
                  <c:v>39.159999999999997</c:v>
                </c:pt>
                <c:pt idx="1077" formatCode="General">
                  <c:v>0</c:v>
                </c:pt>
                <c:pt idx="1078" formatCode="General">
                  <c:v>0</c:v>
                </c:pt>
                <c:pt idx="1079" formatCode="General">
                  <c:v>18.18</c:v>
                </c:pt>
                <c:pt idx="1081" formatCode="General">
                  <c:v>29.82</c:v>
                </c:pt>
                <c:pt idx="1082" formatCode="General">
                  <c:v>50</c:v>
                </c:pt>
                <c:pt idx="1083" formatCode="General">
                  <c:v>23.5</c:v>
                </c:pt>
                <c:pt idx="1086" formatCode="General">
                  <c:v>36.36</c:v>
                </c:pt>
                <c:pt idx="1087" formatCode="General">
                  <c:v>25</c:v>
                </c:pt>
              </c:numCache>
            </c:numRef>
          </c:yVal>
          <c:smooth val="0"/>
          <c:extLst>
            <c:ext xmlns:c16="http://schemas.microsoft.com/office/drawing/2014/chart" uri="{C3380CC4-5D6E-409C-BE32-E72D297353CC}">
              <c16:uniqueId val="{00000014-2C74-4144-8672-903CC0440AB6}"/>
            </c:ext>
          </c:extLst>
        </c:ser>
        <c:dLbls>
          <c:showLegendKey val="0"/>
          <c:showVal val="0"/>
          <c:showCatName val="0"/>
          <c:showSerName val="0"/>
          <c:showPercent val="0"/>
          <c:showBubbleSize val="0"/>
        </c:dLbls>
        <c:axId val="1772427232"/>
        <c:axId val="1780423856"/>
      </c:scatterChart>
      <c:valAx>
        <c:axId val="1772427232"/>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23856"/>
        <c:crosses val="autoZero"/>
        <c:crossBetween val="midCat"/>
      </c:valAx>
      <c:valAx>
        <c:axId val="178042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4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243840</xdr:colOff>
      <xdr:row>7</xdr:row>
      <xdr:rowOff>49530</xdr:rowOff>
    </xdr:from>
    <xdr:to>
      <xdr:col>3</xdr:col>
      <xdr:colOff>628650</xdr:colOff>
      <xdr:row>22</xdr:row>
      <xdr:rowOff>68580</xdr:rowOff>
    </xdr:to>
    <xdr:graphicFrame macro="">
      <xdr:nvGraphicFramePr>
        <xdr:cNvPr id="3" name="Chart 2">
          <a:extLst>
            <a:ext uri="{FF2B5EF4-FFF2-40B4-BE49-F238E27FC236}">
              <a16:creationId xmlns:a16="http://schemas.microsoft.com/office/drawing/2014/main" id="{66D15767-EE57-D138-8C0D-F79AB06FD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0E96-7E65-4E90-AB86-2E191D7C97A8}">
  <dimension ref="A1:W1151"/>
  <sheetViews>
    <sheetView tabSelected="1" workbookViewId="0"/>
  </sheetViews>
  <sheetFormatPr defaultRowHeight="15" x14ac:dyDescent="0.25"/>
  <cols>
    <col min="1" max="1" width="16.42578125" customWidth="1"/>
    <col min="2" max="2" width="43.28515625" customWidth="1"/>
    <col min="4" max="4" width="12.42578125" customWidth="1"/>
    <col min="5" max="5" width="13.85546875" customWidth="1"/>
    <col min="6" max="6" width="14.85546875" customWidth="1"/>
    <col min="7" max="7" width="15.85546875" customWidth="1"/>
    <col min="14" max="14" width="14.42578125" customWidth="1"/>
    <col min="16" max="16" width="14.42578125" customWidth="1"/>
    <col min="17" max="17" width="12.140625" customWidth="1"/>
    <col min="18" max="18" width="15.7109375" customWidth="1"/>
    <col min="19" max="19" width="14.28515625" customWidth="1"/>
    <col min="22" max="22" width="9.140625" customWidth="1"/>
  </cols>
  <sheetData>
    <row r="1" spans="1:23" x14ac:dyDescent="0.25">
      <c r="A1" t="s">
        <v>3246</v>
      </c>
    </row>
    <row r="2" spans="1:23" x14ac:dyDescent="0.25">
      <c r="A2" t="s">
        <v>1</v>
      </c>
      <c r="B2" t="s">
        <v>2</v>
      </c>
      <c r="C2" t="s">
        <v>1206</v>
      </c>
      <c r="D2" t="s">
        <v>3</v>
      </c>
      <c r="E2" t="s">
        <v>1039</v>
      </c>
      <c r="F2" t="s">
        <v>1040</v>
      </c>
      <c r="G2" t="s">
        <v>1187</v>
      </c>
      <c r="H2" t="s">
        <v>1188</v>
      </c>
      <c r="I2" t="s">
        <v>1190</v>
      </c>
      <c r="J2" t="s">
        <v>1192</v>
      </c>
      <c r="K2" t="s">
        <v>1191</v>
      </c>
      <c r="L2" t="s">
        <v>1189</v>
      </c>
      <c r="M2" t="s">
        <v>1193</v>
      </c>
      <c r="N2" t="s">
        <v>1194</v>
      </c>
      <c r="O2" t="s">
        <v>1196</v>
      </c>
      <c r="P2" t="s">
        <v>1195</v>
      </c>
      <c r="Q2" t="s">
        <v>2838</v>
      </c>
      <c r="R2" t="s">
        <v>1200</v>
      </c>
      <c r="S2" t="s">
        <v>1201</v>
      </c>
      <c r="T2" t="s">
        <v>1202</v>
      </c>
      <c r="U2" t="s">
        <v>1203</v>
      </c>
      <c r="V2" t="s">
        <v>1204</v>
      </c>
      <c r="W2" t="s">
        <v>2837</v>
      </c>
    </row>
    <row r="3" spans="1:23" x14ac:dyDescent="0.25">
      <c r="A3" t="s">
        <v>7</v>
      </c>
      <c r="B3" t="s">
        <v>8</v>
      </c>
      <c r="D3" t="s">
        <v>9</v>
      </c>
      <c r="E3">
        <v>84552</v>
      </c>
      <c r="F3">
        <v>194000</v>
      </c>
      <c r="G3">
        <v>43.583505154639177</v>
      </c>
      <c r="H3">
        <v>73805</v>
      </c>
      <c r="I3">
        <v>10747</v>
      </c>
      <c r="J3">
        <v>24340</v>
      </c>
      <c r="K3">
        <v>22406</v>
      </c>
      <c r="L3">
        <v>16675</v>
      </c>
      <c r="M3">
        <v>10384</v>
      </c>
      <c r="N3">
        <v>73805</v>
      </c>
      <c r="O3">
        <v>0</v>
      </c>
      <c r="P3">
        <v>84552</v>
      </c>
      <c r="Q3">
        <v>1</v>
      </c>
      <c r="R3">
        <v>12.710521335982591</v>
      </c>
      <c r="S3">
        <v>28.787018639417163</v>
      </c>
      <c r="T3">
        <v>26.499668842842272</v>
      </c>
      <c r="U3">
        <v>19.721591446683696</v>
      </c>
      <c r="V3">
        <v>12.281199735074273</v>
      </c>
      <c r="W3">
        <v>100</v>
      </c>
    </row>
    <row r="4" spans="1:23" x14ac:dyDescent="0.25">
      <c r="A4" t="s">
        <v>10</v>
      </c>
      <c r="B4" t="s">
        <v>11</v>
      </c>
      <c r="D4" t="s">
        <v>9</v>
      </c>
      <c r="E4">
        <v>53146</v>
      </c>
      <c r="F4">
        <v>109557</v>
      </c>
      <c r="G4">
        <v>48.509908084376171</v>
      </c>
      <c r="H4">
        <v>43222</v>
      </c>
      <c r="I4">
        <v>9908</v>
      </c>
      <c r="J4">
        <v>15386</v>
      </c>
      <c r="K4">
        <v>11000</v>
      </c>
      <c r="L4">
        <v>10291</v>
      </c>
      <c r="M4">
        <v>6545</v>
      </c>
      <c r="N4">
        <v>43222</v>
      </c>
      <c r="O4">
        <v>0</v>
      </c>
      <c r="P4">
        <v>53130</v>
      </c>
      <c r="Q4">
        <v>0.9996989425356565</v>
      </c>
      <c r="R4">
        <v>18.64859777903256</v>
      </c>
      <c r="S4">
        <v>28.959156785243739</v>
      </c>
      <c r="T4">
        <v>20.703933747412009</v>
      </c>
      <c r="U4">
        <v>19.369471108601545</v>
      </c>
      <c r="V4">
        <v>12.318840579710146</v>
      </c>
      <c r="W4">
        <v>99.999999999999986</v>
      </c>
    </row>
    <row r="5" spans="1:23" x14ac:dyDescent="0.25">
      <c r="A5" t="s">
        <v>12</v>
      </c>
      <c r="B5" t="s">
        <v>13</v>
      </c>
      <c r="D5" t="s">
        <v>9</v>
      </c>
      <c r="E5">
        <v>50342</v>
      </c>
      <c r="F5">
        <v>106564</v>
      </c>
      <c r="G5">
        <v>47.24109455350775</v>
      </c>
      <c r="H5">
        <v>42918</v>
      </c>
      <c r="I5">
        <v>7260</v>
      </c>
      <c r="J5">
        <v>15148</v>
      </c>
      <c r="K5">
        <v>12791</v>
      </c>
      <c r="L5">
        <v>9413</v>
      </c>
      <c r="M5">
        <v>5566</v>
      </c>
      <c r="N5">
        <v>42918</v>
      </c>
      <c r="O5">
        <v>0</v>
      </c>
      <c r="P5">
        <v>50178</v>
      </c>
      <c r="Q5">
        <v>0.9967422827857455</v>
      </c>
      <c r="R5">
        <v>14.468492167882339</v>
      </c>
      <c r="S5">
        <v>30.188528837339074</v>
      </c>
      <c r="T5">
        <v>25.491251145920522</v>
      </c>
      <c r="U5">
        <v>18.75921718681494</v>
      </c>
      <c r="V5">
        <v>11.092510662043127</v>
      </c>
      <c r="W5">
        <v>99.999999999999986</v>
      </c>
    </row>
    <row r="6" spans="1:23" x14ac:dyDescent="0.25">
      <c r="A6" t="s">
        <v>14</v>
      </c>
      <c r="B6" t="s">
        <v>15</v>
      </c>
      <c r="D6" t="s">
        <v>9</v>
      </c>
      <c r="E6">
        <v>49317</v>
      </c>
      <c r="F6">
        <v>101281</v>
      </c>
      <c r="G6">
        <v>48.693239600714847</v>
      </c>
      <c r="H6">
        <v>40542</v>
      </c>
      <c r="I6">
        <v>8676</v>
      </c>
      <c r="J6">
        <v>12882</v>
      </c>
      <c r="K6">
        <v>11886</v>
      </c>
      <c r="L6">
        <v>9613</v>
      </c>
      <c r="M6">
        <v>6161</v>
      </c>
      <c r="N6">
        <v>40542</v>
      </c>
      <c r="O6">
        <v>0</v>
      </c>
      <c r="P6">
        <v>49218</v>
      </c>
      <c r="Q6">
        <v>0.99799257862400392</v>
      </c>
      <c r="R6">
        <v>17.627697183957089</v>
      </c>
      <c r="S6">
        <v>26.173351212970864</v>
      </c>
      <c r="T6">
        <v>24.149701328782154</v>
      </c>
      <c r="U6">
        <v>19.531472225608518</v>
      </c>
      <c r="V6">
        <v>12.517778048681377</v>
      </c>
      <c r="W6">
        <v>100</v>
      </c>
    </row>
    <row r="7" spans="1:23" x14ac:dyDescent="0.25">
      <c r="A7" t="s">
        <v>16</v>
      </c>
      <c r="B7" t="s">
        <v>17</v>
      </c>
      <c r="D7" t="s">
        <v>9</v>
      </c>
      <c r="E7">
        <v>45396</v>
      </c>
      <c r="F7">
        <v>102965</v>
      </c>
      <c r="G7">
        <v>44.088768027970673</v>
      </c>
      <c r="H7">
        <v>37451</v>
      </c>
      <c r="I7">
        <v>7886</v>
      </c>
      <c r="J7">
        <v>12463</v>
      </c>
      <c r="K7">
        <v>10155</v>
      </c>
      <c r="L7">
        <v>8373</v>
      </c>
      <c r="M7">
        <v>6460</v>
      </c>
      <c r="N7">
        <v>37451</v>
      </c>
      <c r="O7">
        <v>0</v>
      </c>
      <c r="P7">
        <v>45337</v>
      </c>
      <c r="Q7">
        <v>0.99870032601991365</v>
      </c>
      <c r="R7">
        <v>17.394181352978801</v>
      </c>
      <c r="S7">
        <v>27.489688334031808</v>
      </c>
      <c r="T7">
        <v>22.398923616472196</v>
      </c>
      <c r="U7">
        <v>18.468359176831285</v>
      </c>
      <c r="V7">
        <v>14.248847519685908</v>
      </c>
      <c r="W7">
        <v>100</v>
      </c>
    </row>
    <row r="8" spans="1:23" x14ac:dyDescent="0.25">
      <c r="A8" t="s">
        <v>18</v>
      </c>
      <c r="B8" t="s">
        <v>19</v>
      </c>
      <c r="D8" t="s">
        <v>9</v>
      </c>
      <c r="E8">
        <v>41171</v>
      </c>
      <c r="F8">
        <v>88164</v>
      </c>
      <c r="G8">
        <v>46.698198811306199</v>
      </c>
      <c r="H8">
        <v>34014</v>
      </c>
      <c r="I8">
        <v>7051</v>
      </c>
      <c r="J8">
        <v>11277</v>
      </c>
      <c r="K8">
        <v>9783</v>
      </c>
      <c r="L8">
        <v>7514</v>
      </c>
      <c r="M8">
        <v>5440</v>
      </c>
      <c r="N8">
        <v>34014</v>
      </c>
      <c r="O8">
        <v>0</v>
      </c>
      <c r="P8">
        <v>41065</v>
      </c>
      <c r="Q8">
        <v>0.99742537222802463</v>
      </c>
      <c r="R8">
        <v>17.170339705345185</v>
      </c>
      <c r="S8">
        <v>27.461341775234381</v>
      </c>
      <c r="T8">
        <v>23.823207110678194</v>
      </c>
      <c r="U8">
        <v>18.297820528430535</v>
      </c>
      <c r="V8">
        <v>13.247290880311702</v>
      </c>
      <c r="W8">
        <v>100</v>
      </c>
    </row>
    <row r="9" spans="1:23" x14ac:dyDescent="0.25">
      <c r="A9" t="s">
        <v>20</v>
      </c>
      <c r="B9" t="s">
        <v>21</v>
      </c>
      <c r="D9" t="s">
        <v>9</v>
      </c>
      <c r="E9">
        <v>41089</v>
      </c>
      <c r="F9">
        <v>89386</v>
      </c>
      <c r="G9">
        <v>45.96804868771396</v>
      </c>
      <c r="H9">
        <v>34748</v>
      </c>
      <c r="I9">
        <v>6339</v>
      </c>
      <c r="J9">
        <v>12614</v>
      </c>
      <c r="K9">
        <v>9486</v>
      </c>
      <c r="L9">
        <v>7993</v>
      </c>
      <c r="M9">
        <v>4655</v>
      </c>
      <c r="N9">
        <v>34748</v>
      </c>
      <c r="O9">
        <v>0</v>
      </c>
      <c r="P9">
        <v>41087</v>
      </c>
      <c r="Q9">
        <v>0.99995132517218721</v>
      </c>
      <c r="R9">
        <v>15.428237642076571</v>
      </c>
      <c r="S9">
        <v>30.700708253218778</v>
      </c>
      <c r="T9">
        <v>23.087594616301992</v>
      </c>
      <c r="U9">
        <v>19.453841847786403</v>
      </c>
      <c r="V9">
        <v>11.329617640616254</v>
      </c>
      <c r="W9">
        <v>100</v>
      </c>
    </row>
    <row r="10" spans="1:23" x14ac:dyDescent="0.25">
      <c r="A10" t="s">
        <v>22</v>
      </c>
      <c r="B10" t="s">
        <v>23</v>
      </c>
      <c r="D10" t="s">
        <v>9</v>
      </c>
      <c r="E10">
        <v>38108</v>
      </c>
      <c r="F10">
        <v>73111</v>
      </c>
      <c r="G10">
        <v>52.123483470339615</v>
      </c>
      <c r="H10">
        <v>31844</v>
      </c>
      <c r="I10">
        <v>6252</v>
      </c>
      <c r="J10">
        <v>10470</v>
      </c>
      <c r="K10">
        <v>9325</v>
      </c>
      <c r="L10">
        <v>6790</v>
      </c>
      <c r="M10">
        <v>5259</v>
      </c>
      <c r="N10">
        <v>31844</v>
      </c>
      <c r="O10">
        <v>0</v>
      </c>
      <c r="P10">
        <v>38096</v>
      </c>
      <c r="Q10">
        <v>0.99968510548966094</v>
      </c>
      <c r="R10">
        <v>16.411171776564469</v>
      </c>
      <c r="S10">
        <v>27.483200335993281</v>
      </c>
      <c r="T10">
        <v>24.477635447291053</v>
      </c>
      <c r="U10">
        <v>17.823393532129359</v>
      </c>
      <c r="V10">
        <v>13.804598908021839</v>
      </c>
      <c r="W10">
        <v>100</v>
      </c>
    </row>
    <row r="11" spans="1:23" x14ac:dyDescent="0.25">
      <c r="A11" t="s">
        <v>24</v>
      </c>
      <c r="B11" t="s">
        <v>25</v>
      </c>
      <c r="D11" t="s">
        <v>9</v>
      </c>
      <c r="E11">
        <v>37572</v>
      </c>
      <c r="F11">
        <v>77164</v>
      </c>
      <c r="G11">
        <v>48.691099476439788</v>
      </c>
      <c r="H11">
        <v>31917</v>
      </c>
      <c r="I11">
        <v>5633</v>
      </c>
      <c r="J11">
        <v>9857</v>
      </c>
      <c r="K11">
        <v>10009</v>
      </c>
      <c r="L11">
        <v>7457</v>
      </c>
      <c r="M11">
        <v>4594</v>
      </c>
      <c r="N11">
        <v>31917</v>
      </c>
      <c r="O11">
        <v>0</v>
      </c>
      <c r="P11">
        <v>37550</v>
      </c>
      <c r="Q11">
        <v>0.99941445757478975</v>
      </c>
      <c r="R11">
        <v>15.00133155792277</v>
      </c>
      <c r="S11">
        <v>26.250332889480692</v>
      </c>
      <c r="T11">
        <v>26.655126498002662</v>
      </c>
      <c r="U11">
        <v>19.858854860186419</v>
      </c>
      <c r="V11">
        <v>12.234354194407457</v>
      </c>
      <c r="W11">
        <v>100.00000000000001</v>
      </c>
    </row>
    <row r="12" spans="1:23" x14ac:dyDescent="0.25">
      <c r="A12" t="s">
        <v>26</v>
      </c>
      <c r="B12" t="s">
        <v>27</v>
      </c>
      <c r="D12" t="s">
        <v>9</v>
      </c>
      <c r="E12">
        <v>36001</v>
      </c>
      <c r="F12">
        <v>72679</v>
      </c>
      <c r="G12">
        <v>49.534253360668146</v>
      </c>
      <c r="H12">
        <v>27989</v>
      </c>
      <c r="I12">
        <v>7982</v>
      </c>
      <c r="J12">
        <v>8617</v>
      </c>
      <c r="K12">
        <v>8281</v>
      </c>
      <c r="L12">
        <v>5967</v>
      </c>
      <c r="M12">
        <v>5124</v>
      </c>
      <c r="N12">
        <v>27989</v>
      </c>
      <c r="O12">
        <v>0</v>
      </c>
      <c r="P12">
        <v>35971</v>
      </c>
      <c r="Q12">
        <v>0.99916668981417178</v>
      </c>
      <c r="R12">
        <v>22.190097578604988</v>
      </c>
      <c r="S12">
        <v>23.955408523532846</v>
      </c>
      <c r="T12">
        <v>23.021322732200939</v>
      </c>
      <c r="U12">
        <v>16.588362847849655</v>
      </c>
      <c r="V12">
        <v>14.24480831781157</v>
      </c>
      <c r="W12">
        <v>100</v>
      </c>
    </row>
    <row r="13" spans="1:23" x14ac:dyDescent="0.25">
      <c r="A13" t="s">
        <v>28</v>
      </c>
      <c r="B13" t="s">
        <v>29</v>
      </c>
      <c r="D13" t="s">
        <v>9</v>
      </c>
      <c r="E13">
        <v>35153</v>
      </c>
      <c r="F13">
        <v>75477</v>
      </c>
      <c r="G13">
        <v>46.574453144666592</v>
      </c>
      <c r="H13">
        <v>28287</v>
      </c>
      <c r="I13">
        <v>6845</v>
      </c>
      <c r="J13">
        <v>8089</v>
      </c>
      <c r="K13">
        <v>8442</v>
      </c>
      <c r="L13">
        <v>6716</v>
      </c>
      <c r="M13">
        <v>5040</v>
      </c>
      <c r="N13">
        <v>28287</v>
      </c>
      <c r="O13">
        <v>0</v>
      </c>
      <c r="P13">
        <v>35132</v>
      </c>
      <c r="Q13">
        <v>0.99940261144141329</v>
      </c>
      <c r="R13">
        <v>19.483661619036777</v>
      </c>
      <c r="S13">
        <v>23.024592963679837</v>
      </c>
      <c r="T13">
        <v>24.029374928839804</v>
      </c>
      <c r="U13">
        <v>19.116475008539226</v>
      </c>
      <c r="V13">
        <v>14.34589547990436</v>
      </c>
      <c r="W13">
        <v>100</v>
      </c>
    </row>
    <row r="14" spans="1:23" x14ac:dyDescent="0.25">
      <c r="A14" t="s">
        <v>30</v>
      </c>
      <c r="B14" t="s">
        <v>31</v>
      </c>
      <c r="D14" t="s">
        <v>9</v>
      </c>
      <c r="E14">
        <v>35049</v>
      </c>
      <c r="F14">
        <v>75213</v>
      </c>
      <c r="G14">
        <v>46.599656974193294</v>
      </c>
      <c r="H14">
        <v>31073</v>
      </c>
      <c r="I14">
        <v>3881</v>
      </c>
      <c r="J14">
        <v>11066</v>
      </c>
      <c r="K14">
        <v>9061</v>
      </c>
      <c r="L14">
        <v>6615</v>
      </c>
      <c r="M14">
        <v>4331</v>
      </c>
      <c r="N14">
        <v>31073</v>
      </c>
      <c r="O14">
        <v>0</v>
      </c>
      <c r="P14">
        <v>34954</v>
      </c>
      <c r="Q14">
        <v>0.99728950897315183</v>
      </c>
      <c r="R14">
        <v>11.103164158608458</v>
      </c>
      <c r="S14">
        <v>31.658751501974024</v>
      </c>
      <c r="T14">
        <v>25.92264118555816</v>
      </c>
      <c r="U14">
        <v>18.924872689820909</v>
      </c>
      <c r="V14">
        <v>12.390570464038451</v>
      </c>
      <c r="W14">
        <v>99.999999999999986</v>
      </c>
    </row>
    <row r="15" spans="1:23" x14ac:dyDescent="0.25">
      <c r="A15" t="s">
        <v>32</v>
      </c>
      <c r="B15" t="s">
        <v>33</v>
      </c>
      <c r="D15" t="s">
        <v>9</v>
      </c>
      <c r="E15">
        <v>32733</v>
      </c>
      <c r="F15">
        <v>58843</v>
      </c>
      <c r="G15">
        <v>55.627687235525038</v>
      </c>
      <c r="H15">
        <v>27298</v>
      </c>
      <c r="I15">
        <v>5438</v>
      </c>
      <c r="J15">
        <v>8758</v>
      </c>
      <c r="K15">
        <v>6690</v>
      </c>
      <c r="L15">
        <v>6268</v>
      </c>
      <c r="M15">
        <v>5582</v>
      </c>
      <c r="N15">
        <v>27298</v>
      </c>
      <c r="O15">
        <v>0</v>
      </c>
      <c r="P15">
        <v>32736</v>
      </c>
      <c r="Q15">
        <v>1.0000916506278068</v>
      </c>
      <c r="R15">
        <v>16.611681329423263</v>
      </c>
      <c r="S15">
        <v>26.75342130987292</v>
      </c>
      <c r="T15">
        <v>20.436217008797655</v>
      </c>
      <c r="U15">
        <v>19.147116324535681</v>
      </c>
      <c r="V15">
        <v>17.051564027370478</v>
      </c>
      <c r="W15">
        <v>99.999999999999986</v>
      </c>
    </row>
    <row r="16" spans="1:23" x14ac:dyDescent="0.25">
      <c r="A16" t="s">
        <v>34</v>
      </c>
      <c r="B16" t="s">
        <v>35</v>
      </c>
      <c r="D16" t="s">
        <v>9</v>
      </c>
      <c r="E16">
        <v>32610</v>
      </c>
      <c r="F16">
        <v>62829</v>
      </c>
      <c r="G16">
        <v>51.902783746359162</v>
      </c>
      <c r="H16">
        <v>26014</v>
      </c>
      <c r="I16">
        <v>6576</v>
      </c>
      <c r="J16">
        <v>8168</v>
      </c>
      <c r="K16">
        <v>7778</v>
      </c>
      <c r="L16">
        <v>5496</v>
      </c>
      <c r="M16">
        <v>4572</v>
      </c>
      <c r="N16">
        <v>26014</v>
      </c>
      <c r="O16">
        <v>0</v>
      </c>
      <c r="P16">
        <v>32590</v>
      </c>
      <c r="Q16">
        <v>0.99938669119901868</v>
      </c>
      <c r="R16">
        <v>20.177968702055846</v>
      </c>
      <c r="S16">
        <v>25.062902730899051</v>
      </c>
      <c r="T16">
        <v>23.866216630868365</v>
      </c>
      <c r="U16">
        <v>16.864068732740105</v>
      </c>
      <c r="V16">
        <v>14.028843203436637</v>
      </c>
      <c r="W16">
        <v>100</v>
      </c>
    </row>
    <row r="17" spans="1:23" x14ac:dyDescent="0.25">
      <c r="A17" t="s">
        <v>36</v>
      </c>
      <c r="B17" t="s">
        <v>37</v>
      </c>
      <c r="D17" t="s">
        <v>9</v>
      </c>
      <c r="E17">
        <v>31928</v>
      </c>
      <c r="F17">
        <v>63525</v>
      </c>
      <c r="G17">
        <v>50.260527351436444</v>
      </c>
      <c r="H17">
        <v>26567</v>
      </c>
      <c r="I17">
        <v>5368</v>
      </c>
      <c r="J17">
        <v>9776</v>
      </c>
      <c r="K17">
        <v>7483</v>
      </c>
      <c r="L17">
        <v>5699</v>
      </c>
      <c r="M17">
        <v>3609</v>
      </c>
      <c r="N17">
        <v>26567</v>
      </c>
      <c r="O17">
        <v>0</v>
      </c>
      <c r="P17">
        <v>31935</v>
      </c>
      <c r="Q17">
        <v>1.0002192432974193</v>
      </c>
      <c r="R17">
        <v>16.809143572882419</v>
      </c>
      <c r="S17">
        <v>30.612180992641303</v>
      </c>
      <c r="T17">
        <v>23.431971191482699</v>
      </c>
      <c r="U17">
        <v>17.845623923594804</v>
      </c>
      <c r="V17">
        <v>11.301080319398778</v>
      </c>
      <c r="W17">
        <v>100</v>
      </c>
    </row>
    <row r="18" spans="1:23" x14ac:dyDescent="0.25">
      <c r="A18" t="s">
        <v>38</v>
      </c>
      <c r="B18" t="s">
        <v>39</v>
      </c>
      <c r="D18" t="s">
        <v>9</v>
      </c>
      <c r="E18">
        <v>31806</v>
      </c>
      <c r="F18">
        <v>75029</v>
      </c>
      <c r="G18">
        <v>42.391608578016502</v>
      </c>
      <c r="H18">
        <v>23236</v>
      </c>
      <c r="I18">
        <v>8573</v>
      </c>
      <c r="J18">
        <v>6159</v>
      </c>
      <c r="K18">
        <v>8298</v>
      </c>
      <c r="L18">
        <v>4628</v>
      </c>
      <c r="M18">
        <v>4151</v>
      </c>
      <c r="N18">
        <v>23236</v>
      </c>
      <c r="O18">
        <v>0</v>
      </c>
      <c r="P18">
        <v>31809</v>
      </c>
      <c r="Q18">
        <v>1.0000943218260705</v>
      </c>
      <c r="R18">
        <v>26.951491716180954</v>
      </c>
      <c r="S18">
        <v>19.362444591153448</v>
      </c>
      <c r="T18">
        <v>26.086956521739129</v>
      </c>
      <c r="U18">
        <v>14.549341381370052</v>
      </c>
      <c r="V18">
        <v>13.049765789556414</v>
      </c>
      <c r="W18">
        <v>100</v>
      </c>
    </row>
    <row r="19" spans="1:23" x14ac:dyDescent="0.25">
      <c r="A19" t="s">
        <v>40</v>
      </c>
      <c r="B19" t="s">
        <v>41</v>
      </c>
      <c r="D19" t="s">
        <v>9</v>
      </c>
      <c r="E19">
        <v>31580</v>
      </c>
      <c r="F19">
        <v>63515</v>
      </c>
      <c r="G19">
        <v>49.720538455482952</v>
      </c>
      <c r="H19">
        <v>25238</v>
      </c>
      <c r="I19">
        <v>6356</v>
      </c>
      <c r="J19">
        <v>8758</v>
      </c>
      <c r="K19">
        <v>6889</v>
      </c>
      <c r="L19">
        <v>5841</v>
      </c>
      <c r="M19">
        <v>3750</v>
      </c>
      <c r="N19">
        <v>25238</v>
      </c>
      <c r="O19">
        <v>0</v>
      </c>
      <c r="P19">
        <v>31594</v>
      </c>
      <c r="Q19">
        <v>1.0004433185560482</v>
      </c>
      <c r="R19">
        <v>20.117743875419382</v>
      </c>
      <c r="S19">
        <v>27.720453250617204</v>
      </c>
      <c r="T19">
        <v>21.804773058175602</v>
      </c>
      <c r="U19">
        <v>18.487687535608028</v>
      </c>
      <c r="V19">
        <v>11.869342280179781</v>
      </c>
      <c r="W19">
        <v>100</v>
      </c>
    </row>
    <row r="20" spans="1:23" x14ac:dyDescent="0.25">
      <c r="A20" t="s">
        <v>42</v>
      </c>
      <c r="B20" t="s">
        <v>43</v>
      </c>
      <c r="D20" t="s">
        <v>9</v>
      </c>
      <c r="E20">
        <v>30985</v>
      </c>
      <c r="F20">
        <v>65219</v>
      </c>
      <c r="G20">
        <v>47.509161440684458</v>
      </c>
      <c r="H20">
        <v>26037</v>
      </c>
      <c r="I20">
        <v>4863</v>
      </c>
      <c r="J20">
        <v>9176</v>
      </c>
      <c r="K20">
        <v>7194</v>
      </c>
      <c r="L20">
        <v>5780</v>
      </c>
      <c r="M20">
        <v>3887</v>
      </c>
      <c r="N20">
        <v>26037</v>
      </c>
      <c r="O20">
        <v>0</v>
      </c>
      <c r="P20">
        <v>30900</v>
      </c>
      <c r="Q20">
        <v>0.99725673713086982</v>
      </c>
      <c r="R20">
        <v>15.737864077669903</v>
      </c>
      <c r="S20">
        <v>29.6957928802589</v>
      </c>
      <c r="T20">
        <v>23.281553398058254</v>
      </c>
      <c r="U20">
        <v>18.705501618122977</v>
      </c>
      <c r="V20">
        <v>12.579288025889968</v>
      </c>
      <c r="W20">
        <v>100</v>
      </c>
    </row>
    <row r="21" spans="1:23" x14ac:dyDescent="0.25">
      <c r="A21" t="s">
        <v>44</v>
      </c>
      <c r="B21" t="s">
        <v>45</v>
      </c>
      <c r="D21" t="s">
        <v>9</v>
      </c>
      <c r="E21">
        <v>29701</v>
      </c>
      <c r="F21">
        <v>66473</v>
      </c>
      <c r="G21">
        <v>44.681299174100765</v>
      </c>
      <c r="H21">
        <v>22868</v>
      </c>
      <c r="I21">
        <v>6771</v>
      </c>
      <c r="J21">
        <v>6500</v>
      </c>
      <c r="K21">
        <v>7142</v>
      </c>
      <c r="L21">
        <v>5174</v>
      </c>
      <c r="M21">
        <v>4052</v>
      </c>
      <c r="N21">
        <v>22868</v>
      </c>
      <c r="O21">
        <v>0</v>
      </c>
      <c r="P21">
        <v>29639</v>
      </c>
      <c r="Q21">
        <v>0.99791252819770382</v>
      </c>
      <c r="R21">
        <v>22.844900300280035</v>
      </c>
      <c r="S21">
        <v>21.930564458989846</v>
      </c>
      <c r="T21">
        <v>24.096629440939303</v>
      </c>
      <c r="U21">
        <v>17.456729309355918</v>
      </c>
      <c r="V21">
        <v>13.671176490434899</v>
      </c>
      <c r="W21">
        <v>100</v>
      </c>
    </row>
    <row r="22" spans="1:23" x14ac:dyDescent="0.25">
      <c r="A22" t="s">
        <v>46</v>
      </c>
      <c r="B22" t="s">
        <v>47</v>
      </c>
      <c r="D22" t="s">
        <v>9</v>
      </c>
      <c r="E22">
        <v>29127</v>
      </c>
      <c r="F22">
        <v>64010</v>
      </c>
      <c r="G22">
        <v>45.503827526948918</v>
      </c>
      <c r="H22">
        <v>21293</v>
      </c>
      <c r="I22">
        <v>7813</v>
      </c>
      <c r="J22">
        <v>6518</v>
      </c>
      <c r="K22">
        <v>5392</v>
      </c>
      <c r="L22">
        <v>5410</v>
      </c>
      <c r="M22">
        <v>3973</v>
      </c>
      <c r="N22">
        <v>21293</v>
      </c>
      <c r="O22">
        <v>0</v>
      </c>
      <c r="P22">
        <v>29106</v>
      </c>
      <c r="Q22">
        <v>0.99927901946647435</v>
      </c>
      <c r="R22">
        <v>26.843262557548268</v>
      </c>
      <c r="S22">
        <v>22.394008108293821</v>
      </c>
      <c r="T22">
        <v>18.525389953961383</v>
      </c>
      <c r="U22">
        <v>18.587232872947158</v>
      </c>
      <c r="V22">
        <v>13.650106507249365</v>
      </c>
      <c r="W22">
        <v>99.999999999999986</v>
      </c>
    </row>
    <row r="23" spans="1:23" x14ac:dyDescent="0.25">
      <c r="A23" t="s">
        <v>48</v>
      </c>
      <c r="B23" t="s">
        <v>49</v>
      </c>
      <c r="D23" t="s">
        <v>9</v>
      </c>
      <c r="E23">
        <v>29014</v>
      </c>
      <c r="F23">
        <v>70178</v>
      </c>
      <c r="G23">
        <v>41.343440964404799</v>
      </c>
      <c r="H23">
        <v>25395</v>
      </c>
      <c r="I23">
        <v>3635</v>
      </c>
      <c r="J23">
        <v>9000</v>
      </c>
      <c r="K23">
        <v>7268</v>
      </c>
      <c r="L23">
        <v>5930</v>
      </c>
      <c r="M23">
        <v>3197</v>
      </c>
      <c r="N23">
        <v>25395</v>
      </c>
      <c r="O23">
        <v>0</v>
      </c>
      <c r="P23">
        <v>29030</v>
      </c>
      <c r="Q23">
        <v>1.0005514579168677</v>
      </c>
      <c r="R23">
        <v>12.521529452290734</v>
      </c>
      <c r="S23">
        <v>31.002411298656561</v>
      </c>
      <c r="T23">
        <v>25.036169479848429</v>
      </c>
      <c r="U23">
        <v>20.427144333448158</v>
      </c>
      <c r="V23">
        <v>11.012745435756115</v>
      </c>
      <c r="W23">
        <v>100</v>
      </c>
    </row>
    <row r="24" spans="1:23" x14ac:dyDescent="0.25">
      <c r="A24" t="s">
        <v>50</v>
      </c>
      <c r="B24" t="s">
        <v>51</v>
      </c>
      <c r="D24" t="s">
        <v>9</v>
      </c>
      <c r="E24">
        <v>28809</v>
      </c>
      <c r="F24">
        <v>54619</v>
      </c>
      <c r="G24">
        <v>52.745381643750342</v>
      </c>
      <c r="H24">
        <v>24573</v>
      </c>
      <c r="I24">
        <v>4246</v>
      </c>
      <c r="J24">
        <v>8185</v>
      </c>
      <c r="K24">
        <v>5896</v>
      </c>
      <c r="L24">
        <v>4910</v>
      </c>
      <c r="M24">
        <v>5582</v>
      </c>
      <c r="N24">
        <v>24573</v>
      </c>
      <c r="O24">
        <v>0</v>
      </c>
      <c r="P24">
        <v>28819</v>
      </c>
      <c r="Q24">
        <v>1.0003471137491755</v>
      </c>
      <c r="R24">
        <v>14.73333564662202</v>
      </c>
      <c r="S24">
        <v>28.401401852944236</v>
      </c>
      <c r="T24">
        <v>20.458725146604671</v>
      </c>
      <c r="U24">
        <v>17.037371178736251</v>
      </c>
      <c r="V24">
        <v>19.369166175092818</v>
      </c>
      <c r="W24">
        <v>99.999999999999986</v>
      </c>
    </row>
    <row r="25" spans="1:23" x14ac:dyDescent="0.25">
      <c r="A25" t="s">
        <v>52</v>
      </c>
      <c r="B25" t="s">
        <v>53</v>
      </c>
      <c r="D25" t="s">
        <v>9</v>
      </c>
      <c r="E25">
        <v>28314</v>
      </c>
      <c r="F25">
        <v>56695</v>
      </c>
      <c r="G25">
        <v>49.940911896992681</v>
      </c>
      <c r="H25">
        <v>22882</v>
      </c>
      <c r="I25">
        <v>5382</v>
      </c>
      <c r="J25">
        <v>6199</v>
      </c>
      <c r="K25">
        <v>7607</v>
      </c>
      <c r="L25">
        <v>4698</v>
      </c>
      <c r="M25">
        <v>4378</v>
      </c>
      <c r="N25">
        <v>22882</v>
      </c>
      <c r="O25">
        <v>0</v>
      </c>
      <c r="P25">
        <v>28264</v>
      </c>
      <c r="Q25">
        <v>0.99823408914318001</v>
      </c>
      <c r="R25">
        <v>19.041890744409852</v>
      </c>
      <c r="S25">
        <v>21.932493631474667</v>
      </c>
      <c r="T25">
        <v>26.914095669402769</v>
      </c>
      <c r="U25">
        <v>16.621851118030005</v>
      </c>
      <c r="V25">
        <v>15.489668836682705</v>
      </c>
      <c r="W25">
        <v>100</v>
      </c>
    </row>
    <row r="26" spans="1:23" x14ac:dyDescent="0.25">
      <c r="A26" t="s">
        <v>54</v>
      </c>
      <c r="B26" t="s">
        <v>55</v>
      </c>
      <c r="D26" t="s">
        <v>9</v>
      </c>
      <c r="E26">
        <v>27646</v>
      </c>
      <c r="F26">
        <v>58584</v>
      </c>
      <c r="G26">
        <v>47.190359142427965</v>
      </c>
      <c r="H26">
        <v>22943</v>
      </c>
      <c r="I26">
        <v>4676</v>
      </c>
      <c r="J26">
        <v>7785</v>
      </c>
      <c r="K26">
        <v>6768</v>
      </c>
      <c r="L26">
        <v>4932</v>
      </c>
      <c r="M26">
        <v>3458</v>
      </c>
      <c r="N26">
        <v>22943</v>
      </c>
      <c r="O26">
        <v>0</v>
      </c>
      <c r="P26">
        <v>27619</v>
      </c>
      <c r="Q26">
        <v>0.99902336685234749</v>
      </c>
      <c r="R26">
        <v>16.930374017886237</v>
      </c>
      <c r="S26">
        <v>28.187117563995802</v>
      </c>
      <c r="T26">
        <v>24.504869835982475</v>
      </c>
      <c r="U26">
        <v>17.857272167710633</v>
      </c>
      <c r="V26">
        <v>12.520366414424853</v>
      </c>
      <c r="W26">
        <v>100</v>
      </c>
    </row>
    <row r="27" spans="1:23" x14ac:dyDescent="0.25">
      <c r="A27" t="s">
        <v>56</v>
      </c>
      <c r="B27" t="s">
        <v>57</v>
      </c>
      <c r="D27" t="s">
        <v>9</v>
      </c>
      <c r="E27">
        <v>26287</v>
      </c>
      <c r="F27">
        <v>49341</v>
      </c>
      <c r="G27">
        <v>53.27618005309985</v>
      </c>
      <c r="H27">
        <v>22113</v>
      </c>
      <c r="I27">
        <v>4037</v>
      </c>
      <c r="J27">
        <v>8809</v>
      </c>
      <c r="K27">
        <v>6405</v>
      </c>
      <c r="L27">
        <v>4381</v>
      </c>
      <c r="M27">
        <v>2518</v>
      </c>
      <c r="N27">
        <v>22113</v>
      </c>
      <c r="O27">
        <v>0</v>
      </c>
      <c r="P27">
        <v>26150</v>
      </c>
      <c r="Q27">
        <v>0.99478829839844796</v>
      </c>
      <c r="R27">
        <v>15.437858508604208</v>
      </c>
      <c r="S27">
        <v>33.686424474187383</v>
      </c>
      <c r="T27">
        <v>24.493307839388144</v>
      </c>
      <c r="U27">
        <v>16.753346080305928</v>
      </c>
      <c r="V27">
        <v>9.6290630975143401</v>
      </c>
      <c r="W27">
        <v>100</v>
      </c>
    </row>
    <row r="28" spans="1:23" x14ac:dyDescent="0.25">
      <c r="A28" t="s">
        <v>58</v>
      </c>
      <c r="B28" t="s">
        <v>59</v>
      </c>
      <c r="D28" t="s">
        <v>9</v>
      </c>
      <c r="E28">
        <v>25986</v>
      </c>
      <c r="F28">
        <v>55644</v>
      </c>
      <c r="G28">
        <v>46.700452879016609</v>
      </c>
      <c r="H28">
        <v>22314</v>
      </c>
      <c r="I28">
        <v>3676</v>
      </c>
      <c r="J28">
        <v>7567</v>
      </c>
      <c r="K28">
        <v>6603</v>
      </c>
      <c r="L28">
        <v>5053</v>
      </c>
      <c r="M28">
        <v>3091</v>
      </c>
      <c r="N28">
        <v>22314</v>
      </c>
      <c r="O28">
        <v>0</v>
      </c>
      <c r="P28">
        <v>25990</v>
      </c>
      <c r="Q28">
        <v>1.0001539290387131</v>
      </c>
      <c r="R28">
        <v>14.143901500577144</v>
      </c>
      <c r="S28">
        <v>29.115044247787608</v>
      </c>
      <c r="T28">
        <v>25.405925355906117</v>
      </c>
      <c r="U28">
        <v>19.442093112735666</v>
      </c>
      <c r="V28">
        <v>11.89303578299346</v>
      </c>
      <c r="W28">
        <v>100</v>
      </c>
    </row>
    <row r="29" spans="1:23" x14ac:dyDescent="0.25">
      <c r="A29" t="s">
        <v>60</v>
      </c>
      <c r="B29" t="s">
        <v>61</v>
      </c>
      <c r="D29" t="s">
        <v>9</v>
      </c>
      <c r="E29">
        <v>25915</v>
      </c>
      <c r="F29">
        <v>53007</v>
      </c>
      <c r="G29">
        <v>48.889769275756038</v>
      </c>
      <c r="H29">
        <v>18104</v>
      </c>
      <c r="I29">
        <v>7755</v>
      </c>
      <c r="J29">
        <v>5055</v>
      </c>
      <c r="K29">
        <v>4749</v>
      </c>
      <c r="L29">
        <v>4237</v>
      </c>
      <c r="M29">
        <v>4063</v>
      </c>
      <c r="N29">
        <v>18104</v>
      </c>
      <c r="O29">
        <v>0</v>
      </c>
      <c r="P29">
        <v>25859</v>
      </c>
      <c r="Q29">
        <v>0.99783908933050358</v>
      </c>
      <c r="R29">
        <v>29.989558760972969</v>
      </c>
      <c r="S29">
        <v>19.54831973394176</v>
      </c>
      <c r="T29">
        <v>18.364979310878223</v>
      </c>
      <c r="U29">
        <v>16.385011021307864</v>
      </c>
      <c r="V29">
        <v>15.712131172899186</v>
      </c>
      <c r="W29">
        <v>100</v>
      </c>
    </row>
    <row r="30" spans="1:23" x14ac:dyDescent="0.25">
      <c r="A30" t="s">
        <v>62</v>
      </c>
      <c r="B30" t="s">
        <v>63</v>
      </c>
      <c r="D30" t="s">
        <v>9</v>
      </c>
      <c r="E30">
        <v>24159</v>
      </c>
      <c r="F30">
        <v>57474</v>
      </c>
      <c r="G30">
        <v>42.034659150224449</v>
      </c>
      <c r="H30">
        <v>21391</v>
      </c>
      <c r="I30">
        <v>2800</v>
      </c>
      <c r="J30">
        <v>7038</v>
      </c>
      <c r="K30">
        <v>5807</v>
      </c>
      <c r="L30">
        <v>5863</v>
      </c>
      <c r="M30">
        <v>2683</v>
      </c>
      <c r="N30">
        <v>21391</v>
      </c>
      <c r="O30">
        <v>0</v>
      </c>
      <c r="P30">
        <v>24191</v>
      </c>
      <c r="Q30">
        <v>1.0013245581356844</v>
      </c>
      <c r="R30">
        <v>11.574552519532057</v>
      </c>
      <c r="S30">
        <v>29.093464511595222</v>
      </c>
      <c r="T30">
        <v>24.004795171758094</v>
      </c>
      <c r="U30">
        <v>24.236286222148735</v>
      </c>
      <c r="V30">
        <v>11.090901574965896</v>
      </c>
      <c r="W30">
        <v>100</v>
      </c>
    </row>
    <row r="31" spans="1:23" x14ac:dyDescent="0.25">
      <c r="A31" t="s">
        <v>64</v>
      </c>
      <c r="B31" t="s">
        <v>65</v>
      </c>
      <c r="D31" t="s">
        <v>9</v>
      </c>
      <c r="E31">
        <v>24051</v>
      </c>
      <c r="F31">
        <v>55073</v>
      </c>
      <c r="G31">
        <v>43.671127412706774</v>
      </c>
      <c r="H31">
        <v>20316</v>
      </c>
      <c r="I31">
        <v>3676</v>
      </c>
      <c r="J31">
        <v>7224</v>
      </c>
      <c r="K31">
        <v>6403</v>
      </c>
      <c r="L31">
        <v>4326</v>
      </c>
      <c r="M31">
        <v>2363</v>
      </c>
      <c r="N31">
        <v>20316</v>
      </c>
      <c r="O31">
        <v>0</v>
      </c>
      <c r="P31">
        <v>23992</v>
      </c>
      <c r="Q31">
        <v>0.997546879547628</v>
      </c>
      <c r="R31">
        <v>15.321773924641546</v>
      </c>
      <c r="S31">
        <v>30.110036678892964</v>
      </c>
      <c r="T31">
        <v>26.688062687562521</v>
      </c>
      <c r="U31">
        <v>18.031010336778927</v>
      </c>
      <c r="V31">
        <v>9.8491163721240405</v>
      </c>
      <c r="W31">
        <v>100.00000000000001</v>
      </c>
    </row>
    <row r="32" spans="1:23" x14ac:dyDescent="0.25">
      <c r="A32" t="s">
        <v>66</v>
      </c>
      <c r="B32" t="s">
        <v>67</v>
      </c>
      <c r="D32" t="s">
        <v>9</v>
      </c>
      <c r="E32">
        <v>23137</v>
      </c>
      <c r="F32">
        <v>50524</v>
      </c>
      <c r="G32">
        <v>45.794078061911172</v>
      </c>
      <c r="H32">
        <v>16986</v>
      </c>
      <c r="I32">
        <v>6141</v>
      </c>
      <c r="J32">
        <v>5446</v>
      </c>
      <c r="K32">
        <v>4192</v>
      </c>
      <c r="L32">
        <v>4186</v>
      </c>
      <c r="M32">
        <v>3162</v>
      </c>
      <c r="N32">
        <v>16986</v>
      </c>
      <c r="O32">
        <v>0</v>
      </c>
      <c r="P32">
        <v>23127</v>
      </c>
      <c r="Q32">
        <v>0.99956779184855427</v>
      </c>
      <c r="R32">
        <v>26.553379167207158</v>
      </c>
      <c r="S32">
        <v>23.548233666277511</v>
      </c>
      <c r="T32">
        <v>18.125999913520992</v>
      </c>
      <c r="U32">
        <v>18.100056211354694</v>
      </c>
      <c r="V32">
        <v>13.672331041639643</v>
      </c>
      <c r="W32">
        <v>99.999999999999986</v>
      </c>
    </row>
    <row r="33" spans="1:23" x14ac:dyDescent="0.25">
      <c r="A33" t="s">
        <v>68</v>
      </c>
      <c r="B33" t="s">
        <v>69</v>
      </c>
      <c r="D33" t="s">
        <v>9</v>
      </c>
      <c r="E33">
        <v>23009</v>
      </c>
      <c r="F33">
        <v>55393</v>
      </c>
      <c r="G33">
        <v>41.537739425559181</v>
      </c>
      <c r="H33">
        <v>17958</v>
      </c>
      <c r="I33">
        <v>5023</v>
      </c>
      <c r="J33">
        <v>6508</v>
      </c>
      <c r="K33">
        <v>5154</v>
      </c>
      <c r="L33">
        <v>3589</v>
      </c>
      <c r="M33">
        <v>2707</v>
      </c>
      <c r="N33">
        <v>17958</v>
      </c>
      <c r="O33">
        <v>0</v>
      </c>
      <c r="P33">
        <v>22981</v>
      </c>
      <c r="Q33">
        <v>0.99878308487982959</v>
      </c>
      <c r="R33">
        <v>21.857186371350245</v>
      </c>
      <c r="S33">
        <v>28.31904616857404</v>
      </c>
      <c r="T33">
        <v>22.42722248814238</v>
      </c>
      <c r="U33">
        <v>15.617249031808885</v>
      </c>
      <c r="V33">
        <v>11.779295940124451</v>
      </c>
      <c r="W33">
        <v>100</v>
      </c>
    </row>
    <row r="34" spans="1:23" x14ac:dyDescent="0.25">
      <c r="A34" t="s">
        <v>70</v>
      </c>
      <c r="B34" t="s">
        <v>71</v>
      </c>
      <c r="D34" t="s">
        <v>9</v>
      </c>
      <c r="E34">
        <v>22792</v>
      </c>
      <c r="F34">
        <v>47171</v>
      </c>
      <c r="G34">
        <v>48.317822390875747</v>
      </c>
      <c r="H34">
        <v>15240</v>
      </c>
      <c r="I34">
        <v>7514</v>
      </c>
      <c r="J34">
        <v>4093</v>
      </c>
      <c r="K34">
        <v>4330</v>
      </c>
      <c r="L34">
        <v>3410</v>
      </c>
      <c r="M34">
        <v>3407</v>
      </c>
      <c r="N34">
        <v>15240</v>
      </c>
      <c r="O34">
        <v>0</v>
      </c>
      <c r="P34">
        <v>22754</v>
      </c>
      <c r="Q34">
        <v>0.99833274833274832</v>
      </c>
      <c r="R34">
        <v>33.022765228091764</v>
      </c>
      <c r="S34">
        <v>17.988046057835984</v>
      </c>
      <c r="T34">
        <v>19.029621165509361</v>
      </c>
      <c r="U34">
        <v>14.986376021798364</v>
      </c>
      <c r="V34">
        <v>14.973191526764525</v>
      </c>
      <c r="W34">
        <v>100</v>
      </c>
    </row>
    <row r="35" spans="1:23" x14ac:dyDescent="0.25">
      <c r="A35" t="s">
        <v>72</v>
      </c>
      <c r="B35" t="s">
        <v>73</v>
      </c>
      <c r="D35" t="s">
        <v>9</v>
      </c>
      <c r="E35">
        <v>22496</v>
      </c>
      <c r="F35">
        <v>44582</v>
      </c>
      <c r="G35">
        <v>50.459826835942756</v>
      </c>
      <c r="H35">
        <v>18730</v>
      </c>
      <c r="I35">
        <v>3680</v>
      </c>
      <c r="J35">
        <v>5875</v>
      </c>
      <c r="K35">
        <v>6169</v>
      </c>
      <c r="L35">
        <v>3870</v>
      </c>
      <c r="M35">
        <v>2816</v>
      </c>
      <c r="N35">
        <v>18730</v>
      </c>
      <c r="O35">
        <v>0</v>
      </c>
      <c r="P35">
        <v>22410</v>
      </c>
      <c r="Q35">
        <v>0.99617709815078237</v>
      </c>
      <c r="R35">
        <v>16.42124051762606</v>
      </c>
      <c r="S35">
        <v>26.215975011155734</v>
      </c>
      <c r="T35">
        <v>27.52788933511825</v>
      </c>
      <c r="U35">
        <v>17.269076305220885</v>
      </c>
      <c r="V35">
        <v>12.565818830879072</v>
      </c>
      <c r="W35">
        <v>100</v>
      </c>
    </row>
    <row r="36" spans="1:23" x14ac:dyDescent="0.25">
      <c r="A36" t="s">
        <v>74</v>
      </c>
      <c r="B36" t="s">
        <v>75</v>
      </c>
      <c r="D36" t="s">
        <v>9</v>
      </c>
      <c r="E36">
        <v>21814</v>
      </c>
      <c r="F36">
        <v>49397</v>
      </c>
      <c r="G36">
        <v>44.160576553231977</v>
      </c>
      <c r="H36">
        <v>16840</v>
      </c>
      <c r="I36">
        <v>4963</v>
      </c>
      <c r="J36">
        <v>5677</v>
      </c>
      <c r="K36">
        <v>4497</v>
      </c>
      <c r="L36">
        <v>4053</v>
      </c>
      <c r="M36">
        <v>2613</v>
      </c>
      <c r="N36">
        <v>16840</v>
      </c>
      <c r="O36">
        <v>0</v>
      </c>
      <c r="P36">
        <v>21803</v>
      </c>
      <c r="Q36">
        <v>0.99949573668286418</v>
      </c>
      <c r="R36">
        <v>22.762922533596296</v>
      </c>
      <c r="S36">
        <v>26.037701233775167</v>
      </c>
      <c r="T36">
        <v>20.625601981378711</v>
      </c>
      <c r="U36">
        <v>18.589184974544786</v>
      </c>
      <c r="V36">
        <v>11.984589276705041</v>
      </c>
      <c r="W36">
        <v>100</v>
      </c>
    </row>
    <row r="37" spans="1:23" x14ac:dyDescent="0.25">
      <c r="A37" t="s">
        <v>76</v>
      </c>
      <c r="B37" t="s">
        <v>77</v>
      </c>
      <c r="D37" t="s">
        <v>9</v>
      </c>
      <c r="E37">
        <v>21656</v>
      </c>
      <c r="F37">
        <v>50487</v>
      </c>
      <c r="G37">
        <v>42.894210390793667</v>
      </c>
      <c r="H37">
        <v>15029</v>
      </c>
      <c r="I37">
        <v>6583</v>
      </c>
      <c r="J37">
        <v>3533</v>
      </c>
      <c r="K37">
        <v>5031</v>
      </c>
      <c r="L37">
        <v>3325</v>
      </c>
      <c r="M37">
        <v>3140</v>
      </c>
      <c r="N37">
        <v>15029</v>
      </c>
      <c r="O37">
        <v>0</v>
      </c>
      <c r="P37">
        <v>21612</v>
      </c>
      <c r="Q37">
        <v>0.9979682305134836</v>
      </c>
      <c r="R37">
        <v>30.459929668702575</v>
      </c>
      <c r="S37">
        <v>16.347399592818803</v>
      </c>
      <c r="T37">
        <v>23.278734036646306</v>
      </c>
      <c r="U37">
        <v>15.384971312233944</v>
      </c>
      <c r="V37">
        <v>14.528965389598373</v>
      </c>
      <c r="W37">
        <v>100</v>
      </c>
    </row>
    <row r="38" spans="1:23" x14ac:dyDescent="0.25">
      <c r="A38" t="s">
        <v>78</v>
      </c>
      <c r="B38" t="s">
        <v>79</v>
      </c>
      <c r="D38" t="s">
        <v>9</v>
      </c>
      <c r="E38">
        <v>21481</v>
      </c>
      <c r="F38">
        <v>53000</v>
      </c>
      <c r="G38">
        <v>40.530188679245285</v>
      </c>
      <c r="H38">
        <v>16230</v>
      </c>
      <c r="I38">
        <v>5241</v>
      </c>
      <c r="J38">
        <v>4913</v>
      </c>
      <c r="K38">
        <v>5003</v>
      </c>
      <c r="L38">
        <v>3438</v>
      </c>
      <c r="M38">
        <v>2876</v>
      </c>
      <c r="N38">
        <v>16230</v>
      </c>
      <c r="O38">
        <v>0</v>
      </c>
      <c r="P38">
        <v>21471</v>
      </c>
      <c r="Q38">
        <v>0.99953447232437964</v>
      </c>
      <c r="R38">
        <v>24.409668855665782</v>
      </c>
      <c r="S38">
        <v>22.88202692003167</v>
      </c>
      <c r="T38">
        <v>23.301196963345909</v>
      </c>
      <c r="U38">
        <v>16.012295654603882</v>
      </c>
      <c r="V38">
        <v>13.394811606352755</v>
      </c>
      <c r="W38">
        <v>100</v>
      </c>
    </row>
    <row r="39" spans="1:23" x14ac:dyDescent="0.25">
      <c r="A39" t="s">
        <v>80</v>
      </c>
      <c r="B39" t="s">
        <v>81</v>
      </c>
      <c r="D39" t="s">
        <v>9</v>
      </c>
      <c r="E39">
        <v>21140</v>
      </c>
      <c r="F39">
        <v>55127</v>
      </c>
      <c r="G39">
        <v>38.347815045259132</v>
      </c>
      <c r="H39">
        <v>17527</v>
      </c>
      <c r="I39">
        <v>3626</v>
      </c>
      <c r="J39">
        <v>5845</v>
      </c>
      <c r="K39">
        <v>5553</v>
      </c>
      <c r="L39">
        <v>3596</v>
      </c>
      <c r="M39">
        <v>2533</v>
      </c>
      <c r="N39">
        <v>17527</v>
      </c>
      <c r="O39">
        <v>0</v>
      </c>
      <c r="P39">
        <v>21153</v>
      </c>
      <c r="Q39">
        <v>1.0006149479659414</v>
      </c>
      <c r="R39">
        <v>17.141776580154115</v>
      </c>
      <c r="S39">
        <v>27.632014371483947</v>
      </c>
      <c r="T39">
        <v>26.251595518366187</v>
      </c>
      <c r="U39">
        <v>16.999952725381743</v>
      </c>
      <c r="V39">
        <v>11.974660804614002</v>
      </c>
      <c r="W39">
        <v>100</v>
      </c>
    </row>
    <row r="40" spans="1:23" x14ac:dyDescent="0.25">
      <c r="A40" t="s">
        <v>82</v>
      </c>
      <c r="B40" t="s">
        <v>83</v>
      </c>
      <c r="D40" t="s">
        <v>9</v>
      </c>
      <c r="E40">
        <v>21024</v>
      </c>
      <c r="F40">
        <v>46275</v>
      </c>
      <c r="G40">
        <v>45.432739059967588</v>
      </c>
      <c r="H40">
        <v>17818</v>
      </c>
      <c r="I40">
        <v>3191</v>
      </c>
      <c r="J40">
        <v>5784</v>
      </c>
      <c r="K40">
        <v>4743</v>
      </c>
      <c r="L40">
        <v>4240</v>
      </c>
      <c r="M40">
        <v>3051</v>
      </c>
      <c r="N40">
        <v>17818</v>
      </c>
      <c r="O40">
        <v>0</v>
      </c>
      <c r="P40">
        <v>21009</v>
      </c>
      <c r="Q40">
        <v>0.99928652968036524</v>
      </c>
      <c r="R40">
        <v>15.188728640106621</v>
      </c>
      <c r="S40">
        <v>27.531058117949453</v>
      </c>
      <c r="T40">
        <v>22.576038840496928</v>
      </c>
      <c r="U40">
        <v>20.181826836117857</v>
      </c>
      <c r="V40">
        <v>14.522347565329143</v>
      </c>
      <c r="W40">
        <v>100</v>
      </c>
    </row>
    <row r="41" spans="1:23" x14ac:dyDescent="0.25">
      <c r="A41" t="s">
        <v>84</v>
      </c>
      <c r="B41" t="s">
        <v>85</v>
      </c>
      <c r="D41" t="s">
        <v>9</v>
      </c>
      <c r="E41">
        <v>21011</v>
      </c>
      <c r="F41">
        <v>45602</v>
      </c>
      <c r="G41">
        <v>46.074733564317356</v>
      </c>
      <c r="H41">
        <v>15459</v>
      </c>
      <c r="I41">
        <v>5544</v>
      </c>
      <c r="J41">
        <v>4001</v>
      </c>
      <c r="K41">
        <v>4738</v>
      </c>
      <c r="L41">
        <v>3364</v>
      </c>
      <c r="M41">
        <v>3356</v>
      </c>
      <c r="N41">
        <v>15459</v>
      </c>
      <c r="O41">
        <v>0</v>
      </c>
      <c r="P41">
        <v>21003</v>
      </c>
      <c r="Q41">
        <v>0.9996192470610632</v>
      </c>
      <c r="R41">
        <v>26.396229110127123</v>
      </c>
      <c r="S41">
        <v>19.049659572442032</v>
      </c>
      <c r="T41">
        <v>22.558682093034328</v>
      </c>
      <c r="U41">
        <v>16.016759510546112</v>
      </c>
      <c r="V41">
        <v>15.978669713850401</v>
      </c>
      <c r="W41">
        <v>100</v>
      </c>
    </row>
    <row r="42" spans="1:23" x14ac:dyDescent="0.25">
      <c r="A42" t="s">
        <v>86</v>
      </c>
      <c r="B42" t="s">
        <v>87</v>
      </c>
      <c r="D42" t="s">
        <v>9</v>
      </c>
      <c r="E42">
        <v>20448</v>
      </c>
      <c r="F42">
        <v>48416</v>
      </c>
      <c r="G42">
        <v>42.233972240581622</v>
      </c>
      <c r="H42">
        <v>16570</v>
      </c>
      <c r="I42">
        <v>3864</v>
      </c>
      <c r="J42">
        <v>4507</v>
      </c>
      <c r="K42">
        <v>4906</v>
      </c>
      <c r="L42">
        <v>4600</v>
      </c>
      <c r="M42">
        <v>2557</v>
      </c>
      <c r="N42">
        <v>16570</v>
      </c>
      <c r="O42">
        <v>0</v>
      </c>
      <c r="P42">
        <v>20434</v>
      </c>
      <c r="Q42">
        <v>0.99931533646322379</v>
      </c>
      <c r="R42">
        <v>18.909660369971615</v>
      </c>
      <c r="S42">
        <v>22.056376627189977</v>
      </c>
      <c r="T42">
        <v>24.009004600176176</v>
      </c>
      <c r="U42">
        <v>22.511500440442401</v>
      </c>
      <c r="V42">
        <v>12.513457962219828</v>
      </c>
      <c r="W42">
        <v>100</v>
      </c>
    </row>
    <row r="43" spans="1:23" x14ac:dyDescent="0.25">
      <c r="A43" t="s">
        <v>88</v>
      </c>
      <c r="B43" t="s">
        <v>89</v>
      </c>
      <c r="D43" t="s">
        <v>9</v>
      </c>
      <c r="E43">
        <v>20015</v>
      </c>
      <c r="F43">
        <v>36221</v>
      </c>
      <c r="G43">
        <v>55.257999503050712</v>
      </c>
      <c r="H43">
        <v>15344</v>
      </c>
      <c r="I43">
        <v>4665</v>
      </c>
      <c r="J43">
        <v>4186</v>
      </c>
      <c r="K43">
        <v>4424</v>
      </c>
      <c r="L43">
        <v>3302</v>
      </c>
      <c r="M43">
        <v>3432</v>
      </c>
      <c r="N43">
        <v>15344</v>
      </c>
      <c r="O43">
        <v>0</v>
      </c>
      <c r="P43">
        <v>20009</v>
      </c>
      <c r="Q43">
        <v>0.99970022483137644</v>
      </c>
      <c r="R43">
        <v>23.314508471187963</v>
      </c>
      <c r="S43">
        <v>20.920585736418612</v>
      </c>
      <c r="T43">
        <v>22.110050477285224</v>
      </c>
      <c r="U43">
        <v>16.502573841771202</v>
      </c>
      <c r="V43">
        <v>17.152281473336998</v>
      </c>
      <c r="W43">
        <v>100.00000000000001</v>
      </c>
    </row>
    <row r="44" spans="1:23" x14ac:dyDescent="0.25">
      <c r="A44" t="s">
        <v>90</v>
      </c>
      <c r="B44" t="s">
        <v>91</v>
      </c>
      <c r="D44" t="s">
        <v>9</v>
      </c>
      <c r="E44">
        <v>19139</v>
      </c>
      <c r="F44">
        <v>40999</v>
      </c>
      <c r="G44">
        <v>46.681626381131245</v>
      </c>
      <c r="H44">
        <v>15664</v>
      </c>
      <c r="I44">
        <v>3493</v>
      </c>
      <c r="J44">
        <v>4925</v>
      </c>
      <c r="K44">
        <v>4860</v>
      </c>
      <c r="L44">
        <v>3101</v>
      </c>
      <c r="M44">
        <v>2778</v>
      </c>
      <c r="N44">
        <v>15664</v>
      </c>
      <c r="O44">
        <v>0</v>
      </c>
      <c r="P44">
        <v>19157</v>
      </c>
      <c r="Q44">
        <v>1.000940488008778</v>
      </c>
      <c r="R44">
        <v>18.233543874301823</v>
      </c>
      <c r="S44">
        <v>25.708618259643995</v>
      </c>
      <c r="T44">
        <v>25.369316698856814</v>
      </c>
      <c r="U44">
        <v>16.187294461554526</v>
      </c>
      <c r="V44">
        <v>14.501226705642848</v>
      </c>
      <c r="W44">
        <v>100.00000000000001</v>
      </c>
    </row>
    <row r="45" spans="1:23" x14ac:dyDescent="0.25">
      <c r="A45" t="s">
        <v>92</v>
      </c>
      <c r="B45" t="s">
        <v>93</v>
      </c>
      <c r="D45" t="s">
        <v>9</v>
      </c>
      <c r="E45">
        <v>19117</v>
      </c>
      <c r="F45">
        <v>66048</v>
      </c>
      <c r="G45">
        <v>28.944101259689926</v>
      </c>
      <c r="H45">
        <v>16419</v>
      </c>
      <c r="I45">
        <v>2693</v>
      </c>
      <c r="J45">
        <v>5779</v>
      </c>
      <c r="K45">
        <v>4689</v>
      </c>
      <c r="L45">
        <v>3924</v>
      </c>
      <c r="M45">
        <v>2027</v>
      </c>
      <c r="N45">
        <v>16419</v>
      </c>
      <c r="O45">
        <v>0</v>
      </c>
      <c r="P45">
        <v>19112</v>
      </c>
      <c r="Q45">
        <v>0.99973845268609096</v>
      </c>
      <c r="R45">
        <v>14.090623691921305</v>
      </c>
      <c r="S45">
        <v>30.237547090832983</v>
      </c>
      <c r="T45">
        <v>24.534323984930932</v>
      </c>
      <c r="U45">
        <v>20.531603181247384</v>
      </c>
      <c r="V45">
        <v>10.605902051067392</v>
      </c>
      <c r="W45">
        <v>99.999999999999986</v>
      </c>
    </row>
    <row r="46" spans="1:23" x14ac:dyDescent="0.25">
      <c r="A46" t="s">
        <v>94</v>
      </c>
      <c r="B46" t="s">
        <v>95</v>
      </c>
      <c r="D46" t="s">
        <v>9</v>
      </c>
      <c r="E46">
        <v>18877</v>
      </c>
      <c r="F46">
        <v>23843</v>
      </c>
      <c r="G46">
        <v>79.172084049825941</v>
      </c>
      <c r="H46">
        <v>16628</v>
      </c>
      <c r="I46">
        <v>2276</v>
      </c>
      <c r="J46">
        <v>5667</v>
      </c>
      <c r="K46">
        <v>4291</v>
      </c>
      <c r="L46">
        <v>2600</v>
      </c>
      <c r="M46">
        <v>4070</v>
      </c>
      <c r="N46">
        <v>16628</v>
      </c>
      <c r="O46">
        <v>0</v>
      </c>
      <c r="P46">
        <v>18904</v>
      </c>
      <c r="Q46">
        <v>1.0014303120199184</v>
      </c>
      <c r="R46">
        <v>12.039779940753279</v>
      </c>
      <c r="S46">
        <v>29.977782479898433</v>
      </c>
      <c r="T46">
        <v>22.698899703766397</v>
      </c>
      <c r="U46">
        <v>13.753702920016927</v>
      </c>
      <c r="V46">
        <v>21.529834955564962</v>
      </c>
      <c r="W46">
        <v>100.00000000000001</v>
      </c>
    </row>
    <row r="47" spans="1:23" x14ac:dyDescent="0.25">
      <c r="A47" t="s">
        <v>96</v>
      </c>
      <c r="B47" t="s">
        <v>97</v>
      </c>
      <c r="D47" t="s">
        <v>9</v>
      </c>
      <c r="E47">
        <v>18501</v>
      </c>
      <c r="F47">
        <v>39242</v>
      </c>
      <c r="G47">
        <v>47.145915090973958</v>
      </c>
      <c r="H47">
        <v>11367</v>
      </c>
      <c r="I47">
        <v>7130</v>
      </c>
      <c r="J47">
        <v>3536</v>
      </c>
      <c r="K47">
        <v>2511</v>
      </c>
      <c r="L47">
        <v>2755</v>
      </c>
      <c r="M47">
        <v>2565</v>
      </c>
      <c r="N47">
        <v>11367</v>
      </c>
      <c r="O47">
        <v>0</v>
      </c>
      <c r="P47">
        <v>18497</v>
      </c>
      <c r="Q47">
        <v>0.9997837954705151</v>
      </c>
      <c r="R47">
        <v>38.546791371573768</v>
      </c>
      <c r="S47">
        <v>19.116613504892683</v>
      </c>
      <c r="T47">
        <v>13.575174352597719</v>
      </c>
      <c r="U47">
        <v>14.894307184948911</v>
      </c>
      <c r="V47">
        <v>13.867113585986917</v>
      </c>
      <c r="W47">
        <v>100</v>
      </c>
    </row>
    <row r="48" spans="1:23" x14ac:dyDescent="0.25">
      <c r="A48" t="s">
        <v>98</v>
      </c>
      <c r="B48" t="s">
        <v>99</v>
      </c>
      <c r="D48" t="s">
        <v>9</v>
      </c>
      <c r="E48">
        <v>18209</v>
      </c>
      <c r="F48">
        <v>34603</v>
      </c>
      <c r="G48">
        <v>52.622604976447128</v>
      </c>
      <c r="H48">
        <v>15045</v>
      </c>
      <c r="I48">
        <v>3159</v>
      </c>
      <c r="J48">
        <v>5190</v>
      </c>
      <c r="K48">
        <v>4343</v>
      </c>
      <c r="L48">
        <v>3325</v>
      </c>
      <c r="M48">
        <v>2187</v>
      </c>
      <c r="N48">
        <v>15045</v>
      </c>
      <c r="O48">
        <v>0</v>
      </c>
      <c r="P48">
        <v>18204</v>
      </c>
      <c r="Q48">
        <v>0.99972541051128561</v>
      </c>
      <c r="R48">
        <v>17.353328938694794</v>
      </c>
      <c r="S48">
        <v>28.510217534607779</v>
      </c>
      <c r="T48">
        <v>23.857393979345197</v>
      </c>
      <c r="U48">
        <v>18.265216435948144</v>
      </c>
      <c r="V48">
        <v>12.013843111404086</v>
      </c>
      <c r="W48">
        <v>100</v>
      </c>
    </row>
    <row r="49" spans="1:23" x14ac:dyDescent="0.25">
      <c r="A49" t="s">
        <v>100</v>
      </c>
      <c r="B49" t="s">
        <v>101</v>
      </c>
      <c r="D49" t="s">
        <v>9</v>
      </c>
      <c r="E49">
        <v>17952</v>
      </c>
      <c r="F49">
        <v>32931</v>
      </c>
      <c r="G49">
        <v>54.513983784276206</v>
      </c>
      <c r="H49">
        <v>16172</v>
      </c>
      <c r="I49">
        <v>1804</v>
      </c>
      <c r="J49">
        <v>6264</v>
      </c>
      <c r="K49">
        <v>4101</v>
      </c>
      <c r="L49">
        <v>3708</v>
      </c>
      <c r="M49">
        <v>2099</v>
      </c>
      <c r="N49">
        <v>16172</v>
      </c>
      <c r="O49">
        <v>0</v>
      </c>
      <c r="P49">
        <v>17976</v>
      </c>
      <c r="Q49">
        <v>1.0013368983957218</v>
      </c>
      <c r="R49">
        <v>10.035603026257233</v>
      </c>
      <c r="S49">
        <v>34.846461949265688</v>
      </c>
      <c r="T49">
        <v>22.813751668891854</v>
      </c>
      <c r="U49">
        <v>20.627503337783711</v>
      </c>
      <c r="V49">
        <v>11.676680017801514</v>
      </c>
      <c r="W49">
        <v>100</v>
      </c>
    </row>
    <row r="50" spans="1:23" x14ac:dyDescent="0.25">
      <c r="A50" t="s">
        <v>102</v>
      </c>
      <c r="B50" t="s">
        <v>103</v>
      </c>
      <c r="D50" t="s">
        <v>9</v>
      </c>
      <c r="E50">
        <v>17950</v>
      </c>
      <c r="F50">
        <v>40731</v>
      </c>
      <c r="G50">
        <v>44.069627556406672</v>
      </c>
      <c r="H50">
        <v>11947</v>
      </c>
      <c r="I50">
        <v>6009</v>
      </c>
      <c r="J50">
        <v>3410</v>
      </c>
      <c r="K50">
        <v>3116</v>
      </c>
      <c r="L50">
        <v>3053</v>
      </c>
      <c r="M50">
        <v>2368</v>
      </c>
      <c r="N50">
        <v>11947</v>
      </c>
      <c r="O50">
        <v>0</v>
      </c>
      <c r="P50">
        <v>17956</v>
      </c>
      <c r="Q50">
        <v>1.0003342618384401</v>
      </c>
      <c r="R50">
        <v>33.46513700155937</v>
      </c>
      <c r="S50">
        <v>18.990866562708845</v>
      </c>
      <c r="T50">
        <v>17.353530853196702</v>
      </c>
      <c r="U50">
        <v>17.002673201158387</v>
      </c>
      <c r="V50">
        <v>13.187792381376697</v>
      </c>
      <c r="W50">
        <v>100</v>
      </c>
    </row>
    <row r="51" spans="1:23" x14ac:dyDescent="0.25">
      <c r="A51" t="s">
        <v>104</v>
      </c>
      <c r="B51" t="s">
        <v>105</v>
      </c>
      <c r="D51" t="s">
        <v>9</v>
      </c>
      <c r="E51">
        <v>17921</v>
      </c>
      <c r="F51">
        <v>21560</v>
      </c>
      <c r="G51">
        <v>83.121521335807046</v>
      </c>
      <c r="H51">
        <v>14947</v>
      </c>
      <c r="I51">
        <v>2995</v>
      </c>
      <c r="J51">
        <v>5903</v>
      </c>
      <c r="K51">
        <v>3036</v>
      </c>
      <c r="L51">
        <v>2629</v>
      </c>
      <c r="M51">
        <v>3379</v>
      </c>
      <c r="N51">
        <v>14947</v>
      </c>
      <c r="O51">
        <v>0</v>
      </c>
      <c r="P51">
        <v>17942</v>
      </c>
      <c r="Q51">
        <v>1.0011718096088389</v>
      </c>
      <c r="R51">
        <v>16.692676401738936</v>
      </c>
      <c r="S51">
        <v>32.900457028201984</v>
      </c>
      <c r="T51">
        <v>16.921190502731022</v>
      </c>
      <c r="U51">
        <v>14.652770036785196</v>
      </c>
      <c r="V51">
        <v>18.832906030542858</v>
      </c>
      <c r="W51">
        <v>100</v>
      </c>
    </row>
    <row r="52" spans="1:23" x14ac:dyDescent="0.25">
      <c r="A52" t="s">
        <v>106</v>
      </c>
      <c r="B52" t="s">
        <v>107</v>
      </c>
      <c r="D52" t="s">
        <v>9</v>
      </c>
      <c r="E52">
        <v>17821</v>
      </c>
      <c r="F52">
        <v>29648</v>
      </c>
      <c r="G52">
        <v>60.108607663248783</v>
      </c>
      <c r="H52">
        <v>14747</v>
      </c>
      <c r="I52">
        <v>3075</v>
      </c>
      <c r="J52">
        <v>4246</v>
      </c>
      <c r="K52">
        <v>3404</v>
      </c>
      <c r="L52">
        <v>3539</v>
      </c>
      <c r="M52">
        <v>3558</v>
      </c>
      <c r="N52">
        <v>14747</v>
      </c>
      <c r="O52">
        <v>0</v>
      </c>
      <c r="P52">
        <v>17822</v>
      </c>
      <c r="Q52">
        <v>1.0000561135738735</v>
      </c>
      <c r="R52">
        <v>17.25395578498485</v>
      </c>
      <c r="S52">
        <v>23.824486589608348</v>
      </c>
      <c r="T52">
        <v>19.099988777914938</v>
      </c>
      <c r="U52">
        <v>19.85747951969476</v>
      </c>
      <c r="V52">
        <v>19.964089327797105</v>
      </c>
      <c r="W52">
        <v>100</v>
      </c>
    </row>
    <row r="53" spans="1:23" x14ac:dyDescent="0.25">
      <c r="A53" t="s">
        <v>108</v>
      </c>
      <c r="B53" t="s">
        <v>109</v>
      </c>
      <c r="D53" t="s">
        <v>9</v>
      </c>
      <c r="E53">
        <v>17639</v>
      </c>
      <c r="F53">
        <v>36106</v>
      </c>
      <c r="G53">
        <v>48.853376170165625</v>
      </c>
      <c r="H53">
        <v>11313</v>
      </c>
      <c r="I53">
        <v>6308</v>
      </c>
      <c r="J53">
        <v>2729</v>
      </c>
      <c r="K53">
        <v>3584</v>
      </c>
      <c r="L53">
        <v>2456</v>
      </c>
      <c r="M53">
        <v>2544</v>
      </c>
      <c r="N53">
        <v>11313</v>
      </c>
      <c r="O53">
        <v>0</v>
      </c>
      <c r="P53">
        <v>17621</v>
      </c>
      <c r="Q53">
        <v>0.99897953398718753</v>
      </c>
      <c r="R53">
        <v>35.798195335111515</v>
      </c>
      <c r="S53">
        <v>15.487202769422847</v>
      </c>
      <c r="T53">
        <v>20.339367799784348</v>
      </c>
      <c r="U53">
        <v>13.937914987798649</v>
      </c>
      <c r="V53">
        <v>14.43731910788264</v>
      </c>
      <c r="W53">
        <v>100</v>
      </c>
    </row>
    <row r="54" spans="1:23" x14ac:dyDescent="0.25">
      <c r="A54" t="s">
        <v>110</v>
      </c>
      <c r="B54" t="s">
        <v>111</v>
      </c>
      <c r="D54" t="s">
        <v>9</v>
      </c>
      <c r="E54">
        <v>17577</v>
      </c>
      <c r="F54">
        <v>37840</v>
      </c>
      <c r="G54">
        <v>46.450845665961943</v>
      </c>
      <c r="H54">
        <v>14323</v>
      </c>
      <c r="I54">
        <v>3200</v>
      </c>
      <c r="J54">
        <v>5432</v>
      </c>
      <c r="K54">
        <v>3995</v>
      </c>
      <c r="L54">
        <v>3014</v>
      </c>
      <c r="M54">
        <v>1882</v>
      </c>
      <c r="N54">
        <v>14323</v>
      </c>
      <c r="O54">
        <v>0</v>
      </c>
      <c r="P54">
        <v>17523</v>
      </c>
      <c r="Q54">
        <v>0.99692780337941633</v>
      </c>
      <c r="R54">
        <v>18.261713176967415</v>
      </c>
      <c r="S54">
        <v>30.999258117902183</v>
      </c>
      <c r="T54">
        <v>22.798607544370256</v>
      </c>
      <c r="U54">
        <v>17.200251098556183</v>
      </c>
      <c r="V54">
        <v>10.74017006220396</v>
      </c>
      <c r="W54">
        <v>100</v>
      </c>
    </row>
    <row r="55" spans="1:23" x14ac:dyDescent="0.25">
      <c r="A55" t="s">
        <v>112</v>
      </c>
      <c r="B55" t="s">
        <v>113</v>
      </c>
      <c r="D55" t="s">
        <v>9</v>
      </c>
      <c r="E55">
        <v>16823</v>
      </c>
      <c r="F55">
        <v>24073</v>
      </c>
      <c r="G55">
        <v>69.883271715199598</v>
      </c>
      <c r="H55">
        <v>14383</v>
      </c>
      <c r="I55">
        <v>2443</v>
      </c>
      <c r="J55">
        <v>4105</v>
      </c>
      <c r="K55">
        <v>3241</v>
      </c>
      <c r="L55">
        <v>4107</v>
      </c>
      <c r="M55">
        <v>2930</v>
      </c>
      <c r="N55">
        <v>14383</v>
      </c>
      <c r="O55">
        <v>0</v>
      </c>
      <c r="P55">
        <v>16826</v>
      </c>
      <c r="Q55">
        <v>1.0001783272900195</v>
      </c>
      <c r="R55">
        <v>14.519196481635563</v>
      </c>
      <c r="S55">
        <v>24.396766908356117</v>
      </c>
      <c r="T55">
        <v>19.261856650421965</v>
      </c>
      <c r="U55">
        <v>24.408653274693926</v>
      </c>
      <c r="V55">
        <v>17.413526684892428</v>
      </c>
      <c r="W55">
        <v>100.00000000000001</v>
      </c>
    </row>
    <row r="56" spans="1:23" x14ac:dyDescent="0.25">
      <c r="A56" t="s">
        <v>114</v>
      </c>
      <c r="B56" t="s">
        <v>115</v>
      </c>
      <c r="D56" t="s">
        <v>9</v>
      </c>
      <c r="E56">
        <v>16651</v>
      </c>
      <c r="F56">
        <v>45471</v>
      </c>
      <c r="G56">
        <v>36.618943942292894</v>
      </c>
      <c r="H56">
        <v>14217</v>
      </c>
      <c r="I56">
        <v>2431</v>
      </c>
      <c r="J56">
        <v>4429</v>
      </c>
      <c r="K56">
        <v>4560</v>
      </c>
      <c r="L56">
        <v>3478</v>
      </c>
      <c r="M56">
        <v>1750</v>
      </c>
      <c r="N56">
        <v>14217</v>
      </c>
      <c r="O56">
        <v>0</v>
      </c>
      <c r="P56">
        <v>16648</v>
      </c>
      <c r="Q56">
        <v>0.99981983064080238</v>
      </c>
      <c r="R56">
        <v>14.602354637193656</v>
      </c>
      <c r="S56">
        <v>26.60379625180202</v>
      </c>
      <c r="T56">
        <v>27.390677558865928</v>
      </c>
      <c r="U56">
        <v>20.891398366170112</v>
      </c>
      <c r="V56">
        <v>10.511773185968284</v>
      </c>
      <c r="W56">
        <v>100</v>
      </c>
    </row>
    <row r="57" spans="1:23" x14ac:dyDescent="0.25">
      <c r="A57" t="s">
        <v>116</v>
      </c>
      <c r="B57" t="s">
        <v>117</v>
      </c>
      <c r="D57" t="s">
        <v>9</v>
      </c>
      <c r="E57">
        <v>16470</v>
      </c>
      <c r="F57">
        <v>33522</v>
      </c>
      <c r="G57">
        <v>49.131913370323964</v>
      </c>
      <c r="H57">
        <v>13523</v>
      </c>
      <c r="I57">
        <v>2918</v>
      </c>
      <c r="J57">
        <v>4284</v>
      </c>
      <c r="K57">
        <v>4439</v>
      </c>
      <c r="L57">
        <v>2769</v>
      </c>
      <c r="M57">
        <v>2031</v>
      </c>
      <c r="N57">
        <v>13523</v>
      </c>
      <c r="O57">
        <v>0</v>
      </c>
      <c r="P57">
        <v>16441</v>
      </c>
      <c r="Q57">
        <v>0.99823922282938682</v>
      </c>
      <c r="R57">
        <v>17.74831214646311</v>
      </c>
      <c r="S57">
        <v>26.056809196520891</v>
      </c>
      <c r="T57">
        <v>26.999574235143847</v>
      </c>
      <c r="U57">
        <v>16.842041238367496</v>
      </c>
      <c r="V57">
        <v>12.353263183504653</v>
      </c>
      <c r="W57">
        <v>100</v>
      </c>
    </row>
    <row r="58" spans="1:23" x14ac:dyDescent="0.25">
      <c r="A58" t="s">
        <v>118</v>
      </c>
      <c r="B58" t="s">
        <v>119</v>
      </c>
      <c r="D58" t="s">
        <v>9</v>
      </c>
      <c r="E58">
        <v>16393</v>
      </c>
      <c r="F58">
        <v>28746</v>
      </c>
      <c r="G58">
        <v>57.027064635079661</v>
      </c>
      <c r="H58">
        <v>12290</v>
      </c>
      <c r="I58">
        <v>4100</v>
      </c>
      <c r="J58">
        <v>3172</v>
      </c>
      <c r="K58">
        <v>3611</v>
      </c>
      <c r="L58">
        <v>2927</v>
      </c>
      <c r="M58">
        <v>2580</v>
      </c>
      <c r="N58">
        <v>12290</v>
      </c>
      <c r="O58">
        <v>0</v>
      </c>
      <c r="P58">
        <v>16390</v>
      </c>
      <c r="Q58">
        <v>0.99981699505886656</v>
      </c>
      <c r="R58">
        <v>25.015253203172666</v>
      </c>
      <c r="S58">
        <v>19.353264185478949</v>
      </c>
      <c r="T58">
        <v>22.031726662599148</v>
      </c>
      <c r="U58">
        <v>17.858450274557658</v>
      </c>
      <c r="V58">
        <v>15.74130567419158</v>
      </c>
      <c r="W58">
        <v>99.999999999999986</v>
      </c>
    </row>
    <row r="59" spans="1:23" x14ac:dyDescent="0.25">
      <c r="A59" t="s">
        <v>120</v>
      </c>
      <c r="B59" t="s">
        <v>121</v>
      </c>
      <c r="D59" t="s">
        <v>9</v>
      </c>
      <c r="E59">
        <v>16169</v>
      </c>
      <c r="F59">
        <v>36543</v>
      </c>
      <c r="G59">
        <v>44.246504118435816</v>
      </c>
      <c r="H59">
        <v>13669</v>
      </c>
      <c r="I59">
        <v>2485</v>
      </c>
      <c r="J59">
        <v>4885</v>
      </c>
      <c r="K59">
        <v>4444</v>
      </c>
      <c r="L59">
        <v>2885</v>
      </c>
      <c r="M59">
        <v>1455</v>
      </c>
      <c r="N59">
        <v>13669</v>
      </c>
      <c r="O59">
        <v>0</v>
      </c>
      <c r="P59">
        <v>16154</v>
      </c>
      <c r="Q59">
        <v>0.99907229884346593</v>
      </c>
      <c r="R59">
        <v>15.383186826792125</v>
      </c>
      <c r="S59">
        <v>30.24018818868392</v>
      </c>
      <c r="T59">
        <v>27.510214188436301</v>
      </c>
      <c r="U59">
        <v>17.859353720440758</v>
      </c>
      <c r="V59">
        <v>9.0070570756468982</v>
      </c>
      <c r="W59">
        <v>100.00000000000001</v>
      </c>
    </row>
    <row r="60" spans="1:23" x14ac:dyDescent="0.25">
      <c r="A60" t="s">
        <v>122</v>
      </c>
      <c r="B60" t="s">
        <v>123</v>
      </c>
      <c r="D60" t="s">
        <v>9</v>
      </c>
      <c r="E60">
        <v>16009</v>
      </c>
      <c r="F60">
        <v>36335</v>
      </c>
      <c r="G60">
        <v>44.059446814366318</v>
      </c>
      <c r="H60">
        <v>12478</v>
      </c>
      <c r="I60">
        <v>3536</v>
      </c>
      <c r="J60">
        <v>3429</v>
      </c>
      <c r="K60">
        <v>3654</v>
      </c>
      <c r="L60">
        <v>3191</v>
      </c>
      <c r="M60">
        <v>2204</v>
      </c>
      <c r="N60">
        <v>12478</v>
      </c>
      <c r="O60">
        <v>0</v>
      </c>
      <c r="P60">
        <v>16014</v>
      </c>
      <c r="Q60">
        <v>1.0003123243175713</v>
      </c>
      <c r="R60">
        <v>22.080679405520172</v>
      </c>
      <c r="S60">
        <v>21.41251405020607</v>
      </c>
      <c r="T60">
        <v>22.817534657174974</v>
      </c>
      <c r="U60">
        <v>19.92631447483452</v>
      </c>
      <c r="V60">
        <v>13.762957412264267</v>
      </c>
      <c r="W60">
        <v>100.00000000000001</v>
      </c>
    </row>
    <row r="61" spans="1:23" x14ac:dyDescent="0.25">
      <c r="A61" t="s">
        <v>124</v>
      </c>
      <c r="B61" t="s">
        <v>125</v>
      </c>
      <c r="D61" t="s">
        <v>9</v>
      </c>
      <c r="E61">
        <v>15694</v>
      </c>
      <c r="F61">
        <v>33305</v>
      </c>
      <c r="G61">
        <v>47.122053745683836</v>
      </c>
      <c r="H61">
        <v>10633</v>
      </c>
      <c r="I61">
        <v>5050</v>
      </c>
      <c r="J61">
        <v>2797</v>
      </c>
      <c r="K61">
        <v>2922</v>
      </c>
      <c r="L61">
        <v>2397</v>
      </c>
      <c r="M61">
        <v>2517</v>
      </c>
      <c r="N61">
        <v>10633</v>
      </c>
      <c r="O61">
        <v>0</v>
      </c>
      <c r="P61">
        <v>15683</v>
      </c>
      <c r="Q61">
        <v>0.9992990951956161</v>
      </c>
      <c r="R61">
        <v>32.200471848498374</v>
      </c>
      <c r="S61">
        <v>17.834597972326723</v>
      </c>
      <c r="T61">
        <v>18.631639354715297</v>
      </c>
      <c r="U61">
        <v>15.284065548683287</v>
      </c>
      <c r="V61">
        <v>16.049225275776319</v>
      </c>
      <c r="W61">
        <v>100.00000000000001</v>
      </c>
    </row>
    <row r="62" spans="1:23" x14ac:dyDescent="0.25">
      <c r="A62" t="s">
        <v>126</v>
      </c>
      <c r="B62" t="s">
        <v>127</v>
      </c>
      <c r="D62" t="s">
        <v>9</v>
      </c>
      <c r="E62">
        <v>15230</v>
      </c>
      <c r="F62">
        <v>32504</v>
      </c>
      <c r="G62">
        <v>46.855771597341864</v>
      </c>
      <c r="H62">
        <v>13104</v>
      </c>
      <c r="I62">
        <v>2085</v>
      </c>
      <c r="J62">
        <v>4419</v>
      </c>
      <c r="K62">
        <v>4163</v>
      </c>
      <c r="L62">
        <v>3098</v>
      </c>
      <c r="M62">
        <v>1424</v>
      </c>
      <c r="N62">
        <v>13104</v>
      </c>
      <c r="O62">
        <v>0</v>
      </c>
      <c r="P62">
        <v>15189</v>
      </c>
      <c r="Q62">
        <v>0.99730794484569929</v>
      </c>
      <c r="R62">
        <v>13.727039304760025</v>
      </c>
      <c r="S62">
        <v>29.093422871815129</v>
      </c>
      <c r="T62">
        <v>27.407992626242677</v>
      </c>
      <c r="U62">
        <v>20.396339456185398</v>
      </c>
      <c r="V62">
        <v>9.3752057409967744</v>
      </c>
      <c r="W62">
        <v>100.00000000000001</v>
      </c>
    </row>
    <row r="63" spans="1:23" x14ac:dyDescent="0.25">
      <c r="A63" t="s">
        <v>128</v>
      </c>
      <c r="B63" t="s">
        <v>129</v>
      </c>
      <c r="D63" t="s">
        <v>9</v>
      </c>
      <c r="E63">
        <v>15116</v>
      </c>
      <c r="F63">
        <v>18256</v>
      </c>
      <c r="G63">
        <v>82.800175284837863</v>
      </c>
      <c r="H63">
        <v>12316</v>
      </c>
      <c r="I63">
        <v>2807</v>
      </c>
      <c r="J63">
        <v>4620</v>
      </c>
      <c r="K63">
        <v>2610</v>
      </c>
      <c r="L63">
        <v>1906</v>
      </c>
      <c r="M63">
        <v>3180</v>
      </c>
      <c r="N63">
        <v>12316</v>
      </c>
      <c r="O63">
        <v>0</v>
      </c>
      <c r="P63">
        <v>15123</v>
      </c>
      <c r="Q63">
        <v>1.0004630854723471</v>
      </c>
      <c r="R63">
        <v>18.561132050519078</v>
      </c>
      <c r="S63">
        <v>30.549494147986511</v>
      </c>
      <c r="T63">
        <v>17.258480460226146</v>
      </c>
      <c r="U63">
        <v>12.603319447199629</v>
      </c>
      <c r="V63">
        <v>21.027573894068638</v>
      </c>
      <c r="W63">
        <v>100</v>
      </c>
    </row>
    <row r="64" spans="1:23" x14ac:dyDescent="0.25">
      <c r="A64" t="s">
        <v>130</v>
      </c>
      <c r="B64" t="s">
        <v>131</v>
      </c>
      <c r="D64" t="s">
        <v>9</v>
      </c>
      <c r="E64">
        <v>14943</v>
      </c>
      <c r="F64">
        <v>37784</v>
      </c>
      <c r="G64">
        <v>39.548486131695952</v>
      </c>
      <c r="H64">
        <v>12866</v>
      </c>
      <c r="I64">
        <v>2071</v>
      </c>
      <c r="J64">
        <v>3704</v>
      </c>
      <c r="K64">
        <v>4414</v>
      </c>
      <c r="L64">
        <v>3003</v>
      </c>
      <c r="M64">
        <v>1745</v>
      </c>
      <c r="N64">
        <v>12866</v>
      </c>
      <c r="O64">
        <v>0</v>
      </c>
      <c r="P64">
        <v>14937</v>
      </c>
      <c r="Q64">
        <v>0.99959847420196746</v>
      </c>
      <c r="R64">
        <v>13.864899243489322</v>
      </c>
      <c r="S64">
        <v>24.797482760929235</v>
      </c>
      <c r="T64">
        <v>29.55077994242485</v>
      </c>
      <c r="U64">
        <v>20.104438642297652</v>
      </c>
      <c r="V64">
        <v>11.682399410858942</v>
      </c>
      <c r="W64">
        <v>100</v>
      </c>
    </row>
    <row r="65" spans="1:23" x14ac:dyDescent="0.25">
      <c r="A65" t="s">
        <v>132</v>
      </c>
      <c r="B65" t="s">
        <v>133</v>
      </c>
      <c r="D65" t="s">
        <v>9</v>
      </c>
      <c r="E65">
        <v>14863</v>
      </c>
      <c r="F65">
        <v>41024</v>
      </c>
      <c r="G65">
        <v>36.230011700468019</v>
      </c>
      <c r="H65">
        <v>13047</v>
      </c>
      <c r="I65">
        <v>1812</v>
      </c>
      <c r="J65">
        <v>4204</v>
      </c>
      <c r="K65">
        <v>4261</v>
      </c>
      <c r="L65">
        <v>2804</v>
      </c>
      <c r="M65">
        <v>1778</v>
      </c>
      <c r="N65">
        <v>13047</v>
      </c>
      <c r="O65">
        <v>0</v>
      </c>
      <c r="P65">
        <v>14859</v>
      </c>
      <c r="Q65">
        <v>0.99973087532799565</v>
      </c>
      <c r="R65">
        <v>12.194629517464163</v>
      </c>
      <c r="S65">
        <v>28.292617268995222</v>
      </c>
      <c r="T65">
        <v>28.676223164412139</v>
      </c>
      <c r="U65">
        <v>18.870718083316511</v>
      </c>
      <c r="V65">
        <v>11.965811965811966</v>
      </c>
      <c r="W65">
        <v>100.00000000000001</v>
      </c>
    </row>
    <row r="66" spans="1:23" x14ac:dyDescent="0.25">
      <c r="A66" t="s">
        <v>134</v>
      </c>
      <c r="B66" t="s">
        <v>135</v>
      </c>
      <c r="D66" t="s">
        <v>9</v>
      </c>
      <c r="E66">
        <v>14834</v>
      </c>
      <c r="F66">
        <v>35250</v>
      </c>
      <c r="G66">
        <v>42.082269503546101</v>
      </c>
      <c r="H66">
        <v>11824</v>
      </c>
      <c r="I66">
        <v>2977</v>
      </c>
      <c r="J66">
        <v>4348</v>
      </c>
      <c r="K66">
        <v>3755</v>
      </c>
      <c r="L66">
        <v>2086</v>
      </c>
      <c r="M66">
        <v>1635</v>
      </c>
      <c r="N66">
        <v>11824</v>
      </c>
      <c r="O66">
        <v>0</v>
      </c>
      <c r="P66">
        <v>14801</v>
      </c>
      <c r="Q66">
        <v>0.9977753808817581</v>
      </c>
      <c r="R66">
        <v>20.113505844199718</v>
      </c>
      <c r="S66">
        <v>29.37639348692656</v>
      </c>
      <c r="T66">
        <v>25.369907438686575</v>
      </c>
      <c r="U66">
        <v>14.093642321464767</v>
      </c>
      <c r="V66">
        <v>11.046550908722384</v>
      </c>
      <c r="W66">
        <v>100</v>
      </c>
    </row>
    <row r="67" spans="1:23" x14ac:dyDescent="0.25">
      <c r="A67" t="s">
        <v>136</v>
      </c>
      <c r="B67" t="s">
        <v>137</v>
      </c>
      <c r="D67" t="s">
        <v>9</v>
      </c>
      <c r="E67">
        <v>14746</v>
      </c>
      <c r="F67">
        <v>29892</v>
      </c>
      <c r="G67">
        <v>49.330924662116956</v>
      </c>
      <c r="H67">
        <v>10828</v>
      </c>
      <c r="I67">
        <v>3927</v>
      </c>
      <c r="J67">
        <v>2814</v>
      </c>
      <c r="K67">
        <v>3373</v>
      </c>
      <c r="L67">
        <v>2030</v>
      </c>
      <c r="M67">
        <v>2611</v>
      </c>
      <c r="N67">
        <v>10828</v>
      </c>
      <c r="O67">
        <v>0</v>
      </c>
      <c r="P67">
        <v>14755</v>
      </c>
      <c r="Q67">
        <v>1.0006103350061033</v>
      </c>
      <c r="R67">
        <v>26.614706879024059</v>
      </c>
      <c r="S67">
        <v>19.071501186038631</v>
      </c>
      <c r="T67">
        <v>22.860047441545241</v>
      </c>
      <c r="U67">
        <v>13.758048119281598</v>
      </c>
      <c r="V67">
        <v>17.695696374110469</v>
      </c>
      <c r="W67">
        <v>100</v>
      </c>
    </row>
    <row r="68" spans="1:23" x14ac:dyDescent="0.25">
      <c r="A68" t="s">
        <v>138</v>
      </c>
      <c r="B68" t="s">
        <v>139</v>
      </c>
      <c r="D68" t="s">
        <v>9</v>
      </c>
      <c r="E68">
        <v>13719</v>
      </c>
      <c r="F68">
        <v>23890</v>
      </c>
      <c r="G68">
        <v>57.425701130179995</v>
      </c>
      <c r="H68">
        <v>10214</v>
      </c>
      <c r="I68">
        <v>3512</v>
      </c>
      <c r="J68">
        <v>2716</v>
      </c>
      <c r="K68">
        <v>2727</v>
      </c>
      <c r="L68">
        <v>2189</v>
      </c>
      <c r="M68">
        <v>2582</v>
      </c>
      <c r="N68">
        <v>10214</v>
      </c>
      <c r="O68">
        <v>0</v>
      </c>
      <c r="P68">
        <v>13726</v>
      </c>
      <c r="Q68">
        <v>1.0005102412712297</v>
      </c>
      <c r="R68">
        <v>25.586478216523385</v>
      </c>
      <c r="S68">
        <v>19.787265044441206</v>
      </c>
      <c r="T68">
        <v>19.867404924959931</v>
      </c>
      <c r="U68">
        <v>15.947836223225995</v>
      </c>
      <c r="V68">
        <v>18.811015590849482</v>
      </c>
      <c r="W68">
        <v>99.999999999999986</v>
      </c>
    </row>
    <row r="69" spans="1:23" x14ac:dyDescent="0.25">
      <c r="A69" t="s">
        <v>140</v>
      </c>
      <c r="B69" t="s">
        <v>141</v>
      </c>
      <c r="D69" t="s">
        <v>9</v>
      </c>
      <c r="E69">
        <v>13533</v>
      </c>
      <c r="F69">
        <v>26879</v>
      </c>
      <c r="G69">
        <v>50.347855202946533</v>
      </c>
      <c r="H69">
        <v>10089</v>
      </c>
      <c r="I69">
        <v>3409</v>
      </c>
      <c r="J69">
        <v>2574</v>
      </c>
      <c r="K69">
        <v>3072</v>
      </c>
      <c r="L69">
        <v>1913</v>
      </c>
      <c r="M69">
        <v>2530</v>
      </c>
      <c r="N69">
        <v>10089</v>
      </c>
      <c r="O69">
        <v>0</v>
      </c>
      <c r="P69">
        <v>13498</v>
      </c>
      <c r="Q69">
        <v>0.99741372940220208</v>
      </c>
      <c r="R69">
        <v>25.255593421247589</v>
      </c>
      <c r="S69">
        <v>19.069491776559492</v>
      </c>
      <c r="T69">
        <v>22.758927248481257</v>
      </c>
      <c r="U69">
        <v>14.172469995554899</v>
      </c>
      <c r="V69">
        <v>18.743517558156764</v>
      </c>
      <c r="W69">
        <v>100.00000000000001</v>
      </c>
    </row>
    <row r="70" spans="1:23" x14ac:dyDescent="0.25">
      <c r="A70" t="s">
        <v>142</v>
      </c>
      <c r="B70" t="s">
        <v>143</v>
      </c>
      <c r="D70" t="s">
        <v>144</v>
      </c>
      <c r="E70">
        <v>13173</v>
      </c>
      <c r="F70">
        <v>36177</v>
      </c>
      <c r="G70">
        <v>36.412637863836139</v>
      </c>
      <c r="H70" t="e">
        <v>#N/A</v>
      </c>
      <c r="I70" t="e">
        <v>#N/A</v>
      </c>
      <c r="J70" t="e">
        <v>#N/A</v>
      </c>
      <c r="K70" t="e">
        <v>#N/A</v>
      </c>
      <c r="L70" t="e">
        <v>#N/A</v>
      </c>
      <c r="M70" t="e">
        <v>#N/A</v>
      </c>
      <c r="N70" t="e">
        <v>#N/A</v>
      </c>
      <c r="O70" t="e">
        <v>#N/A</v>
      </c>
      <c r="P70" t="e">
        <v>#N/A</v>
      </c>
      <c r="Q70" t="e">
        <v>#N/A</v>
      </c>
      <c r="R70" t="e">
        <v>#N/A</v>
      </c>
      <c r="S70" t="e">
        <v>#N/A</v>
      </c>
      <c r="T70" t="e">
        <v>#N/A</v>
      </c>
      <c r="U70" t="e">
        <v>#N/A</v>
      </c>
      <c r="V70" t="e">
        <v>#N/A</v>
      </c>
      <c r="W70" t="e">
        <v>#N/A</v>
      </c>
    </row>
    <row r="71" spans="1:23" x14ac:dyDescent="0.25">
      <c r="A71" t="s">
        <v>145</v>
      </c>
      <c r="B71" t="s">
        <v>146</v>
      </c>
      <c r="D71" t="s">
        <v>9</v>
      </c>
      <c r="E71">
        <v>13085</v>
      </c>
      <c r="F71">
        <v>31234</v>
      </c>
      <c r="G71">
        <v>41.893449446116406</v>
      </c>
      <c r="H71">
        <v>10540</v>
      </c>
      <c r="I71">
        <v>2514</v>
      </c>
      <c r="J71">
        <v>3426</v>
      </c>
      <c r="K71">
        <v>3380</v>
      </c>
      <c r="L71">
        <v>2250</v>
      </c>
      <c r="M71">
        <v>1484</v>
      </c>
      <c r="N71">
        <v>10540</v>
      </c>
      <c r="O71">
        <v>0</v>
      </c>
      <c r="P71">
        <v>13054</v>
      </c>
      <c r="Q71">
        <v>0.9976308750477646</v>
      </c>
      <c r="R71">
        <v>19.258464838363722</v>
      </c>
      <c r="S71">
        <v>26.244829171135287</v>
      </c>
      <c r="T71">
        <v>25.892446759613915</v>
      </c>
      <c r="U71">
        <v>17.236096215719321</v>
      </c>
      <c r="V71">
        <v>11.368163015167765</v>
      </c>
      <c r="W71">
        <v>100</v>
      </c>
    </row>
    <row r="72" spans="1:23" x14ac:dyDescent="0.25">
      <c r="A72" t="s">
        <v>147</v>
      </c>
      <c r="B72" t="s">
        <v>148</v>
      </c>
      <c r="D72" t="s">
        <v>9</v>
      </c>
      <c r="E72">
        <v>13077</v>
      </c>
      <c r="F72">
        <v>33277</v>
      </c>
      <c r="G72">
        <v>39.297412627340208</v>
      </c>
      <c r="H72">
        <v>10378</v>
      </c>
      <c r="I72">
        <v>2687</v>
      </c>
      <c r="J72">
        <v>3492</v>
      </c>
      <c r="K72">
        <v>3000</v>
      </c>
      <c r="L72">
        <v>2206</v>
      </c>
      <c r="M72">
        <v>1680</v>
      </c>
      <c r="N72">
        <v>10378</v>
      </c>
      <c r="O72">
        <v>0</v>
      </c>
      <c r="P72">
        <v>13065</v>
      </c>
      <c r="Q72">
        <v>0.99908235833906855</v>
      </c>
      <c r="R72">
        <v>20.566398775353999</v>
      </c>
      <c r="S72">
        <v>26.727898966704938</v>
      </c>
      <c r="T72">
        <v>22.962112514351322</v>
      </c>
      <c r="U72">
        <v>16.884806735553003</v>
      </c>
      <c r="V72">
        <v>12.85878300803674</v>
      </c>
      <c r="W72">
        <v>100</v>
      </c>
    </row>
    <row r="73" spans="1:23" x14ac:dyDescent="0.25">
      <c r="A73" t="s">
        <v>149</v>
      </c>
      <c r="B73" t="s">
        <v>150</v>
      </c>
      <c r="D73" t="s">
        <v>9</v>
      </c>
      <c r="E73">
        <v>13070</v>
      </c>
      <c r="F73">
        <v>29267</v>
      </c>
      <c r="G73">
        <v>44.657805719752623</v>
      </c>
      <c r="H73">
        <v>9503</v>
      </c>
      <c r="I73">
        <v>3548</v>
      </c>
      <c r="J73">
        <v>2223</v>
      </c>
      <c r="K73">
        <v>3587</v>
      </c>
      <c r="L73">
        <v>2070</v>
      </c>
      <c r="M73">
        <v>1623</v>
      </c>
      <c r="N73">
        <v>9503</v>
      </c>
      <c r="O73">
        <v>0</v>
      </c>
      <c r="P73">
        <v>13051</v>
      </c>
      <c r="Q73">
        <v>0.99854628921193578</v>
      </c>
      <c r="R73">
        <v>27.185656271550073</v>
      </c>
      <c r="S73">
        <v>17.033177534288559</v>
      </c>
      <c r="T73">
        <v>27.484483947590221</v>
      </c>
      <c r="U73">
        <v>15.860853574438741</v>
      </c>
      <c r="V73">
        <v>12.435828672132404</v>
      </c>
      <c r="W73">
        <v>99.999999999999986</v>
      </c>
    </row>
    <row r="74" spans="1:23" x14ac:dyDescent="0.25">
      <c r="A74" t="s">
        <v>151</v>
      </c>
      <c r="B74" t="s">
        <v>152</v>
      </c>
      <c r="D74" t="s">
        <v>9</v>
      </c>
      <c r="E74">
        <v>12898</v>
      </c>
      <c r="F74">
        <v>24485</v>
      </c>
      <c r="G74">
        <v>52.67714927506637</v>
      </c>
      <c r="H74">
        <v>10238</v>
      </c>
      <c r="I74">
        <v>2661</v>
      </c>
      <c r="J74">
        <v>3083</v>
      </c>
      <c r="K74">
        <v>2943</v>
      </c>
      <c r="L74">
        <v>2006</v>
      </c>
      <c r="M74">
        <v>2206</v>
      </c>
      <c r="N74">
        <v>10238</v>
      </c>
      <c r="O74">
        <v>0</v>
      </c>
      <c r="P74">
        <v>12899</v>
      </c>
      <c r="Q74">
        <v>1.000077531400217</v>
      </c>
      <c r="R74">
        <v>20.62950616326847</v>
      </c>
      <c r="S74">
        <v>23.901077602914956</v>
      </c>
      <c r="T74">
        <v>22.815722149003797</v>
      </c>
      <c r="U74">
        <v>15.551593146755563</v>
      </c>
      <c r="V74">
        <v>17.102100938057212</v>
      </c>
      <c r="W74">
        <v>100</v>
      </c>
    </row>
    <row r="75" spans="1:23" x14ac:dyDescent="0.25">
      <c r="A75" t="s">
        <v>153</v>
      </c>
      <c r="B75" t="s">
        <v>154</v>
      </c>
      <c r="D75" t="s">
        <v>9</v>
      </c>
      <c r="E75">
        <v>12714</v>
      </c>
      <c r="F75">
        <v>24542</v>
      </c>
      <c r="G75">
        <v>51.805068861543482</v>
      </c>
      <c r="H75">
        <v>8888</v>
      </c>
      <c r="I75">
        <v>3806</v>
      </c>
      <c r="J75">
        <v>2650</v>
      </c>
      <c r="K75">
        <v>1929</v>
      </c>
      <c r="L75">
        <v>2243</v>
      </c>
      <c r="M75">
        <v>2066</v>
      </c>
      <c r="N75">
        <v>8888</v>
      </c>
      <c r="O75">
        <v>0</v>
      </c>
      <c r="P75">
        <v>12694</v>
      </c>
      <c r="Q75">
        <v>0.99842693094226842</v>
      </c>
      <c r="R75">
        <v>29.982668977469672</v>
      </c>
      <c r="S75">
        <v>20.876004411533007</v>
      </c>
      <c r="T75">
        <v>15.196155664093272</v>
      </c>
      <c r="U75">
        <v>17.669765243422088</v>
      </c>
      <c r="V75">
        <v>16.275405703481958</v>
      </c>
      <c r="W75">
        <v>100</v>
      </c>
    </row>
    <row r="76" spans="1:23" x14ac:dyDescent="0.25">
      <c r="A76" t="s">
        <v>155</v>
      </c>
      <c r="B76" t="s">
        <v>156</v>
      </c>
      <c r="D76" t="s">
        <v>9</v>
      </c>
      <c r="E76">
        <v>12485</v>
      </c>
      <c r="F76">
        <v>32763</v>
      </c>
      <c r="G76">
        <v>38.107010957482522</v>
      </c>
      <c r="H76">
        <v>10700</v>
      </c>
      <c r="I76">
        <v>1794</v>
      </c>
      <c r="J76">
        <v>3563</v>
      </c>
      <c r="K76">
        <v>3220</v>
      </c>
      <c r="L76">
        <v>2573</v>
      </c>
      <c r="M76">
        <v>1344</v>
      </c>
      <c r="N76">
        <v>10700</v>
      </c>
      <c r="O76">
        <v>0</v>
      </c>
      <c r="P76">
        <v>12494</v>
      </c>
      <c r="Q76">
        <v>1.0007208650380457</v>
      </c>
      <c r="R76">
        <v>14.358892268288779</v>
      </c>
      <c r="S76">
        <v>28.517688490475429</v>
      </c>
      <c r="T76">
        <v>25.772370737954219</v>
      </c>
      <c r="U76">
        <v>20.59388506483112</v>
      </c>
      <c r="V76">
        <v>10.757163438450457</v>
      </c>
      <c r="W76">
        <v>100.00000000000001</v>
      </c>
    </row>
    <row r="77" spans="1:23" x14ac:dyDescent="0.25">
      <c r="A77" t="s">
        <v>157</v>
      </c>
      <c r="B77" t="s">
        <v>158</v>
      </c>
      <c r="D77" t="s">
        <v>9</v>
      </c>
      <c r="E77">
        <v>12268</v>
      </c>
      <c r="F77">
        <v>25194</v>
      </c>
      <c r="G77">
        <v>48.694133523854887</v>
      </c>
      <c r="H77">
        <v>10867</v>
      </c>
      <c r="I77">
        <v>1390</v>
      </c>
      <c r="J77">
        <v>4009</v>
      </c>
      <c r="K77">
        <v>3214</v>
      </c>
      <c r="L77">
        <v>2375</v>
      </c>
      <c r="M77">
        <v>1269</v>
      </c>
      <c r="N77">
        <v>10867</v>
      </c>
      <c r="O77">
        <v>0</v>
      </c>
      <c r="P77">
        <v>12257</v>
      </c>
      <c r="Q77">
        <v>0.99910335833061625</v>
      </c>
      <c r="R77">
        <v>11.340458513502488</v>
      </c>
      <c r="S77">
        <v>32.707840417720483</v>
      </c>
      <c r="T77">
        <v>26.221750836256835</v>
      </c>
      <c r="U77">
        <v>19.376682711919717</v>
      </c>
      <c r="V77">
        <v>10.353267520600474</v>
      </c>
      <c r="W77">
        <v>99.999999999999986</v>
      </c>
    </row>
    <row r="78" spans="1:23" x14ac:dyDescent="0.25">
      <c r="A78" t="s">
        <v>159</v>
      </c>
      <c r="B78" t="s">
        <v>160</v>
      </c>
      <c r="D78" t="s">
        <v>9</v>
      </c>
      <c r="E78">
        <v>12233</v>
      </c>
      <c r="F78">
        <v>30848</v>
      </c>
      <c r="G78">
        <v>39.655731327800829</v>
      </c>
      <c r="H78">
        <v>10571</v>
      </c>
      <c r="I78">
        <v>1596</v>
      </c>
      <c r="J78">
        <v>4233</v>
      </c>
      <c r="K78">
        <v>3208</v>
      </c>
      <c r="L78">
        <v>1997</v>
      </c>
      <c r="M78">
        <v>1133</v>
      </c>
      <c r="N78">
        <v>10571</v>
      </c>
      <c r="O78">
        <v>0</v>
      </c>
      <c r="P78">
        <v>12167</v>
      </c>
      <c r="Q78">
        <v>0.99460475762282352</v>
      </c>
      <c r="R78">
        <v>13.117448837018165</v>
      </c>
      <c r="S78">
        <v>34.790827648557574</v>
      </c>
      <c r="T78">
        <v>26.366400920522725</v>
      </c>
      <c r="U78">
        <v>16.413248952083503</v>
      </c>
      <c r="V78">
        <v>9.3120736418180314</v>
      </c>
      <c r="W78">
        <v>100</v>
      </c>
    </row>
    <row r="79" spans="1:23" x14ac:dyDescent="0.25">
      <c r="A79" t="s">
        <v>161</v>
      </c>
      <c r="B79" t="s">
        <v>162</v>
      </c>
      <c r="D79" t="s">
        <v>9</v>
      </c>
      <c r="E79">
        <v>12221</v>
      </c>
      <c r="F79">
        <v>15551</v>
      </c>
      <c r="G79">
        <v>78.586586071635267</v>
      </c>
      <c r="H79">
        <v>10465</v>
      </c>
      <c r="I79">
        <v>1767</v>
      </c>
      <c r="J79">
        <v>3157</v>
      </c>
      <c r="K79">
        <v>2247</v>
      </c>
      <c r="L79">
        <v>2027</v>
      </c>
      <c r="M79">
        <v>3034</v>
      </c>
      <c r="N79">
        <v>10465</v>
      </c>
      <c r="O79">
        <v>0</v>
      </c>
      <c r="P79">
        <v>12232</v>
      </c>
      <c r="Q79">
        <v>1.0009000900090008</v>
      </c>
      <c r="R79">
        <v>14.445716154349247</v>
      </c>
      <c r="S79">
        <v>25.809352517985612</v>
      </c>
      <c r="T79">
        <v>18.369849574885546</v>
      </c>
      <c r="U79">
        <v>16.571288423806411</v>
      </c>
      <c r="V79">
        <v>24.803793328973185</v>
      </c>
      <c r="W79">
        <v>100</v>
      </c>
    </row>
    <row r="80" spans="1:23" x14ac:dyDescent="0.25">
      <c r="A80" t="s">
        <v>163</v>
      </c>
      <c r="B80" t="s">
        <v>164</v>
      </c>
      <c r="D80" t="s">
        <v>9</v>
      </c>
      <c r="E80">
        <v>12206</v>
      </c>
      <c r="F80">
        <v>34365</v>
      </c>
      <c r="G80">
        <v>35.51869634802852</v>
      </c>
      <c r="H80">
        <v>9693</v>
      </c>
      <c r="I80">
        <v>2529</v>
      </c>
      <c r="J80">
        <v>3122</v>
      </c>
      <c r="K80">
        <v>3310</v>
      </c>
      <c r="L80">
        <v>2038</v>
      </c>
      <c r="M80">
        <v>1223</v>
      </c>
      <c r="N80">
        <v>9693</v>
      </c>
      <c r="O80">
        <v>0</v>
      </c>
      <c r="P80">
        <v>12222</v>
      </c>
      <c r="Q80">
        <v>1.0013108307389809</v>
      </c>
      <c r="R80">
        <v>20.692194403534607</v>
      </c>
      <c r="S80">
        <v>25.544100801832759</v>
      </c>
      <c r="T80">
        <v>27.082310587465226</v>
      </c>
      <c r="U80">
        <v>16.674848633611518</v>
      </c>
      <c r="V80">
        <v>10.006545573555883</v>
      </c>
      <c r="W80">
        <v>100</v>
      </c>
    </row>
    <row r="81" spans="1:23" x14ac:dyDescent="0.25">
      <c r="A81" t="s">
        <v>165</v>
      </c>
      <c r="B81" t="s">
        <v>166</v>
      </c>
      <c r="D81" t="s">
        <v>9</v>
      </c>
      <c r="E81">
        <v>12156</v>
      </c>
      <c r="F81">
        <v>22813</v>
      </c>
      <c r="G81">
        <v>53.285407443124534</v>
      </c>
      <c r="H81">
        <v>8754</v>
      </c>
      <c r="I81">
        <v>3385</v>
      </c>
      <c r="J81">
        <v>1994</v>
      </c>
      <c r="K81">
        <v>2970</v>
      </c>
      <c r="L81">
        <v>1959</v>
      </c>
      <c r="M81">
        <v>1831</v>
      </c>
      <c r="N81">
        <v>8754</v>
      </c>
      <c r="O81">
        <v>0</v>
      </c>
      <c r="P81">
        <v>12139</v>
      </c>
      <c r="Q81">
        <v>0.99860151365580785</v>
      </c>
      <c r="R81">
        <v>27.885328280748002</v>
      </c>
      <c r="S81">
        <v>16.426394266414039</v>
      </c>
      <c r="T81">
        <v>24.466595271439161</v>
      </c>
      <c r="U81">
        <v>16.138067386110883</v>
      </c>
      <c r="V81">
        <v>15.083614795287914</v>
      </c>
      <c r="W81">
        <v>100.00000000000001</v>
      </c>
    </row>
    <row r="82" spans="1:23" x14ac:dyDescent="0.25">
      <c r="A82" t="s">
        <v>167</v>
      </c>
      <c r="B82" t="s">
        <v>168</v>
      </c>
      <c r="D82" t="s">
        <v>9</v>
      </c>
      <c r="E82">
        <v>12090</v>
      </c>
      <c r="F82">
        <v>28648</v>
      </c>
      <c r="G82">
        <v>42.201898910918736</v>
      </c>
      <c r="H82">
        <v>10277</v>
      </c>
      <c r="I82">
        <v>1784</v>
      </c>
      <c r="J82">
        <v>3553</v>
      </c>
      <c r="K82">
        <v>3451</v>
      </c>
      <c r="L82">
        <v>2077</v>
      </c>
      <c r="M82">
        <v>1196</v>
      </c>
      <c r="N82">
        <v>10277</v>
      </c>
      <c r="O82">
        <v>0</v>
      </c>
      <c r="P82">
        <v>12061</v>
      </c>
      <c r="Q82">
        <v>0.99760132340777508</v>
      </c>
      <c r="R82">
        <v>14.79147666031009</v>
      </c>
      <c r="S82">
        <v>29.458585523588425</v>
      </c>
      <c r="T82">
        <v>28.612884503772491</v>
      </c>
      <c r="U82">
        <v>17.220794295663712</v>
      </c>
      <c r="V82">
        <v>9.9162590166652862</v>
      </c>
      <c r="W82">
        <v>100</v>
      </c>
    </row>
    <row r="83" spans="1:23" x14ac:dyDescent="0.25">
      <c r="A83" t="s">
        <v>169</v>
      </c>
      <c r="B83" t="s">
        <v>170</v>
      </c>
      <c r="D83" t="s">
        <v>9</v>
      </c>
      <c r="E83">
        <v>11699</v>
      </c>
      <c r="F83">
        <v>27459</v>
      </c>
      <c r="G83">
        <v>42.605338868859029</v>
      </c>
      <c r="H83">
        <v>10268</v>
      </c>
      <c r="I83">
        <v>1431</v>
      </c>
      <c r="J83">
        <v>3632</v>
      </c>
      <c r="K83">
        <v>2890</v>
      </c>
      <c r="L83">
        <v>2435</v>
      </c>
      <c r="M83">
        <v>1311</v>
      </c>
      <c r="N83">
        <v>10268</v>
      </c>
      <c r="O83">
        <v>0</v>
      </c>
      <c r="P83">
        <v>11699</v>
      </c>
      <c r="Q83">
        <v>1</v>
      </c>
      <c r="R83">
        <v>12.231814685015813</v>
      </c>
      <c r="S83">
        <v>31.045388494743143</v>
      </c>
      <c r="T83">
        <v>24.702966065475682</v>
      </c>
      <c r="U83">
        <v>20.813744764509785</v>
      </c>
      <c r="V83">
        <v>11.206085990255579</v>
      </c>
      <c r="W83">
        <v>99.999999999999986</v>
      </c>
    </row>
    <row r="84" spans="1:23" x14ac:dyDescent="0.25">
      <c r="A84" t="s">
        <v>171</v>
      </c>
      <c r="B84" t="s">
        <v>172</v>
      </c>
      <c r="D84" t="s">
        <v>9</v>
      </c>
      <c r="E84">
        <v>11663</v>
      </c>
      <c r="F84">
        <v>29274</v>
      </c>
      <c r="G84">
        <v>39.840814374530297</v>
      </c>
      <c r="H84">
        <v>8736</v>
      </c>
      <c r="I84">
        <v>2905</v>
      </c>
      <c r="J84">
        <v>2886</v>
      </c>
      <c r="K84">
        <v>2684</v>
      </c>
      <c r="L84">
        <v>1774</v>
      </c>
      <c r="M84">
        <v>1392</v>
      </c>
      <c r="N84">
        <v>8736</v>
      </c>
      <c r="O84">
        <v>0</v>
      </c>
      <c r="P84">
        <v>11641</v>
      </c>
      <c r="Q84">
        <v>0.99811369287490359</v>
      </c>
      <c r="R84">
        <v>24.954900781719783</v>
      </c>
      <c r="S84">
        <v>24.791684563181857</v>
      </c>
      <c r="T84">
        <v>23.056438450304956</v>
      </c>
      <c r="U84">
        <v>15.239240615067434</v>
      </c>
      <c r="V84">
        <v>11.957735589725967</v>
      </c>
      <c r="W84">
        <v>100</v>
      </c>
    </row>
    <row r="85" spans="1:23" x14ac:dyDescent="0.25">
      <c r="A85" t="s">
        <v>173</v>
      </c>
      <c r="B85" t="s">
        <v>174</v>
      </c>
      <c r="D85" t="s">
        <v>9</v>
      </c>
      <c r="E85">
        <v>11553</v>
      </c>
      <c r="F85">
        <v>28345</v>
      </c>
      <c r="G85">
        <v>40.758511201270068</v>
      </c>
      <c r="H85">
        <v>9982</v>
      </c>
      <c r="I85">
        <v>1557</v>
      </c>
      <c r="J85">
        <v>3572</v>
      </c>
      <c r="K85">
        <v>3040</v>
      </c>
      <c r="L85">
        <v>2179</v>
      </c>
      <c r="M85">
        <v>1191</v>
      </c>
      <c r="N85">
        <v>9982</v>
      </c>
      <c r="O85">
        <v>0</v>
      </c>
      <c r="P85">
        <v>11539</v>
      </c>
      <c r="Q85">
        <v>0.99878819354280268</v>
      </c>
      <c r="R85">
        <v>13.493370309385563</v>
      </c>
      <c r="S85">
        <v>30.955888725192825</v>
      </c>
      <c r="T85">
        <v>26.345437212930062</v>
      </c>
      <c r="U85">
        <v>18.883785423346911</v>
      </c>
      <c r="V85">
        <v>10.32151832914464</v>
      </c>
      <c r="W85">
        <v>100</v>
      </c>
    </row>
    <row r="86" spans="1:23" x14ac:dyDescent="0.25">
      <c r="A86" t="s">
        <v>175</v>
      </c>
      <c r="B86" t="s">
        <v>176</v>
      </c>
      <c r="D86" t="s">
        <v>9</v>
      </c>
      <c r="E86">
        <v>11438</v>
      </c>
      <c r="F86">
        <v>26420</v>
      </c>
      <c r="G86">
        <v>43.292959878879635</v>
      </c>
      <c r="H86">
        <v>8298</v>
      </c>
      <c r="I86">
        <v>3124</v>
      </c>
      <c r="J86">
        <v>2686</v>
      </c>
      <c r="K86">
        <v>2659</v>
      </c>
      <c r="L86">
        <v>1619</v>
      </c>
      <c r="M86">
        <v>1334</v>
      </c>
      <c r="N86">
        <v>8298</v>
      </c>
      <c r="O86">
        <v>0</v>
      </c>
      <c r="P86">
        <v>11422</v>
      </c>
      <c r="Q86">
        <v>0.9986011540479105</v>
      </c>
      <c r="R86">
        <v>27.350726667834003</v>
      </c>
      <c r="S86">
        <v>23.516021712484676</v>
      </c>
      <c r="T86">
        <v>23.279635790579583</v>
      </c>
      <c r="U86">
        <v>14.174400280161093</v>
      </c>
      <c r="V86">
        <v>11.679215548940642</v>
      </c>
      <c r="W86">
        <v>100.00000000000001</v>
      </c>
    </row>
    <row r="87" spans="1:23" x14ac:dyDescent="0.25">
      <c r="A87" t="s">
        <v>177</v>
      </c>
      <c r="B87" t="s">
        <v>178</v>
      </c>
      <c r="D87" t="s">
        <v>9</v>
      </c>
      <c r="E87">
        <v>11392</v>
      </c>
      <c r="F87">
        <v>21828</v>
      </c>
      <c r="G87">
        <v>52.189847901777533</v>
      </c>
      <c r="H87">
        <v>7745</v>
      </c>
      <c r="I87">
        <v>3630</v>
      </c>
      <c r="J87">
        <v>1555</v>
      </c>
      <c r="K87">
        <v>2722</v>
      </c>
      <c r="L87">
        <v>1796</v>
      </c>
      <c r="M87">
        <v>1672</v>
      </c>
      <c r="N87">
        <v>7745</v>
      </c>
      <c r="O87">
        <v>0</v>
      </c>
      <c r="P87">
        <v>11375</v>
      </c>
      <c r="Q87">
        <v>0.9985077247191011</v>
      </c>
      <c r="R87">
        <v>31.912087912087912</v>
      </c>
      <c r="S87">
        <v>13.67032967032967</v>
      </c>
      <c r="T87">
        <v>23.92967032967033</v>
      </c>
      <c r="U87">
        <v>15.78901098901099</v>
      </c>
      <c r="V87">
        <v>14.698901098901098</v>
      </c>
      <c r="W87">
        <v>100</v>
      </c>
    </row>
    <row r="88" spans="1:23" x14ac:dyDescent="0.25">
      <c r="A88" t="s">
        <v>179</v>
      </c>
      <c r="B88" t="s">
        <v>180</v>
      </c>
      <c r="D88" t="s">
        <v>9</v>
      </c>
      <c r="E88">
        <v>11328</v>
      </c>
      <c r="F88">
        <v>20111</v>
      </c>
      <c r="G88">
        <v>56.327383024215607</v>
      </c>
      <c r="H88">
        <v>8548</v>
      </c>
      <c r="I88">
        <v>2781</v>
      </c>
      <c r="J88">
        <v>2221</v>
      </c>
      <c r="K88">
        <v>2683</v>
      </c>
      <c r="L88">
        <v>1876</v>
      </c>
      <c r="M88">
        <v>1768</v>
      </c>
      <c r="N88">
        <v>8548</v>
      </c>
      <c r="O88">
        <v>0</v>
      </c>
      <c r="P88">
        <v>11329</v>
      </c>
      <c r="Q88">
        <v>1.0000882768361581</v>
      </c>
      <c r="R88">
        <v>24.547621149262955</v>
      </c>
      <c r="S88">
        <v>19.604554682672788</v>
      </c>
      <c r="T88">
        <v>23.682584517609676</v>
      </c>
      <c r="U88">
        <v>16.55927266307706</v>
      </c>
      <c r="V88">
        <v>15.605966987377526</v>
      </c>
      <c r="W88">
        <v>100.00000000000001</v>
      </c>
    </row>
    <row r="89" spans="1:23" x14ac:dyDescent="0.25">
      <c r="A89" t="s">
        <v>181</v>
      </c>
      <c r="B89" t="s">
        <v>182</v>
      </c>
      <c r="D89" t="s">
        <v>9</v>
      </c>
      <c r="E89">
        <v>11065</v>
      </c>
      <c r="F89">
        <v>21886</v>
      </c>
      <c r="G89">
        <v>50.557433976057752</v>
      </c>
      <c r="H89">
        <v>8022</v>
      </c>
      <c r="I89">
        <v>3037</v>
      </c>
      <c r="J89">
        <v>2324</v>
      </c>
      <c r="K89">
        <v>2234</v>
      </c>
      <c r="L89">
        <v>1817</v>
      </c>
      <c r="M89">
        <v>1647</v>
      </c>
      <c r="N89">
        <v>8022</v>
      </c>
      <c r="O89">
        <v>0</v>
      </c>
      <c r="P89">
        <v>11059</v>
      </c>
      <c r="Q89">
        <v>0.99945774966109358</v>
      </c>
      <c r="R89">
        <v>27.461795822407087</v>
      </c>
      <c r="S89">
        <v>21.014558278325346</v>
      </c>
      <c r="T89">
        <v>20.200741477529611</v>
      </c>
      <c r="U89">
        <v>16.430056967176053</v>
      </c>
      <c r="V89">
        <v>14.892847454561894</v>
      </c>
      <c r="W89">
        <v>100</v>
      </c>
    </row>
    <row r="90" spans="1:23" x14ac:dyDescent="0.25">
      <c r="A90" t="s">
        <v>183</v>
      </c>
      <c r="B90" t="s">
        <v>184</v>
      </c>
      <c r="D90" t="s">
        <v>185</v>
      </c>
      <c r="E90">
        <v>10976</v>
      </c>
      <c r="F90">
        <v>25228</v>
      </c>
      <c r="G90">
        <v>43.507214206437297</v>
      </c>
      <c r="H90" t="e">
        <v>#N/A</v>
      </c>
      <c r="I90" t="e">
        <v>#N/A</v>
      </c>
      <c r="J90" t="e">
        <v>#N/A</v>
      </c>
      <c r="K90" t="e">
        <v>#N/A</v>
      </c>
      <c r="L90" t="e">
        <v>#N/A</v>
      </c>
      <c r="M90" t="e">
        <v>#N/A</v>
      </c>
      <c r="N90" t="e">
        <v>#N/A</v>
      </c>
      <c r="O90" t="e">
        <v>#N/A</v>
      </c>
      <c r="P90" t="e">
        <v>#N/A</v>
      </c>
      <c r="Q90" t="e">
        <v>#N/A</v>
      </c>
      <c r="R90" t="e">
        <v>#N/A</v>
      </c>
      <c r="S90" t="e">
        <v>#N/A</v>
      </c>
      <c r="T90" t="e">
        <v>#N/A</v>
      </c>
      <c r="U90" t="e">
        <v>#N/A</v>
      </c>
      <c r="V90" t="e">
        <v>#N/A</v>
      </c>
      <c r="W90" t="e">
        <v>#N/A</v>
      </c>
    </row>
    <row r="91" spans="1:23" x14ac:dyDescent="0.25">
      <c r="A91" t="s">
        <v>186</v>
      </c>
      <c r="B91" t="s">
        <v>187</v>
      </c>
      <c r="D91" t="s">
        <v>9</v>
      </c>
      <c r="E91">
        <v>10657</v>
      </c>
      <c r="F91">
        <v>15717</v>
      </c>
      <c r="G91">
        <v>67.805560857670045</v>
      </c>
      <c r="H91">
        <v>9480</v>
      </c>
      <c r="I91">
        <v>1165</v>
      </c>
      <c r="J91">
        <v>3079</v>
      </c>
      <c r="K91">
        <v>2676</v>
      </c>
      <c r="L91">
        <v>2194</v>
      </c>
      <c r="M91">
        <v>1531</v>
      </c>
      <c r="N91">
        <v>9480</v>
      </c>
      <c r="O91">
        <v>0</v>
      </c>
      <c r="P91">
        <v>10645</v>
      </c>
      <c r="Q91">
        <v>0.99887397954396173</v>
      </c>
      <c r="R91">
        <v>10.944105213715359</v>
      </c>
      <c r="S91">
        <v>28.924377642085485</v>
      </c>
      <c r="T91">
        <v>25.138562705495538</v>
      </c>
      <c r="U91">
        <v>20.610615312353218</v>
      </c>
      <c r="V91">
        <v>14.382339126350399</v>
      </c>
      <c r="W91">
        <v>100</v>
      </c>
    </row>
    <row r="92" spans="1:23" x14ac:dyDescent="0.25">
      <c r="A92" t="s">
        <v>188</v>
      </c>
      <c r="B92" t="s">
        <v>189</v>
      </c>
      <c r="D92" t="s">
        <v>9</v>
      </c>
      <c r="E92">
        <v>10391</v>
      </c>
      <c r="F92">
        <v>20402</v>
      </c>
      <c r="G92">
        <v>50.931281246936578</v>
      </c>
      <c r="H92">
        <v>7198</v>
      </c>
      <c r="I92">
        <v>3189</v>
      </c>
      <c r="J92">
        <v>1518</v>
      </c>
      <c r="K92">
        <v>2356</v>
      </c>
      <c r="L92">
        <v>1673</v>
      </c>
      <c r="M92">
        <v>1651</v>
      </c>
      <c r="N92">
        <v>7198</v>
      </c>
      <c r="O92">
        <v>0</v>
      </c>
      <c r="P92">
        <v>10387</v>
      </c>
      <c r="Q92">
        <v>0.99961505148686358</v>
      </c>
      <c r="R92">
        <v>30.701838837007799</v>
      </c>
      <c r="S92">
        <v>14.614421873495717</v>
      </c>
      <c r="T92">
        <v>22.682198902474244</v>
      </c>
      <c r="U92">
        <v>16.106671801290073</v>
      </c>
      <c r="V92">
        <v>15.894868585732166</v>
      </c>
      <c r="W92">
        <v>100</v>
      </c>
    </row>
    <row r="93" spans="1:23" x14ac:dyDescent="0.25">
      <c r="A93" t="s">
        <v>190</v>
      </c>
      <c r="B93" t="s">
        <v>191</v>
      </c>
      <c r="D93" t="s">
        <v>9</v>
      </c>
      <c r="E93">
        <v>10189</v>
      </c>
      <c r="F93">
        <v>21670</v>
      </c>
      <c r="G93">
        <v>47.018920166128289</v>
      </c>
      <c r="H93">
        <v>7761</v>
      </c>
      <c r="I93">
        <v>2416</v>
      </c>
      <c r="J93">
        <v>2330</v>
      </c>
      <c r="K93">
        <v>2418</v>
      </c>
      <c r="L93">
        <v>1579</v>
      </c>
      <c r="M93">
        <v>1434</v>
      </c>
      <c r="N93">
        <v>7761</v>
      </c>
      <c r="O93">
        <v>0</v>
      </c>
      <c r="P93">
        <v>10177</v>
      </c>
      <c r="Q93">
        <v>0.99882225929924429</v>
      </c>
      <c r="R93">
        <v>23.739805443647441</v>
      </c>
      <c r="S93">
        <v>22.894762700206346</v>
      </c>
      <c r="T93">
        <v>23.759457600471652</v>
      </c>
      <c r="U93">
        <v>15.515377812714945</v>
      </c>
      <c r="V93">
        <v>14.090596442959615</v>
      </c>
      <c r="W93">
        <v>100</v>
      </c>
    </row>
    <row r="94" spans="1:23" x14ac:dyDescent="0.25">
      <c r="A94" t="s">
        <v>192</v>
      </c>
      <c r="B94" t="s">
        <v>193</v>
      </c>
      <c r="D94" t="s">
        <v>9</v>
      </c>
      <c r="E94">
        <v>10162</v>
      </c>
      <c r="F94">
        <v>20199</v>
      </c>
      <c r="G94">
        <v>50.309421258478139</v>
      </c>
      <c r="H94">
        <v>7537</v>
      </c>
      <c r="I94">
        <v>2579</v>
      </c>
      <c r="J94">
        <v>1995</v>
      </c>
      <c r="K94">
        <v>2611</v>
      </c>
      <c r="L94">
        <v>1362</v>
      </c>
      <c r="M94">
        <v>1569</v>
      </c>
      <c r="N94">
        <v>7537</v>
      </c>
      <c r="O94">
        <v>0</v>
      </c>
      <c r="P94">
        <v>10116</v>
      </c>
      <c r="Q94">
        <v>0.99547333202125565</v>
      </c>
      <c r="R94">
        <v>25.494266508501383</v>
      </c>
      <c r="S94">
        <v>19.721233689205221</v>
      </c>
      <c r="T94">
        <v>25.810597073942272</v>
      </c>
      <c r="U94">
        <v>13.463819691577699</v>
      </c>
      <c r="V94">
        <v>15.510083036773429</v>
      </c>
      <c r="W94">
        <v>100</v>
      </c>
    </row>
    <row r="95" spans="1:23" x14ac:dyDescent="0.25">
      <c r="A95" t="s">
        <v>194</v>
      </c>
      <c r="B95" t="s">
        <v>195</v>
      </c>
      <c r="D95" t="s">
        <v>9</v>
      </c>
      <c r="E95">
        <v>10064</v>
      </c>
      <c r="F95">
        <v>24618</v>
      </c>
      <c r="G95">
        <v>40.880656430254284</v>
      </c>
      <c r="H95">
        <v>7034</v>
      </c>
      <c r="I95">
        <v>2989</v>
      </c>
      <c r="J95">
        <v>2072</v>
      </c>
      <c r="K95">
        <v>2096</v>
      </c>
      <c r="L95">
        <v>1566</v>
      </c>
      <c r="M95">
        <v>1300</v>
      </c>
      <c r="N95">
        <v>7034</v>
      </c>
      <c r="O95">
        <v>0</v>
      </c>
      <c r="P95">
        <v>10023</v>
      </c>
      <c r="Q95">
        <v>0.99592607313195547</v>
      </c>
      <c r="R95">
        <v>29.821410755262896</v>
      </c>
      <c r="S95">
        <v>20.672453357278258</v>
      </c>
      <c r="T95">
        <v>20.911902623964881</v>
      </c>
      <c r="U95">
        <v>15.624064651302005</v>
      </c>
      <c r="V95">
        <v>12.97016861219196</v>
      </c>
      <c r="W95">
        <v>100</v>
      </c>
    </row>
    <row r="96" spans="1:23" x14ac:dyDescent="0.25">
      <c r="A96" t="s">
        <v>196</v>
      </c>
      <c r="B96" t="s">
        <v>197</v>
      </c>
      <c r="D96" t="s">
        <v>9</v>
      </c>
      <c r="E96">
        <v>10033</v>
      </c>
      <c r="F96">
        <v>25004</v>
      </c>
      <c r="G96">
        <v>40.125579907214849</v>
      </c>
      <c r="H96">
        <v>7072</v>
      </c>
      <c r="I96">
        <v>2929</v>
      </c>
      <c r="J96">
        <v>1972</v>
      </c>
      <c r="K96">
        <v>2234</v>
      </c>
      <c r="L96">
        <v>1707</v>
      </c>
      <c r="M96">
        <v>1159</v>
      </c>
      <c r="N96">
        <v>7072</v>
      </c>
      <c r="O96">
        <v>0</v>
      </c>
      <c r="P96">
        <v>10001</v>
      </c>
      <c r="Q96">
        <v>0.99681052526662017</v>
      </c>
      <c r="R96">
        <v>29.287071292870714</v>
      </c>
      <c r="S96">
        <v>19.718028197180281</v>
      </c>
      <c r="T96">
        <v>22.33776622337766</v>
      </c>
      <c r="U96">
        <v>17.068293170682932</v>
      </c>
      <c r="V96">
        <v>11.58884111588841</v>
      </c>
      <c r="W96">
        <v>100</v>
      </c>
    </row>
    <row r="97" spans="1:23" x14ac:dyDescent="0.25">
      <c r="A97" t="s">
        <v>198</v>
      </c>
      <c r="B97" t="s">
        <v>199</v>
      </c>
      <c r="D97" t="s">
        <v>9</v>
      </c>
      <c r="E97">
        <v>9995</v>
      </c>
      <c r="F97">
        <v>23609</v>
      </c>
      <c r="G97">
        <v>42.335550002117841</v>
      </c>
      <c r="H97">
        <v>8873</v>
      </c>
      <c r="I97">
        <v>1138</v>
      </c>
      <c r="J97">
        <v>2584</v>
      </c>
      <c r="K97">
        <v>2414</v>
      </c>
      <c r="L97">
        <v>2510</v>
      </c>
      <c r="M97">
        <v>1365</v>
      </c>
      <c r="N97">
        <v>8873</v>
      </c>
      <c r="O97">
        <v>0</v>
      </c>
      <c r="P97">
        <v>10011</v>
      </c>
      <c r="Q97">
        <v>1.0016008004002002</v>
      </c>
      <c r="R97">
        <v>11.367495754669864</v>
      </c>
      <c r="S97">
        <v>25.811607232044754</v>
      </c>
      <c r="T97">
        <v>24.113475177304963</v>
      </c>
      <c r="U97">
        <v>25.072420337628611</v>
      </c>
      <c r="V97">
        <v>13.635001498351812</v>
      </c>
      <c r="W97">
        <v>100</v>
      </c>
    </row>
    <row r="98" spans="1:23" x14ac:dyDescent="0.25">
      <c r="A98" t="s">
        <v>200</v>
      </c>
      <c r="B98" t="s">
        <v>201</v>
      </c>
      <c r="D98" t="s">
        <v>9</v>
      </c>
      <c r="E98">
        <v>9988</v>
      </c>
      <c r="F98">
        <v>12284</v>
      </c>
      <c r="G98">
        <v>81.309019863236728</v>
      </c>
      <c r="H98">
        <v>7174</v>
      </c>
      <c r="I98">
        <v>2830</v>
      </c>
      <c r="J98">
        <v>1924</v>
      </c>
      <c r="K98">
        <v>1973</v>
      </c>
      <c r="L98">
        <v>1542</v>
      </c>
      <c r="M98">
        <v>1735</v>
      </c>
      <c r="N98">
        <v>7174</v>
      </c>
      <c r="O98">
        <v>0</v>
      </c>
      <c r="P98">
        <v>10004</v>
      </c>
      <c r="Q98">
        <v>1.001601922306768</v>
      </c>
      <c r="R98">
        <v>28.288684526189524</v>
      </c>
      <c r="S98">
        <v>19.232307077169132</v>
      </c>
      <c r="T98">
        <v>19.722111155537785</v>
      </c>
      <c r="U98">
        <v>15.413834466213514</v>
      </c>
      <c r="V98">
        <v>17.343062774890043</v>
      </c>
      <c r="W98">
        <v>100</v>
      </c>
    </row>
    <row r="99" spans="1:23" x14ac:dyDescent="0.25">
      <c r="A99" t="s">
        <v>202</v>
      </c>
      <c r="B99" t="s">
        <v>203</v>
      </c>
      <c r="D99" t="s">
        <v>185</v>
      </c>
      <c r="E99">
        <v>9897</v>
      </c>
      <c r="F99">
        <v>20036</v>
      </c>
      <c r="G99">
        <v>49.396087043322019</v>
      </c>
      <c r="H99" t="e">
        <v>#N/A</v>
      </c>
      <c r="I99" t="e">
        <v>#N/A</v>
      </c>
      <c r="J99" t="e">
        <v>#N/A</v>
      </c>
      <c r="K99" t="e">
        <v>#N/A</v>
      </c>
      <c r="L99" t="e">
        <v>#N/A</v>
      </c>
      <c r="M99" t="e">
        <v>#N/A</v>
      </c>
      <c r="N99" t="e">
        <v>#N/A</v>
      </c>
      <c r="O99" t="e">
        <v>#N/A</v>
      </c>
      <c r="P99" t="e">
        <v>#N/A</v>
      </c>
      <c r="Q99" t="e">
        <v>#N/A</v>
      </c>
      <c r="R99" t="e">
        <v>#N/A</v>
      </c>
      <c r="S99" t="e">
        <v>#N/A</v>
      </c>
      <c r="T99" t="e">
        <v>#N/A</v>
      </c>
      <c r="U99" t="e">
        <v>#N/A</v>
      </c>
      <c r="V99" t="e">
        <v>#N/A</v>
      </c>
      <c r="W99" t="e">
        <v>#N/A</v>
      </c>
    </row>
    <row r="100" spans="1:23" x14ac:dyDescent="0.25">
      <c r="A100" t="s">
        <v>204</v>
      </c>
      <c r="B100" t="s">
        <v>205</v>
      </c>
      <c r="D100" t="s">
        <v>185</v>
      </c>
      <c r="E100">
        <v>9840</v>
      </c>
      <c r="F100">
        <v>22924</v>
      </c>
      <c r="G100">
        <v>42.924445995463266</v>
      </c>
      <c r="H100" t="e">
        <v>#N/A</v>
      </c>
      <c r="I100" t="e">
        <v>#N/A</v>
      </c>
      <c r="J100" t="e">
        <v>#N/A</v>
      </c>
      <c r="K100" t="e">
        <v>#N/A</v>
      </c>
      <c r="L100" t="e">
        <v>#N/A</v>
      </c>
      <c r="M100" t="e">
        <v>#N/A</v>
      </c>
      <c r="N100" t="e">
        <v>#N/A</v>
      </c>
      <c r="O100" t="e">
        <v>#N/A</v>
      </c>
      <c r="P100" t="e">
        <v>#N/A</v>
      </c>
      <c r="Q100" t="e">
        <v>#N/A</v>
      </c>
      <c r="R100" t="e">
        <v>#N/A</v>
      </c>
      <c r="S100" t="e">
        <v>#N/A</v>
      </c>
      <c r="T100" t="e">
        <v>#N/A</v>
      </c>
      <c r="U100" t="e">
        <v>#N/A</v>
      </c>
      <c r="V100" t="e">
        <v>#N/A</v>
      </c>
      <c r="W100" t="e">
        <v>#N/A</v>
      </c>
    </row>
    <row r="101" spans="1:23" x14ac:dyDescent="0.25">
      <c r="A101" t="s">
        <v>206</v>
      </c>
      <c r="B101" t="s">
        <v>207</v>
      </c>
      <c r="D101" t="s">
        <v>9</v>
      </c>
      <c r="E101">
        <v>9808</v>
      </c>
      <c r="F101">
        <v>25436</v>
      </c>
      <c r="G101">
        <v>38.559521937411546</v>
      </c>
      <c r="H101">
        <v>8646</v>
      </c>
      <c r="I101">
        <v>1183</v>
      </c>
      <c r="J101">
        <v>2918</v>
      </c>
      <c r="K101">
        <v>2481</v>
      </c>
      <c r="L101">
        <v>2284</v>
      </c>
      <c r="M101">
        <v>963</v>
      </c>
      <c r="N101">
        <v>8646</v>
      </c>
      <c r="O101">
        <v>0</v>
      </c>
      <c r="P101">
        <v>9829</v>
      </c>
      <c r="Q101">
        <v>1.0021411092985317</v>
      </c>
      <c r="R101">
        <v>12.035812391901516</v>
      </c>
      <c r="S101">
        <v>29.687658968358939</v>
      </c>
      <c r="T101">
        <v>25.241631905585511</v>
      </c>
      <c r="U101">
        <v>23.237358836097265</v>
      </c>
      <c r="V101">
        <v>9.7975378980567704</v>
      </c>
      <c r="W101">
        <v>100.00000000000001</v>
      </c>
    </row>
    <row r="102" spans="1:23" x14ac:dyDescent="0.25">
      <c r="A102" t="s">
        <v>208</v>
      </c>
      <c r="B102" t="s">
        <v>209</v>
      </c>
      <c r="D102" t="s">
        <v>9</v>
      </c>
      <c r="E102">
        <v>9649</v>
      </c>
      <c r="F102">
        <v>19242</v>
      </c>
      <c r="G102">
        <v>50.145515019228768</v>
      </c>
      <c r="H102">
        <v>7399</v>
      </c>
      <c r="I102">
        <v>2203</v>
      </c>
      <c r="J102">
        <v>1350</v>
      </c>
      <c r="K102">
        <v>2281</v>
      </c>
      <c r="L102">
        <v>2043</v>
      </c>
      <c r="M102">
        <v>1725</v>
      </c>
      <c r="N102">
        <v>7399</v>
      </c>
      <c r="O102">
        <v>0</v>
      </c>
      <c r="P102">
        <v>9602</v>
      </c>
      <c r="Q102">
        <v>0.9951290289149135</v>
      </c>
      <c r="R102">
        <v>22.943136846490315</v>
      </c>
      <c r="S102">
        <v>14.059570922724433</v>
      </c>
      <c r="T102">
        <v>23.755467610914394</v>
      </c>
      <c r="U102">
        <v>21.276817329722974</v>
      </c>
      <c r="V102">
        <v>17.965007290147884</v>
      </c>
      <c r="W102">
        <v>100</v>
      </c>
    </row>
    <row r="103" spans="1:23" x14ac:dyDescent="0.25">
      <c r="A103" t="s">
        <v>210</v>
      </c>
      <c r="B103" t="s">
        <v>211</v>
      </c>
      <c r="D103" t="s">
        <v>9</v>
      </c>
      <c r="E103">
        <v>9629</v>
      </c>
      <c r="F103">
        <v>18290</v>
      </c>
      <c r="G103">
        <v>52.646254784034994</v>
      </c>
      <c r="H103">
        <v>6579</v>
      </c>
      <c r="I103">
        <v>3040</v>
      </c>
      <c r="J103">
        <v>2041</v>
      </c>
      <c r="K103">
        <v>1678</v>
      </c>
      <c r="L103">
        <v>1588</v>
      </c>
      <c r="M103">
        <v>1272</v>
      </c>
      <c r="N103">
        <v>6579</v>
      </c>
      <c r="O103">
        <v>0</v>
      </c>
      <c r="P103">
        <v>9619</v>
      </c>
      <c r="Q103">
        <v>0.99896147055769036</v>
      </c>
      <c r="R103">
        <v>31.604116852063623</v>
      </c>
      <c r="S103">
        <v>21.218421873375611</v>
      </c>
      <c r="T103">
        <v>17.444640815053539</v>
      </c>
      <c r="U103">
        <v>16.508992618775338</v>
      </c>
      <c r="V103">
        <v>13.223827840731886</v>
      </c>
      <c r="W103">
        <v>100</v>
      </c>
    </row>
    <row r="104" spans="1:23" x14ac:dyDescent="0.25">
      <c r="A104" t="s">
        <v>212</v>
      </c>
      <c r="B104" t="s">
        <v>213</v>
      </c>
      <c r="D104" t="s">
        <v>9</v>
      </c>
      <c r="E104">
        <v>9451</v>
      </c>
      <c r="F104">
        <v>24382</v>
      </c>
      <c r="G104">
        <v>38.762201624148965</v>
      </c>
      <c r="H104">
        <v>7262</v>
      </c>
      <c r="I104">
        <v>2160</v>
      </c>
      <c r="J104">
        <v>2877</v>
      </c>
      <c r="K104">
        <v>2050</v>
      </c>
      <c r="L104">
        <v>1514</v>
      </c>
      <c r="M104">
        <v>821</v>
      </c>
      <c r="N104">
        <v>7262</v>
      </c>
      <c r="O104">
        <v>0</v>
      </c>
      <c r="P104">
        <v>9422</v>
      </c>
      <c r="Q104">
        <v>0.99693154163580577</v>
      </c>
      <c r="R104">
        <v>22.92506898747612</v>
      </c>
      <c r="S104">
        <v>30.534918276374444</v>
      </c>
      <c r="T104">
        <v>21.75758862237317</v>
      </c>
      <c r="U104">
        <v>16.068775206962428</v>
      </c>
      <c r="V104">
        <v>8.7136489068138392</v>
      </c>
      <c r="W104">
        <v>100</v>
      </c>
    </row>
    <row r="105" spans="1:23" x14ac:dyDescent="0.25">
      <c r="A105" t="s">
        <v>214</v>
      </c>
      <c r="B105" t="s">
        <v>215</v>
      </c>
      <c r="D105" t="s">
        <v>9</v>
      </c>
      <c r="E105">
        <v>9397</v>
      </c>
      <c r="F105">
        <v>29349</v>
      </c>
      <c r="G105">
        <v>32.018126682340117</v>
      </c>
      <c r="H105">
        <v>6614</v>
      </c>
      <c r="I105">
        <v>2763</v>
      </c>
      <c r="J105">
        <v>2090</v>
      </c>
      <c r="K105">
        <v>2035</v>
      </c>
      <c r="L105">
        <v>1441</v>
      </c>
      <c r="M105">
        <v>1048</v>
      </c>
      <c r="N105">
        <v>6614</v>
      </c>
      <c r="O105">
        <v>0</v>
      </c>
      <c r="P105">
        <v>9377</v>
      </c>
      <c r="Q105">
        <v>0.99787166116845805</v>
      </c>
      <c r="R105">
        <v>29.465713981017384</v>
      </c>
      <c r="S105">
        <v>22.288578436600194</v>
      </c>
      <c r="T105">
        <v>21.702036898794923</v>
      </c>
      <c r="U105">
        <v>15.367388290498027</v>
      </c>
      <c r="V105">
        <v>11.176282393089474</v>
      </c>
      <c r="W105">
        <v>100.00000000000001</v>
      </c>
    </row>
    <row r="106" spans="1:23" x14ac:dyDescent="0.25">
      <c r="A106" t="s">
        <v>216</v>
      </c>
      <c r="B106" t="s">
        <v>217</v>
      </c>
      <c r="D106" t="s">
        <v>9</v>
      </c>
      <c r="E106">
        <v>9355</v>
      </c>
      <c r="F106">
        <v>20409</v>
      </c>
      <c r="G106">
        <v>45.837620657553039</v>
      </c>
      <c r="H106">
        <v>6653</v>
      </c>
      <c r="I106">
        <v>2682</v>
      </c>
      <c r="J106">
        <v>1931</v>
      </c>
      <c r="K106">
        <v>1949</v>
      </c>
      <c r="L106">
        <v>1382</v>
      </c>
      <c r="M106">
        <v>1391</v>
      </c>
      <c r="N106">
        <v>6653</v>
      </c>
      <c r="O106">
        <v>0</v>
      </c>
      <c r="P106">
        <v>9335</v>
      </c>
      <c r="Q106">
        <v>0.99786210582576162</v>
      </c>
      <c r="R106">
        <v>28.730583824317087</v>
      </c>
      <c r="S106">
        <v>20.68559185859668</v>
      </c>
      <c r="T106">
        <v>20.878414568826994</v>
      </c>
      <c r="U106">
        <v>14.80449919657204</v>
      </c>
      <c r="V106">
        <v>14.900910551687199</v>
      </c>
      <c r="W106">
        <v>100</v>
      </c>
    </row>
    <row r="107" spans="1:23" x14ac:dyDescent="0.25">
      <c r="A107" t="s">
        <v>218</v>
      </c>
      <c r="B107" t="s">
        <v>219</v>
      </c>
      <c r="D107" t="s">
        <v>9</v>
      </c>
      <c r="E107">
        <v>9274</v>
      </c>
      <c r="F107">
        <v>13194</v>
      </c>
      <c r="G107">
        <v>70.289525541912994</v>
      </c>
      <c r="H107">
        <v>7877</v>
      </c>
      <c r="I107">
        <v>1399</v>
      </c>
      <c r="J107">
        <v>1651</v>
      </c>
      <c r="K107">
        <v>2075</v>
      </c>
      <c r="L107">
        <v>2671</v>
      </c>
      <c r="M107">
        <v>1480</v>
      </c>
      <c r="N107">
        <v>7877</v>
      </c>
      <c r="O107">
        <v>0</v>
      </c>
      <c r="P107">
        <v>9276</v>
      </c>
      <c r="Q107">
        <v>1.0002156566745741</v>
      </c>
      <c r="R107">
        <v>15.081931867184132</v>
      </c>
      <c r="S107">
        <v>17.798620094868479</v>
      </c>
      <c r="T107">
        <v>22.369555843035791</v>
      </c>
      <c r="U107">
        <v>28.794739111686074</v>
      </c>
      <c r="V107">
        <v>15.955153083225529</v>
      </c>
      <c r="W107">
        <v>100</v>
      </c>
    </row>
    <row r="108" spans="1:23" x14ac:dyDescent="0.25">
      <c r="A108" t="s">
        <v>220</v>
      </c>
      <c r="B108" t="s">
        <v>221</v>
      </c>
      <c r="D108" t="s">
        <v>9</v>
      </c>
      <c r="E108">
        <v>9243</v>
      </c>
      <c r="F108">
        <v>12519</v>
      </c>
      <c r="G108">
        <v>73.831775700934571</v>
      </c>
      <c r="H108">
        <v>6062</v>
      </c>
      <c r="I108">
        <v>3172</v>
      </c>
      <c r="J108">
        <v>826</v>
      </c>
      <c r="K108">
        <v>2108</v>
      </c>
      <c r="L108">
        <v>1387</v>
      </c>
      <c r="M108">
        <v>1741</v>
      </c>
      <c r="N108">
        <v>6062</v>
      </c>
      <c r="O108">
        <v>0</v>
      </c>
      <c r="P108">
        <v>9234</v>
      </c>
      <c r="Q108">
        <v>0.99902629016553068</v>
      </c>
      <c r="R108">
        <v>34.351310374702187</v>
      </c>
      <c r="S108">
        <v>8.9452025124539745</v>
      </c>
      <c r="T108">
        <v>22.828676629846221</v>
      </c>
      <c r="U108">
        <v>15.020576131687244</v>
      </c>
      <c r="V108">
        <v>18.854234351310375</v>
      </c>
      <c r="W108">
        <v>100</v>
      </c>
    </row>
    <row r="109" spans="1:23" x14ac:dyDescent="0.25">
      <c r="A109" t="s">
        <v>222</v>
      </c>
      <c r="B109" t="s">
        <v>223</v>
      </c>
      <c r="D109" t="s">
        <v>9</v>
      </c>
      <c r="E109">
        <v>9169</v>
      </c>
      <c r="F109">
        <v>24063</v>
      </c>
      <c r="G109">
        <v>38.104143290529031</v>
      </c>
      <c r="H109">
        <v>7983</v>
      </c>
      <c r="I109">
        <v>1201</v>
      </c>
      <c r="J109">
        <v>2847</v>
      </c>
      <c r="K109">
        <v>2388</v>
      </c>
      <c r="L109">
        <v>1744</v>
      </c>
      <c r="M109">
        <v>1004</v>
      </c>
      <c r="N109">
        <v>7983</v>
      </c>
      <c r="O109">
        <v>0</v>
      </c>
      <c r="P109">
        <v>9184</v>
      </c>
      <c r="Q109">
        <v>1.0016359472134366</v>
      </c>
      <c r="R109">
        <v>13.077090592334494</v>
      </c>
      <c r="S109">
        <v>30.999564459930312</v>
      </c>
      <c r="T109">
        <v>26.001742160278745</v>
      </c>
      <c r="U109">
        <v>18.989547038327526</v>
      </c>
      <c r="V109">
        <v>10.932055749128921</v>
      </c>
      <c r="W109">
        <v>100</v>
      </c>
    </row>
    <row r="110" spans="1:23" x14ac:dyDescent="0.25">
      <c r="A110" t="s">
        <v>224</v>
      </c>
      <c r="B110" t="s">
        <v>225</v>
      </c>
      <c r="D110" t="s">
        <v>9</v>
      </c>
      <c r="E110">
        <v>8987</v>
      </c>
      <c r="F110">
        <v>17081</v>
      </c>
      <c r="G110">
        <v>52.614015572858733</v>
      </c>
      <c r="H110">
        <v>6368</v>
      </c>
      <c r="I110">
        <v>2621</v>
      </c>
      <c r="J110">
        <v>1707</v>
      </c>
      <c r="K110">
        <v>1793</v>
      </c>
      <c r="L110">
        <v>1379</v>
      </c>
      <c r="M110">
        <v>1489</v>
      </c>
      <c r="N110">
        <v>6368</v>
      </c>
      <c r="O110">
        <v>0</v>
      </c>
      <c r="P110">
        <v>8989</v>
      </c>
      <c r="Q110">
        <v>1.0002225436741961</v>
      </c>
      <c r="R110">
        <v>29.157859606185337</v>
      </c>
      <c r="S110">
        <v>18.989876515741461</v>
      </c>
      <c r="T110">
        <v>19.946601401713203</v>
      </c>
      <c r="U110">
        <v>15.340972299477137</v>
      </c>
      <c r="V110">
        <v>16.564690176882856</v>
      </c>
      <c r="W110">
        <v>100</v>
      </c>
    </row>
    <row r="111" spans="1:23" x14ac:dyDescent="0.25">
      <c r="A111" t="s">
        <v>226</v>
      </c>
      <c r="B111" t="s">
        <v>227</v>
      </c>
      <c r="D111" t="s">
        <v>9</v>
      </c>
      <c r="E111">
        <v>8968</v>
      </c>
      <c r="F111">
        <v>24584</v>
      </c>
      <c r="G111">
        <v>36.479010738691834</v>
      </c>
      <c r="H111">
        <v>6908</v>
      </c>
      <c r="I111">
        <v>2032</v>
      </c>
      <c r="J111">
        <v>2225</v>
      </c>
      <c r="K111">
        <v>2164</v>
      </c>
      <c r="L111">
        <v>1461</v>
      </c>
      <c r="M111">
        <v>1058</v>
      </c>
      <c r="N111">
        <v>6908</v>
      </c>
      <c r="O111">
        <v>0</v>
      </c>
      <c r="P111">
        <v>8940</v>
      </c>
      <c r="Q111">
        <v>0.99687778768956292</v>
      </c>
      <c r="R111">
        <v>22.729306487695748</v>
      </c>
      <c r="S111">
        <v>24.888143176733781</v>
      </c>
      <c r="T111">
        <v>24.205816554809843</v>
      </c>
      <c r="U111">
        <v>16.34228187919463</v>
      </c>
      <c r="V111">
        <v>11.834451901565995</v>
      </c>
      <c r="W111">
        <v>100</v>
      </c>
    </row>
    <row r="112" spans="1:23" x14ac:dyDescent="0.25">
      <c r="A112" t="s">
        <v>228</v>
      </c>
      <c r="B112" t="s">
        <v>229</v>
      </c>
      <c r="D112" t="s">
        <v>9</v>
      </c>
      <c r="E112">
        <v>8955</v>
      </c>
      <c r="F112">
        <v>18133</v>
      </c>
      <c r="G112">
        <v>49.385098990790269</v>
      </c>
      <c r="H112">
        <v>6467</v>
      </c>
      <c r="I112">
        <v>2476</v>
      </c>
      <c r="J112">
        <v>1883</v>
      </c>
      <c r="K112">
        <v>2318</v>
      </c>
      <c r="L112">
        <v>1061</v>
      </c>
      <c r="M112">
        <v>1205</v>
      </c>
      <c r="N112">
        <v>6467</v>
      </c>
      <c r="O112">
        <v>0</v>
      </c>
      <c r="P112">
        <v>8943</v>
      </c>
      <c r="Q112">
        <v>0.99865996649916244</v>
      </c>
      <c r="R112">
        <v>27.686458682768645</v>
      </c>
      <c r="S112">
        <v>21.05557419210556</v>
      </c>
      <c r="T112">
        <v>25.91971374259197</v>
      </c>
      <c r="U112">
        <v>11.864027731186402</v>
      </c>
      <c r="V112">
        <v>13.474225651347421</v>
      </c>
      <c r="W112">
        <v>100</v>
      </c>
    </row>
    <row r="113" spans="1:23" x14ac:dyDescent="0.25">
      <c r="A113" t="s">
        <v>230</v>
      </c>
      <c r="B113" t="s">
        <v>231</v>
      </c>
      <c r="D113" t="s">
        <v>9</v>
      </c>
      <c r="E113">
        <v>8861</v>
      </c>
      <c r="F113">
        <v>23996</v>
      </c>
      <c r="G113">
        <v>36.926987831305219</v>
      </c>
      <c r="H113">
        <v>7194</v>
      </c>
      <c r="I113">
        <v>1667</v>
      </c>
      <c r="J113">
        <v>2257</v>
      </c>
      <c r="K113">
        <v>2504</v>
      </c>
      <c r="L113">
        <v>1229</v>
      </c>
      <c r="M113">
        <v>1204</v>
      </c>
      <c r="N113">
        <v>7194</v>
      </c>
      <c r="O113">
        <v>0</v>
      </c>
      <c r="P113">
        <v>8861</v>
      </c>
      <c r="Q113">
        <v>1</v>
      </c>
      <c r="R113">
        <v>18.812775081819208</v>
      </c>
      <c r="S113">
        <v>25.471165782643041</v>
      </c>
      <c r="T113">
        <v>28.258661550615056</v>
      </c>
      <c r="U113">
        <v>13.869766392055071</v>
      </c>
      <c r="V113">
        <v>13.587631192867622</v>
      </c>
      <c r="W113">
        <v>100</v>
      </c>
    </row>
    <row r="114" spans="1:23" x14ac:dyDescent="0.25">
      <c r="A114" t="s">
        <v>232</v>
      </c>
      <c r="B114" t="s">
        <v>233</v>
      </c>
      <c r="D114" t="s">
        <v>9</v>
      </c>
      <c r="E114">
        <v>8788</v>
      </c>
      <c r="F114">
        <v>18177</v>
      </c>
      <c r="G114">
        <v>48.346811905154865</v>
      </c>
      <c r="H114">
        <v>7537</v>
      </c>
      <c r="I114">
        <v>1223</v>
      </c>
      <c r="J114">
        <v>2893</v>
      </c>
      <c r="K114">
        <v>2115</v>
      </c>
      <c r="L114">
        <v>1601</v>
      </c>
      <c r="M114">
        <v>928</v>
      </c>
      <c r="N114">
        <v>7537</v>
      </c>
      <c r="O114">
        <v>0</v>
      </c>
      <c r="P114">
        <v>8760</v>
      </c>
      <c r="Q114">
        <v>0.9968138370505234</v>
      </c>
      <c r="R114">
        <v>13.961187214611872</v>
      </c>
      <c r="S114">
        <v>33.025114155251138</v>
      </c>
      <c r="T114">
        <v>24.143835616438356</v>
      </c>
      <c r="U114">
        <v>18.276255707762555</v>
      </c>
      <c r="V114">
        <v>10.593607305936073</v>
      </c>
      <c r="W114">
        <v>100</v>
      </c>
    </row>
    <row r="115" spans="1:23" x14ac:dyDescent="0.25">
      <c r="A115" t="s">
        <v>234</v>
      </c>
      <c r="B115" t="s">
        <v>235</v>
      </c>
      <c r="D115" t="s">
        <v>9</v>
      </c>
      <c r="E115">
        <v>8757</v>
      </c>
      <c r="F115">
        <v>21817</v>
      </c>
      <c r="G115">
        <v>40.138424164642252</v>
      </c>
      <c r="H115">
        <v>7348</v>
      </c>
      <c r="I115">
        <v>1330</v>
      </c>
      <c r="J115">
        <v>2281</v>
      </c>
      <c r="K115">
        <v>2804</v>
      </c>
      <c r="L115">
        <v>1452</v>
      </c>
      <c r="M115">
        <v>811</v>
      </c>
      <c r="N115">
        <v>7348</v>
      </c>
      <c r="O115">
        <v>0</v>
      </c>
      <c r="P115">
        <v>8678</v>
      </c>
      <c r="Q115">
        <v>0.99097864565490468</v>
      </c>
      <c r="R115">
        <v>15.32611200737497</v>
      </c>
      <c r="S115">
        <v>26.284858262272415</v>
      </c>
      <c r="T115">
        <v>32.311592532841672</v>
      </c>
      <c r="U115">
        <v>16.731965890758239</v>
      </c>
      <c r="V115">
        <v>9.3454713067527084</v>
      </c>
      <c r="W115">
        <v>100.00000000000001</v>
      </c>
    </row>
    <row r="116" spans="1:23" x14ac:dyDescent="0.25">
      <c r="A116" t="s">
        <v>236</v>
      </c>
      <c r="B116" t="s">
        <v>237</v>
      </c>
      <c r="D116" t="s">
        <v>9</v>
      </c>
      <c r="E116">
        <v>8719</v>
      </c>
      <c r="F116">
        <v>20719</v>
      </c>
      <c r="G116">
        <v>42.082146821757803</v>
      </c>
      <c r="H116">
        <v>7500</v>
      </c>
      <c r="I116">
        <v>1208</v>
      </c>
      <c r="J116">
        <v>3012</v>
      </c>
      <c r="K116">
        <v>1829</v>
      </c>
      <c r="L116">
        <v>1807</v>
      </c>
      <c r="M116">
        <v>852</v>
      </c>
      <c r="N116">
        <v>7500</v>
      </c>
      <c r="O116">
        <v>0</v>
      </c>
      <c r="P116">
        <v>8708</v>
      </c>
      <c r="Q116">
        <v>0.99873838742975107</v>
      </c>
      <c r="R116">
        <v>13.872301332108405</v>
      </c>
      <c r="S116">
        <v>34.588883785025267</v>
      </c>
      <c r="T116">
        <v>21.003674781809831</v>
      </c>
      <c r="U116">
        <v>20.751033532384014</v>
      </c>
      <c r="V116">
        <v>9.7841065686724846</v>
      </c>
      <c r="W116">
        <v>100</v>
      </c>
    </row>
    <row r="117" spans="1:23" x14ac:dyDescent="0.25">
      <c r="A117" t="s">
        <v>238</v>
      </c>
      <c r="B117" t="s">
        <v>239</v>
      </c>
      <c r="D117" t="s">
        <v>144</v>
      </c>
      <c r="E117">
        <v>8686</v>
      </c>
      <c r="F117">
        <v>22375</v>
      </c>
      <c r="G117">
        <v>38.820111731843575</v>
      </c>
      <c r="H117" t="e">
        <v>#N/A</v>
      </c>
      <c r="I117" t="e">
        <v>#N/A</v>
      </c>
      <c r="J117" t="e">
        <v>#N/A</v>
      </c>
      <c r="K117" t="e">
        <v>#N/A</v>
      </c>
      <c r="L117" t="e">
        <v>#N/A</v>
      </c>
      <c r="M117" t="e">
        <v>#N/A</v>
      </c>
      <c r="N117" t="e">
        <v>#N/A</v>
      </c>
      <c r="O117" t="e">
        <v>#N/A</v>
      </c>
      <c r="P117" t="e">
        <v>#N/A</v>
      </c>
      <c r="Q117" t="e">
        <v>#N/A</v>
      </c>
      <c r="R117" t="e">
        <v>#N/A</v>
      </c>
      <c r="S117" t="e">
        <v>#N/A</v>
      </c>
      <c r="T117" t="e">
        <v>#N/A</v>
      </c>
      <c r="U117" t="e">
        <v>#N/A</v>
      </c>
      <c r="V117" t="e">
        <v>#N/A</v>
      </c>
      <c r="W117" t="e">
        <v>#N/A</v>
      </c>
    </row>
    <row r="118" spans="1:23" x14ac:dyDescent="0.25">
      <c r="A118" t="s">
        <v>240</v>
      </c>
      <c r="B118" t="s">
        <v>241</v>
      </c>
      <c r="D118" t="s">
        <v>9</v>
      </c>
      <c r="E118">
        <v>8530</v>
      </c>
      <c r="F118">
        <v>10183</v>
      </c>
      <c r="G118">
        <v>83.7670627516449</v>
      </c>
      <c r="H118">
        <v>7462</v>
      </c>
      <c r="I118">
        <v>1075</v>
      </c>
      <c r="J118">
        <v>2455</v>
      </c>
      <c r="K118">
        <v>1550</v>
      </c>
      <c r="L118">
        <v>1197</v>
      </c>
      <c r="M118">
        <v>2260</v>
      </c>
      <c r="N118">
        <v>7462</v>
      </c>
      <c r="O118">
        <v>0</v>
      </c>
      <c r="P118">
        <v>8537</v>
      </c>
      <c r="Q118">
        <v>1.0008206330597891</v>
      </c>
      <c r="R118">
        <v>12.59224551950334</v>
      </c>
      <c r="S118">
        <v>28.757174651516927</v>
      </c>
      <c r="T118">
        <v>18.156260981609464</v>
      </c>
      <c r="U118">
        <v>14.021318964507437</v>
      </c>
      <c r="V118">
        <v>26.47299988286283</v>
      </c>
      <c r="W118">
        <v>100</v>
      </c>
    </row>
    <row r="119" spans="1:23" x14ac:dyDescent="0.25">
      <c r="A119" t="s">
        <v>242</v>
      </c>
      <c r="B119" t="s">
        <v>243</v>
      </c>
      <c r="D119" t="s">
        <v>9</v>
      </c>
      <c r="E119">
        <v>8512</v>
      </c>
      <c r="F119">
        <v>15451</v>
      </c>
      <c r="G119">
        <v>55.090285418419512</v>
      </c>
      <c r="H119">
        <v>6334</v>
      </c>
      <c r="I119">
        <v>2169</v>
      </c>
      <c r="J119">
        <v>1766</v>
      </c>
      <c r="K119">
        <v>1942</v>
      </c>
      <c r="L119">
        <v>1174</v>
      </c>
      <c r="M119">
        <v>1452</v>
      </c>
      <c r="N119">
        <v>6334</v>
      </c>
      <c r="O119">
        <v>0</v>
      </c>
      <c r="P119">
        <v>8503</v>
      </c>
      <c r="Q119">
        <v>0.99894266917293228</v>
      </c>
      <c r="R119">
        <v>25.508644007997177</v>
      </c>
      <c r="S119">
        <v>20.769140303422322</v>
      </c>
      <c r="T119">
        <v>22.838998000705633</v>
      </c>
      <c r="U119">
        <v>13.806891685287544</v>
      </c>
      <c r="V119">
        <v>17.076326002587322</v>
      </c>
      <c r="W119">
        <v>99.999999999999986</v>
      </c>
    </row>
    <row r="120" spans="1:23" x14ac:dyDescent="0.25">
      <c r="A120" t="s">
        <v>244</v>
      </c>
      <c r="B120" t="s">
        <v>245</v>
      </c>
      <c r="D120" t="s">
        <v>9</v>
      </c>
      <c r="E120">
        <v>8481</v>
      </c>
      <c r="F120">
        <v>20863</v>
      </c>
      <c r="G120">
        <v>40.650913099745964</v>
      </c>
      <c r="H120">
        <v>5623</v>
      </c>
      <c r="I120">
        <v>2857</v>
      </c>
      <c r="J120">
        <v>1876</v>
      </c>
      <c r="K120">
        <v>1654</v>
      </c>
      <c r="L120">
        <v>928</v>
      </c>
      <c r="M120">
        <v>1165</v>
      </c>
      <c r="N120">
        <v>5623</v>
      </c>
      <c r="O120">
        <v>0</v>
      </c>
      <c r="P120">
        <v>8480</v>
      </c>
      <c r="Q120">
        <v>0.99988208937625278</v>
      </c>
      <c r="R120">
        <v>33.691037735849058</v>
      </c>
      <c r="S120">
        <v>22.122641509433961</v>
      </c>
      <c r="T120">
        <v>19.504716981132077</v>
      </c>
      <c r="U120">
        <v>10.943396226415095</v>
      </c>
      <c r="V120">
        <v>13.738207547169811</v>
      </c>
      <c r="W120">
        <v>100</v>
      </c>
    </row>
    <row r="121" spans="1:23" x14ac:dyDescent="0.25">
      <c r="A121" t="s">
        <v>246</v>
      </c>
      <c r="B121" t="s">
        <v>247</v>
      </c>
      <c r="D121" t="s">
        <v>9</v>
      </c>
      <c r="E121">
        <v>8444</v>
      </c>
      <c r="F121">
        <v>18570</v>
      </c>
      <c r="G121">
        <v>45.471190091545502</v>
      </c>
      <c r="H121">
        <v>6782</v>
      </c>
      <c r="I121">
        <v>1630</v>
      </c>
      <c r="J121">
        <v>1784</v>
      </c>
      <c r="K121">
        <v>2432</v>
      </c>
      <c r="L121">
        <v>1326</v>
      </c>
      <c r="M121">
        <v>1240</v>
      </c>
      <c r="N121">
        <v>6782</v>
      </c>
      <c r="O121">
        <v>0</v>
      </c>
      <c r="P121">
        <v>8412</v>
      </c>
      <c r="Q121">
        <v>0.99621032685930844</v>
      </c>
      <c r="R121">
        <v>19.377080361388494</v>
      </c>
      <c r="S121">
        <v>21.207798383262006</v>
      </c>
      <c r="T121">
        <v>28.911079410366142</v>
      </c>
      <c r="U121">
        <v>15.763195435092726</v>
      </c>
      <c r="V121">
        <v>14.740846409890631</v>
      </c>
      <c r="W121">
        <v>100</v>
      </c>
    </row>
    <row r="122" spans="1:23" x14ac:dyDescent="0.25">
      <c r="A122" t="s">
        <v>248</v>
      </c>
      <c r="B122" t="s">
        <v>249</v>
      </c>
      <c r="D122" t="s">
        <v>9</v>
      </c>
      <c r="E122">
        <v>8430</v>
      </c>
      <c r="F122">
        <v>13568</v>
      </c>
      <c r="G122">
        <v>62.131485849056602</v>
      </c>
      <c r="H122">
        <v>7412</v>
      </c>
      <c r="I122">
        <v>853</v>
      </c>
      <c r="J122">
        <v>2333</v>
      </c>
      <c r="K122">
        <v>2656</v>
      </c>
      <c r="L122">
        <v>1279</v>
      </c>
      <c r="M122">
        <v>1144</v>
      </c>
      <c r="N122">
        <v>7412</v>
      </c>
      <c r="O122">
        <v>0</v>
      </c>
      <c r="P122">
        <v>8265</v>
      </c>
      <c r="Q122">
        <v>0.9804270462633452</v>
      </c>
      <c r="R122">
        <v>10.320629159104659</v>
      </c>
      <c r="S122">
        <v>28.22746521476104</v>
      </c>
      <c r="T122">
        <v>32.135511191772537</v>
      </c>
      <c r="U122">
        <v>15.474894131881427</v>
      </c>
      <c r="V122">
        <v>13.841500302480339</v>
      </c>
      <c r="W122">
        <v>100</v>
      </c>
    </row>
    <row r="123" spans="1:23" x14ac:dyDescent="0.25">
      <c r="A123" t="s">
        <v>250</v>
      </c>
      <c r="B123" t="s">
        <v>251</v>
      </c>
      <c r="D123" t="s">
        <v>185</v>
      </c>
      <c r="E123">
        <v>8426</v>
      </c>
      <c r="F123">
        <v>19801</v>
      </c>
      <c r="G123">
        <v>42.553406393616484</v>
      </c>
      <c r="H123" t="e">
        <v>#N/A</v>
      </c>
      <c r="I123" t="e">
        <v>#N/A</v>
      </c>
      <c r="J123" t="e">
        <v>#N/A</v>
      </c>
      <c r="K123" t="e">
        <v>#N/A</v>
      </c>
      <c r="L123" t="e">
        <v>#N/A</v>
      </c>
      <c r="M123" t="e">
        <v>#N/A</v>
      </c>
      <c r="N123" t="e">
        <v>#N/A</v>
      </c>
      <c r="O123" t="e">
        <v>#N/A</v>
      </c>
      <c r="P123" t="e">
        <v>#N/A</v>
      </c>
      <c r="Q123" t="e">
        <v>#N/A</v>
      </c>
      <c r="R123" t="e">
        <v>#N/A</v>
      </c>
      <c r="S123" t="e">
        <v>#N/A</v>
      </c>
      <c r="T123" t="e">
        <v>#N/A</v>
      </c>
      <c r="U123" t="e">
        <v>#N/A</v>
      </c>
      <c r="V123" t="e">
        <v>#N/A</v>
      </c>
      <c r="W123" t="e">
        <v>#N/A</v>
      </c>
    </row>
    <row r="124" spans="1:23" x14ac:dyDescent="0.25">
      <c r="A124" t="s">
        <v>252</v>
      </c>
      <c r="B124" t="s">
        <v>253</v>
      </c>
      <c r="D124" t="s">
        <v>9</v>
      </c>
      <c r="E124">
        <v>8407</v>
      </c>
      <c r="F124">
        <v>19335</v>
      </c>
      <c r="G124">
        <v>43.480734419446598</v>
      </c>
      <c r="H124">
        <v>6684</v>
      </c>
      <c r="I124">
        <v>1711</v>
      </c>
      <c r="J124">
        <v>1901</v>
      </c>
      <c r="K124">
        <v>1929</v>
      </c>
      <c r="L124">
        <v>1351</v>
      </c>
      <c r="M124">
        <v>1503</v>
      </c>
      <c r="N124">
        <v>6684</v>
      </c>
      <c r="O124">
        <v>0</v>
      </c>
      <c r="P124">
        <v>8395</v>
      </c>
      <c r="Q124">
        <v>0.99857261805638153</v>
      </c>
      <c r="R124">
        <v>20.381179273377008</v>
      </c>
      <c r="S124">
        <v>22.644431209053007</v>
      </c>
      <c r="T124">
        <v>22.977963073257893</v>
      </c>
      <c r="U124">
        <v>16.092912447885645</v>
      </c>
      <c r="V124">
        <v>17.903513996426447</v>
      </c>
      <c r="W124">
        <v>100</v>
      </c>
    </row>
    <row r="125" spans="1:23" x14ac:dyDescent="0.25">
      <c r="A125" t="s">
        <v>254</v>
      </c>
      <c r="B125" t="s">
        <v>255</v>
      </c>
      <c r="D125" t="s">
        <v>9</v>
      </c>
      <c r="E125">
        <v>8384</v>
      </c>
      <c r="F125">
        <v>19926</v>
      </c>
      <c r="G125">
        <v>42.075680016059422</v>
      </c>
      <c r="H125">
        <v>5933</v>
      </c>
      <c r="I125">
        <v>2421</v>
      </c>
      <c r="J125">
        <v>1949</v>
      </c>
      <c r="K125">
        <v>1672</v>
      </c>
      <c r="L125">
        <v>1229</v>
      </c>
      <c r="M125">
        <v>1083</v>
      </c>
      <c r="N125">
        <v>5933</v>
      </c>
      <c r="O125">
        <v>0</v>
      </c>
      <c r="P125">
        <v>8354</v>
      </c>
      <c r="Q125">
        <v>0.99642175572519087</v>
      </c>
      <c r="R125">
        <v>28.980129279387118</v>
      </c>
      <c r="S125">
        <v>23.330141249700741</v>
      </c>
      <c r="T125">
        <v>20.014364376346659</v>
      </c>
      <c r="U125">
        <v>14.711515441704574</v>
      </c>
      <c r="V125">
        <v>12.963849652860905</v>
      </c>
      <c r="W125">
        <v>100</v>
      </c>
    </row>
    <row r="126" spans="1:23" x14ac:dyDescent="0.25">
      <c r="A126" t="s">
        <v>256</v>
      </c>
      <c r="B126" t="s">
        <v>257</v>
      </c>
      <c r="D126" t="s">
        <v>9</v>
      </c>
      <c r="E126">
        <v>8321</v>
      </c>
      <c r="F126">
        <v>17017</v>
      </c>
      <c r="G126">
        <v>48.898160662866545</v>
      </c>
      <c r="H126">
        <v>6833</v>
      </c>
      <c r="I126">
        <v>1487</v>
      </c>
      <c r="J126">
        <v>2064</v>
      </c>
      <c r="K126">
        <v>2089</v>
      </c>
      <c r="L126">
        <v>1182</v>
      </c>
      <c r="M126">
        <v>1498</v>
      </c>
      <c r="N126">
        <v>6833</v>
      </c>
      <c r="O126">
        <v>0</v>
      </c>
      <c r="P126">
        <v>8320</v>
      </c>
      <c r="Q126">
        <v>0.99987982213676241</v>
      </c>
      <c r="R126">
        <v>17.872596153846153</v>
      </c>
      <c r="S126">
        <v>24.807692307692307</v>
      </c>
      <c r="T126">
        <v>25.10817307692308</v>
      </c>
      <c r="U126">
        <v>14.206730769230768</v>
      </c>
      <c r="V126">
        <v>18.004807692307693</v>
      </c>
      <c r="W126">
        <v>100.00000000000001</v>
      </c>
    </row>
    <row r="127" spans="1:23" x14ac:dyDescent="0.25">
      <c r="A127" t="s">
        <v>258</v>
      </c>
      <c r="B127" t="s">
        <v>259</v>
      </c>
      <c r="D127" t="s">
        <v>9</v>
      </c>
      <c r="E127">
        <v>8307</v>
      </c>
      <c r="F127">
        <v>21207</v>
      </c>
      <c r="G127">
        <v>39.171028434007638</v>
      </c>
      <c r="H127">
        <v>6244</v>
      </c>
      <c r="I127">
        <v>2064</v>
      </c>
      <c r="J127">
        <v>2182</v>
      </c>
      <c r="K127">
        <v>1826</v>
      </c>
      <c r="L127">
        <v>1254</v>
      </c>
      <c r="M127">
        <v>982</v>
      </c>
      <c r="N127">
        <v>6244</v>
      </c>
      <c r="O127">
        <v>0</v>
      </c>
      <c r="P127">
        <v>8308</v>
      </c>
      <c r="Q127">
        <v>1.0001203804020706</v>
      </c>
      <c r="R127">
        <v>24.843524313914301</v>
      </c>
      <c r="S127">
        <v>26.263842079922966</v>
      </c>
      <c r="T127">
        <v>21.978815599422244</v>
      </c>
      <c r="U127">
        <v>15.093885411651421</v>
      </c>
      <c r="V127">
        <v>11.819932595089071</v>
      </c>
      <c r="W127">
        <v>100.00000000000001</v>
      </c>
    </row>
    <row r="128" spans="1:23" x14ac:dyDescent="0.25">
      <c r="A128" t="s">
        <v>260</v>
      </c>
      <c r="B128" t="s">
        <v>261</v>
      </c>
      <c r="D128" t="s">
        <v>9</v>
      </c>
      <c r="E128">
        <v>8300</v>
      </c>
      <c r="F128">
        <v>13521</v>
      </c>
      <c r="G128">
        <v>61.385992160343172</v>
      </c>
      <c r="H128">
        <v>7570</v>
      </c>
      <c r="I128">
        <v>725</v>
      </c>
      <c r="J128">
        <v>2214</v>
      </c>
      <c r="K128">
        <v>2312</v>
      </c>
      <c r="L128">
        <v>1857</v>
      </c>
      <c r="M128">
        <v>1187</v>
      </c>
      <c r="N128">
        <v>7570</v>
      </c>
      <c r="O128">
        <v>0</v>
      </c>
      <c r="P128">
        <v>8295</v>
      </c>
      <c r="Q128">
        <v>0.99939759036144582</v>
      </c>
      <c r="R128">
        <v>8.7402049427365895</v>
      </c>
      <c r="S128">
        <v>26.690777576853524</v>
      </c>
      <c r="T128">
        <v>27.872212176009644</v>
      </c>
      <c r="U128">
        <v>22.386980108499095</v>
      </c>
      <c r="V128">
        <v>14.309825195901146</v>
      </c>
      <c r="W128">
        <v>100</v>
      </c>
    </row>
    <row r="129" spans="1:23" x14ac:dyDescent="0.25">
      <c r="A129" t="s">
        <v>262</v>
      </c>
      <c r="B129" t="s">
        <v>263</v>
      </c>
      <c r="D129" t="s">
        <v>9</v>
      </c>
      <c r="E129">
        <v>8294</v>
      </c>
      <c r="F129">
        <v>13983</v>
      </c>
      <c r="G129">
        <v>59.314882357147965</v>
      </c>
      <c r="H129">
        <v>6979</v>
      </c>
      <c r="I129">
        <v>1315</v>
      </c>
      <c r="J129">
        <v>1359</v>
      </c>
      <c r="K129">
        <v>1971</v>
      </c>
      <c r="L129">
        <v>2205</v>
      </c>
      <c r="M129">
        <v>1444</v>
      </c>
      <c r="N129">
        <v>6979</v>
      </c>
      <c r="O129">
        <v>0</v>
      </c>
      <c r="P129">
        <v>8294</v>
      </c>
      <c r="Q129">
        <v>1</v>
      </c>
      <c r="R129">
        <v>15.854834820352062</v>
      </c>
      <c r="S129">
        <v>16.385338799131901</v>
      </c>
      <c r="T129">
        <v>23.764166867615145</v>
      </c>
      <c r="U129">
        <v>26.585483482035205</v>
      </c>
      <c r="V129">
        <v>17.410176030865689</v>
      </c>
      <c r="W129">
        <v>100</v>
      </c>
    </row>
    <row r="130" spans="1:23" x14ac:dyDescent="0.25">
      <c r="A130" t="s">
        <v>264</v>
      </c>
      <c r="B130" t="s">
        <v>265</v>
      </c>
      <c r="D130" t="s">
        <v>266</v>
      </c>
      <c r="E130">
        <v>8268</v>
      </c>
      <c r="F130">
        <v>18769</v>
      </c>
      <c r="G130">
        <v>44.051361287228943</v>
      </c>
      <c r="H130" t="e">
        <v>#N/A</v>
      </c>
      <c r="I130" t="e">
        <v>#N/A</v>
      </c>
      <c r="J130" t="e">
        <v>#N/A</v>
      </c>
      <c r="K130" t="e">
        <v>#N/A</v>
      </c>
      <c r="L130" t="e">
        <v>#N/A</v>
      </c>
      <c r="M130" t="e">
        <v>#N/A</v>
      </c>
      <c r="N130" t="e">
        <v>#N/A</v>
      </c>
      <c r="O130" t="e">
        <v>#N/A</v>
      </c>
      <c r="P130" t="e">
        <v>#N/A</v>
      </c>
      <c r="Q130" t="e">
        <v>#N/A</v>
      </c>
      <c r="R130" t="e">
        <v>#N/A</v>
      </c>
      <c r="S130" t="e">
        <v>#N/A</v>
      </c>
      <c r="T130" t="e">
        <v>#N/A</v>
      </c>
      <c r="U130" t="e">
        <v>#N/A</v>
      </c>
      <c r="V130" t="e">
        <v>#N/A</v>
      </c>
      <c r="W130" t="e">
        <v>#N/A</v>
      </c>
    </row>
    <row r="131" spans="1:23" x14ac:dyDescent="0.25">
      <c r="A131" t="s">
        <v>267</v>
      </c>
      <c r="B131" t="s">
        <v>268</v>
      </c>
      <c r="D131" t="s">
        <v>9</v>
      </c>
      <c r="E131">
        <v>8242</v>
      </c>
      <c r="F131">
        <v>9929</v>
      </c>
      <c r="G131">
        <v>83.009366502165378</v>
      </c>
      <c r="H131">
        <v>7337</v>
      </c>
      <c r="I131">
        <v>907</v>
      </c>
      <c r="J131">
        <v>2549</v>
      </c>
      <c r="K131">
        <v>1878</v>
      </c>
      <c r="L131">
        <v>834</v>
      </c>
      <c r="M131">
        <v>2076</v>
      </c>
      <c r="N131">
        <v>7337</v>
      </c>
      <c r="O131">
        <v>0</v>
      </c>
      <c r="P131">
        <v>8244</v>
      </c>
      <c r="Q131">
        <v>1.0002426595486533</v>
      </c>
      <c r="R131">
        <v>11.001940805434256</v>
      </c>
      <c r="S131">
        <v>30.91945657447841</v>
      </c>
      <c r="T131">
        <v>22.780203784570595</v>
      </c>
      <c r="U131">
        <v>10.116448326055313</v>
      </c>
      <c r="V131">
        <v>25.181950509461426</v>
      </c>
      <c r="W131">
        <v>100.00000000000001</v>
      </c>
    </row>
    <row r="132" spans="1:23" x14ac:dyDescent="0.25">
      <c r="A132" t="s">
        <v>269</v>
      </c>
      <c r="B132" t="s">
        <v>270</v>
      </c>
      <c r="D132" t="s">
        <v>9</v>
      </c>
      <c r="E132">
        <v>8169</v>
      </c>
      <c r="F132">
        <v>19385</v>
      </c>
      <c r="G132">
        <v>42.14083053907661</v>
      </c>
      <c r="H132">
        <v>7043</v>
      </c>
      <c r="I132">
        <v>1130</v>
      </c>
      <c r="J132">
        <v>2615</v>
      </c>
      <c r="K132">
        <v>2016</v>
      </c>
      <c r="L132">
        <v>1605</v>
      </c>
      <c r="M132">
        <v>807</v>
      </c>
      <c r="N132">
        <v>7043</v>
      </c>
      <c r="O132">
        <v>0</v>
      </c>
      <c r="P132">
        <v>8173</v>
      </c>
      <c r="Q132">
        <v>1.0004896560166483</v>
      </c>
      <c r="R132">
        <v>13.826012480117461</v>
      </c>
      <c r="S132">
        <v>31.995595252661204</v>
      </c>
      <c r="T132">
        <v>24.666585097271504</v>
      </c>
      <c r="U132">
        <v>19.637831885476569</v>
      </c>
      <c r="V132">
        <v>9.873975284473266</v>
      </c>
      <c r="W132">
        <v>100</v>
      </c>
    </row>
    <row r="133" spans="1:23" x14ac:dyDescent="0.25">
      <c r="A133" t="s">
        <v>271</v>
      </c>
      <c r="B133" t="s">
        <v>272</v>
      </c>
      <c r="D133" t="s">
        <v>9</v>
      </c>
      <c r="E133">
        <v>8133</v>
      </c>
      <c r="F133">
        <v>38662</v>
      </c>
      <c r="G133">
        <v>21.036159536495784</v>
      </c>
      <c r="H133">
        <v>7040</v>
      </c>
      <c r="I133">
        <v>1103</v>
      </c>
      <c r="J133">
        <v>2270</v>
      </c>
      <c r="K133">
        <v>2119</v>
      </c>
      <c r="L133">
        <v>1614</v>
      </c>
      <c r="M133">
        <v>1037</v>
      </c>
      <c r="N133">
        <v>7040</v>
      </c>
      <c r="O133">
        <v>0</v>
      </c>
      <c r="P133">
        <v>8143</v>
      </c>
      <c r="Q133">
        <v>1.0012295585884667</v>
      </c>
      <c r="R133">
        <v>13.545376396905318</v>
      </c>
      <c r="S133">
        <v>27.876703917475133</v>
      </c>
      <c r="T133">
        <v>26.022350485079208</v>
      </c>
      <c r="U133">
        <v>19.820704899914038</v>
      </c>
      <c r="V133">
        <v>12.734864300626306</v>
      </c>
      <c r="W133">
        <v>100</v>
      </c>
    </row>
    <row r="134" spans="1:23" x14ac:dyDescent="0.25">
      <c r="A134" t="s">
        <v>273</v>
      </c>
      <c r="B134" t="s">
        <v>274</v>
      </c>
      <c r="D134" t="s">
        <v>9</v>
      </c>
      <c r="E134">
        <v>8005</v>
      </c>
      <c r="F134">
        <v>17118</v>
      </c>
      <c r="G134">
        <v>46.763640612221053</v>
      </c>
      <c r="H134">
        <v>7048</v>
      </c>
      <c r="I134">
        <v>957</v>
      </c>
      <c r="J134">
        <v>2354</v>
      </c>
      <c r="K134">
        <v>2288</v>
      </c>
      <c r="L134">
        <v>1594</v>
      </c>
      <c r="M134">
        <v>812</v>
      </c>
      <c r="N134">
        <v>7048</v>
      </c>
      <c r="O134">
        <v>0</v>
      </c>
      <c r="P134">
        <v>8005</v>
      </c>
      <c r="Q134">
        <v>1</v>
      </c>
      <c r="R134">
        <v>11.955028107432856</v>
      </c>
      <c r="S134">
        <v>29.406620861961276</v>
      </c>
      <c r="T134">
        <v>28.582136164896937</v>
      </c>
      <c r="U134">
        <v>19.912554653341662</v>
      </c>
      <c r="V134">
        <v>10.143660212367269</v>
      </c>
      <c r="W134">
        <v>99.999999999999986</v>
      </c>
    </row>
    <row r="135" spans="1:23" x14ac:dyDescent="0.25">
      <c r="A135" t="s">
        <v>275</v>
      </c>
      <c r="B135" t="s">
        <v>276</v>
      </c>
      <c r="D135" t="s">
        <v>9</v>
      </c>
      <c r="E135">
        <v>7912</v>
      </c>
      <c r="F135">
        <v>10781</v>
      </c>
      <c r="G135">
        <v>73.388368425934516</v>
      </c>
      <c r="H135">
        <v>7477</v>
      </c>
      <c r="I135">
        <v>438</v>
      </c>
      <c r="J135">
        <v>2006</v>
      </c>
      <c r="K135">
        <v>2403</v>
      </c>
      <c r="L135">
        <v>1657</v>
      </c>
      <c r="M135">
        <v>1411</v>
      </c>
      <c r="N135">
        <v>7477</v>
      </c>
      <c r="O135">
        <v>0</v>
      </c>
      <c r="P135">
        <v>7915</v>
      </c>
      <c r="Q135">
        <v>1.0003791708796765</v>
      </c>
      <c r="R135">
        <v>5.5337965887555276</v>
      </c>
      <c r="S135">
        <v>25.344283006948832</v>
      </c>
      <c r="T135">
        <v>30.360075805432725</v>
      </c>
      <c r="U135">
        <v>20.934933670246366</v>
      </c>
      <c r="V135">
        <v>17.826910928616552</v>
      </c>
      <c r="W135">
        <v>100.00000000000001</v>
      </c>
    </row>
    <row r="136" spans="1:23" x14ac:dyDescent="0.25">
      <c r="A136" t="s">
        <v>277</v>
      </c>
      <c r="B136" t="s">
        <v>278</v>
      </c>
      <c r="D136" t="s">
        <v>9</v>
      </c>
      <c r="E136">
        <v>7810</v>
      </c>
      <c r="F136">
        <v>20139</v>
      </c>
      <c r="G136">
        <v>38.780475693927208</v>
      </c>
      <c r="H136">
        <v>5808</v>
      </c>
      <c r="I136">
        <v>1987</v>
      </c>
      <c r="J136">
        <v>1819</v>
      </c>
      <c r="K136">
        <v>1856</v>
      </c>
      <c r="L136">
        <v>1086</v>
      </c>
      <c r="M136">
        <v>1047</v>
      </c>
      <c r="N136">
        <v>5808</v>
      </c>
      <c r="O136">
        <v>0</v>
      </c>
      <c r="P136">
        <v>7795</v>
      </c>
      <c r="Q136">
        <v>0.99807938540332908</v>
      </c>
      <c r="R136">
        <v>25.490699166132135</v>
      </c>
      <c r="S136">
        <v>23.335471456061576</v>
      </c>
      <c r="T136">
        <v>23.810134701731879</v>
      </c>
      <c r="U136">
        <v>13.932007697241822</v>
      </c>
      <c r="V136">
        <v>13.431686978832586</v>
      </c>
      <c r="W136">
        <v>100.00000000000001</v>
      </c>
    </row>
    <row r="137" spans="1:23" x14ac:dyDescent="0.25">
      <c r="A137" t="s">
        <v>279</v>
      </c>
      <c r="B137" t="s">
        <v>280</v>
      </c>
      <c r="D137" t="s">
        <v>9</v>
      </c>
      <c r="E137">
        <v>7752</v>
      </c>
      <c r="F137">
        <v>17900</v>
      </c>
      <c r="G137">
        <v>43.307262569832403</v>
      </c>
      <c r="H137">
        <v>6603</v>
      </c>
      <c r="I137">
        <v>1153</v>
      </c>
      <c r="J137">
        <v>2798</v>
      </c>
      <c r="K137">
        <v>1905</v>
      </c>
      <c r="L137">
        <v>1208</v>
      </c>
      <c r="M137">
        <v>692</v>
      </c>
      <c r="N137">
        <v>6603</v>
      </c>
      <c r="O137">
        <v>0</v>
      </c>
      <c r="P137">
        <v>7756</v>
      </c>
      <c r="Q137">
        <v>1.0005159958720331</v>
      </c>
      <c r="R137">
        <v>14.865910263022176</v>
      </c>
      <c r="S137">
        <v>36.075296544610623</v>
      </c>
      <c r="T137">
        <v>24.56162970603404</v>
      </c>
      <c r="U137">
        <v>15.57503867973182</v>
      </c>
      <c r="V137">
        <v>8.9221248066013406</v>
      </c>
      <c r="W137">
        <v>100</v>
      </c>
    </row>
    <row r="138" spans="1:23" x14ac:dyDescent="0.25">
      <c r="A138" t="s">
        <v>281</v>
      </c>
      <c r="B138" t="s">
        <v>282</v>
      </c>
      <c r="D138" t="s">
        <v>9</v>
      </c>
      <c r="E138">
        <v>7713</v>
      </c>
      <c r="F138">
        <v>15051</v>
      </c>
      <c r="G138">
        <v>51.245764401036475</v>
      </c>
      <c r="H138">
        <v>6264</v>
      </c>
      <c r="I138">
        <v>1444</v>
      </c>
      <c r="J138">
        <v>1865</v>
      </c>
      <c r="K138">
        <v>1991</v>
      </c>
      <c r="L138">
        <v>1518</v>
      </c>
      <c r="M138">
        <v>890</v>
      </c>
      <c r="N138">
        <v>6264</v>
      </c>
      <c r="O138">
        <v>0</v>
      </c>
      <c r="P138">
        <v>7708</v>
      </c>
      <c r="Q138">
        <v>0.99935174380915337</v>
      </c>
      <c r="R138">
        <v>18.733783082511675</v>
      </c>
      <c r="S138">
        <v>24.195640892579139</v>
      </c>
      <c r="T138">
        <v>25.830306175402178</v>
      </c>
      <c r="U138">
        <v>19.693824597820448</v>
      </c>
      <c r="V138">
        <v>11.54644525168656</v>
      </c>
      <c r="W138">
        <v>100.00000000000001</v>
      </c>
    </row>
    <row r="139" spans="1:23" x14ac:dyDescent="0.25">
      <c r="A139" t="s">
        <v>283</v>
      </c>
      <c r="B139" t="s">
        <v>284</v>
      </c>
      <c r="D139" t="s">
        <v>9</v>
      </c>
      <c r="E139">
        <v>7707</v>
      </c>
      <c r="F139">
        <v>19694</v>
      </c>
      <c r="G139">
        <v>39.13374631867574</v>
      </c>
      <c r="H139">
        <v>5485</v>
      </c>
      <c r="I139">
        <v>2213</v>
      </c>
      <c r="J139">
        <v>1536</v>
      </c>
      <c r="K139">
        <v>1532</v>
      </c>
      <c r="L139">
        <v>1193</v>
      </c>
      <c r="M139">
        <v>1224</v>
      </c>
      <c r="N139">
        <v>5485</v>
      </c>
      <c r="O139">
        <v>0</v>
      </c>
      <c r="P139">
        <v>7698</v>
      </c>
      <c r="Q139">
        <v>0.99883223043985991</v>
      </c>
      <c r="R139">
        <v>28.747726682255131</v>
      </c>
      <c r="S139">
        <v>19.95323460639127</v>
      </c>
      <c r="T139">
        <v>19.901273057937129</v>
      </c>
      <c r="U139">
        <v>15.497531826448427</v>
      </c>
      <c r="V139">
        <v>15.900233826968044</v>
      </c>
      <c r="W139">
        <v>100</v>
      </c>
    </row>
    <row r="140" spans="1:23" x14ac:dyDescent="0.25">
      <c r="A140" t="s">
        <v>285</v>
      </c>
      <c r="B140" t="s">
        <v>286</v>
      </c>
      <c r="D140" t="s">
        <v>9</v>
      </c>
      <c r="E140">
        <v>7701</v>
      </c>
      <c r="F140">
        <v>18411</v>
      </c>
      <c r="G140">
        <v>41.828254847645432</v>
      </c>
      <c r="H140">
        <v>6644</v>
      </c>
      <c r="I140">
        <v>1036</v>
      </c>
      <c r="J140">
        <v>2570</v>
      </c>
      <c r="K140">
        <v>1997</v>
      </c>
      <c r="L140">
        <v>1442</v>
      </c>
      <c r="M140">
        <v>635</v>
      </c>
      <c r="N140">
        <v>6644</v>
      </c>
      <c r="O140">
        <v>0</v>
      </c>
      <c r="P140">
        <v>7680</v>
      </c>
      <c r="Q140">
        <v>0.99727308141799764</v>
      </c>
      <c r="R140">
        <v>13.489583333333332</v>
      </c>
      <c r="S140">
        <v>33.463541666666671</v>
      </c>
      <c r="T140">
        <v>26.002604166666664</v>
      </c>
      <c r="U140">
        <v>18.776041666666668</v>
      </c>
      <c r="V140">
        <v>8.2682291666666679</v>
      </c>
      <c r="W140">
        <v>100</v>
      </c>
    </row>
    <row r="141" spans="1:23" x14ac:dyDescent="0.25">
      <c r="A141" t="s">
        <v>287</v>
      </c>
      <c r="B141" t="s">
        <v>288</v>
      </c>
      <c r="D141" t="s">
        <v>266</v>
      </c>
      <c r="E141">
        <v>7507</v>
      </c>
      <c r="F141">
        <v>16736</v>
      </c>
      <c r="G141">
        <v>44.855401529636715</v>
      </c>
      <c r="H141" t="e">
        <v>#N/A</v>
      </c>
      <c r="I141" t="e">
        <v>#N/A</v>
      </c>
      <c r="J141" t="e">
        <v>#N/A</v>
      </c>
      <c r="K141" t="e">
        <v>#N/A</v>
      </c>
      <c r="L141" t="e">
        <v>#N/A</v>
      </c>
      <c r="M141" t="e">
        <v>#N/A</v>
      </c>
      <c r="N141" t="e">
        <v>#N/A</v>
      </c>
      <c r="O141" t="e">
        <v>#N/A</v>
      </c>
      <c r="P141" t="e">
        <v>#N/A</v>
      </c>
      <c r="Q141" t="e">
        <v>#N/A</v>
      </c>
      <c r="R141" t="e">
        <v>#N/A</v>
      </c>
      <c r="S141" t="e">
        <v>#N/A</v>
      </c>
      <c r="T141" t="e">
        <v>#N/A</v>
      </c>
      <c r="U141" t="e">
        <v>#N/A</v>
      </c>
      <c r="V141" t="e">
        <v>#N/A</v>
      </c>
      <c r="W141" t="e">
        <v>#N/A</v>
      </c>
    </row>
    <row r="142" spans="1:23" x14ac:dyDescent="0.25">
      <c r="A142" t="s">
        <v>289</v>
      </c>
      <c r="B142" t="s">
        <v>290</v>
      </c>
      <c r="D142" t="s">
        <v>9</v>
      </c>
      <c r="E142">
        <v>7479</v>
      </c>
      <c r="F142">
        <v>18340</v>
      </c>
      <c r="G142">
        <v>40.779716466739366</v>
      </c>
      <c r="H142">
        <v>5604</v>
      </c>
      <c r="I142">
        <v>1853</v>
      </c>
      <c r="J142">
        <v>1845</v>
      </c>
      <c r="K142">
        <v>1652</v>
      </c>
      <c r="L142">
        <v>1261</v>
      </c>
      <c r="M142">
        <v>846</v>
      </c>
      <c r="N142">
        <v>5604</v>
      </c>
      <c r="O142">
        <v>0</v>
      </c>
      <c r="P142">
        <v>7457</v>
      </c>
      <c r="Q142">
        <v>0.99705843027142671</v>
      </c>
      <c r="R142">
        <v>24.849135040901167</v>
      </c>
      <c r="S142">
        <v>24.741853292208663</v>
      </c>
      <c r="T142">
        <v>22.153681105002011</v>
      </c>
      <c r="U142">
        <v>16.910285637655896</v>
      </c>
      <c r="V142">
        <v>11.345044924232264</v>
      </c>
      <c r="W142">
        <v>100</v>
      </c>
    </row>
    <row r="143" spans="1:23" x14ac:dyDescent="0.25">
      <c r="A143" t="s">
        <v>291</v>
      </c>
      <c r="B143" t="s">
        <v>292</v>
      </c>
      <c r="D143" t="s">
        <v>9</v>
      </c>
      <c r="E143">
        <v>7412</v>
      </c>
      <c r="F143">
        <v>15534</v>
      </c>
      <c r="G143">
        <v>47.71469035663705</v>
      </c>
      <c r="H143">
        <v>5402</v>
      </c>
      <c r="I143">
        <v>2002</v>
      </c>
      <c r="J143">
        <v>847</v>
      </c>
      <c r="K143">
        <v>2372</v>
      </c>
      <c r="L143">
        <v>978</v>
      </c>
      <c r="M143">
        <v>1205</v>
      </c>
      <c r="N143">
        <v>5402</v>
      </c>
      <c r="O143">
        <v>0</v>
      </c>
      <c r="P143">
        <v>7404</v>
      </c>
      <c r="Q143">
        <v>0.99892066918510525</v>
      </c>
      <c r="R143">
        <v>27.039438141545112</v>
      </c>
      <c r="S143">
        <v>11.4397622906537</v>
      </c>
      <c r="T143">
        <v>32.03673689897353</v>
      </c>
      <c r="U143">
        <v>13.209076175040519</v>
      </c>
      <c r="V143">
        <v>16.274986493787143</v>
      </c>
      <c r="W143">
        <v>100</v>
      </c>
    </row>
    <row r="144" spans="1:23" x14ac:dyDescent="0.25">
      <c r="A144" t="s">
        <v>293</v>
      </c>
      <c r="B144" t="s">
        <v>294</v>
      </c>
      <c r="D144" t="s">
        <v>9</v>
      </c>
      <c r="E144">
        <v>7351</v>
      </c>
      <c r="F144">
        <v>19474</v>
      </c>
      <c r="G144">
        <v>37.747766252439149</v>
      </c>
      <c r="H144">
        <v>6406</v>
      </c>
      <c r="I144">
        <v>942</v>
      </c>
      <c r="J144">
        <v>2304</v>
      </c>
      <c r="K144">
        <v>1827</v>
      </c>
      <c r="L144">
        <v>1489</v>
      </c>
      <c r="M144">
        <v>786</v>
      </c>
      <c r="N144">
        <v>6406</v>
      </c>
      <c r="O144">
        <v>0</v>
      </c>
      <c r="P144">
        <v>7348</v>
      </c>
      <c r="Q144">
        <v>0.99959189225955647</v>
      </c>
      <c r="R144">
        <v>12.819814915623299</v>
      </c>
      <c r="S144">
        <v>31.35547087642896</v>
      </c>
      <c r="T144">
        <v>24.863908546543275</v>
      </c>
      <c r="U144">
        <v>20.264017419706043</v>
      </c>
      <c r="V144">
        <v>10.696788241698421</v>
      </c>
      <c r="W144">
        <v>100</v>
      </c>
    </row>
    <row r="145" spans="1:23" x14ac:dyDescent="0.25">
      <c r="A145" t="s">
        <v>295</v>
      </c>
      <c r="B145" t="s">
        <v>296</v>
      </c>
      <c r="D145" t="s">
        <v>9</v>
      </c>
      <c r="E145">
        <v>7297</v>
      </c>
      <c r="F145">
        <v>8860</v>
      </c>
      <c r="G145">
        <v>82.358916478555301</v>
      </c>
      <c r="H145">
        <v>6653</v>
      </c>
      <c r="I145">
        <v>655</v>
      </c>
      <c r="J145">
        <v>1471</v>
      </c>
      <c r="K145">
        <v>2679</v>
      </c>
      <c r="L145">
        <v>1481</v>
      </c>
      <c r="M145">
        <v>1022</v>
      </c>
      <c r="N145">
        <v>6653</v>
      </c>
      <c r="O145">
        <v>0</v>
      </c>
      <c r="P145">
        <v>7308</v>
      </c>
      <c r="Q145">
        <v>1.0015074688228038</v>
      </c>
      <c r="R145">
        <v>8.9627805145046526</v>
      </c>
      <c r="S145">
        <v>20.128626163108922</v>
      </c>
      <c r="T145">
        <v>36.658456486042695</v>
      </c>
      <c r="U145">
        <v>20.265462506841818</v>
      </c>
      <c r="V145">
        <v>13.984674329501914</v>
      </c>
      <c r="W145">
        <v>100</v>
      </c>
    </row>
    <row r="146" spans="1:23" x14ac:dyDescent="0.25">
      <c r="A146" t="s">
        <v>297</v>
      </c>
      <c r="B146" t="s">
        <v>298</v>
      </c>
      <c r="D146" t="s">
        <v>144</v>
      </c>
      <c r="E146">
        <v>7134</v>
      </c>
      <c r="F146">
        <v>16844</v>
      </c>
      <c r="G146">
        <v>42.353360246972215</v>
      </c>
      <c r="H146" t="e">
        <v>#N/A</v>
      </c>
      <c r="I146" t="e">
        <v>#N/A</v>
      </c>
      <c r="J146" t="e">
        <v>#N/A</v>
      </c>
      <c r="K146" t="e">
        <v>#N/A</v>
      </c>
      <c r="L146" t="e">
        <v>#N/A</v>
      </c>
      <c r="M146" t="e">
        <v>#N/A</v>
      </c>
      <c r="N146" t="e">
        <v>#N/A</v>
      </c>
      <c r="O146" t="e">
        <v>#N/A</v>
      </c>
      <c r="P146" t="e">
        <v>#N/A</v>
      </c>
      <c r="Q146" t="e">
        <v>#N/A</v>
      </c>
      <c r="R146" t="e">
        <v>#N/A</v>
      </c>
      <c r="S146" t="e">
        <v>#N/A</v>
      </c>
      <c r="T146" t="e">
        <v>#N/A</v>
      </c>
      <c r="U146" t="e">
        <v>#N/A</v>
      </c>
      <c r="V146" t="e">
        <v>#N/A</v>
      </c>
      <c r="W146" t="e">
        <v>#N/A</v>
      </c>
    </row>
    <row r="147" spans="1:23" x14ac:dyDescent="0.25">
      <c r="A147" t="s">
        <v>299</v>
      </c>
      <c r="B147" t="s">
        <v>300</v>
      </c>
      <c r="D147" t="s">
        <v>9</v>
      </c>
      <c r="E147">
        <v>7043</v>
      </c>
      <c r="F147">
        <v>16824</v>
      </c>
      <c r="G147">
        <v>41.862815026153115</v>
      </c>
      <c r="H147">
        <v>4353</v>
      </c>
      <c r="I147">
        <v>2685</v>
      </c>
      <c r="J147">
        <v>981</v>
      </c>
      <c r="K147">
        <v>1423</v>
      </c>
      <c r="L147">
        <v>1090</v>
      </c>
      <c r="M147">
        <v>859</v>
      </c>
      <c r="N147">
        <v>4353</v>
      </c>
      <c r="O147">
        <v>0</v>
      </c>
      <c r="P147">
        <v>7038</v>
      </c>
      <c r="Q147">
        <v>0.99929007525202329</v>
      </c>
      <c r="R147">
        <v>38.150042625745954</v>
      </c>
      <c r="S147">
        <v>13.938618925831204</v>
      </c>
      <c r="T147">
        <v>20.218812162546179</v>
      </c>
      <c r="U147">
        <v>15.487354362034669</v>
      </c>
      <c r="V147">
        <v>12.205171923842</v>
      </c>
      <c r="W147">
        <v>100.00000000000001</v>
      </c>
    </row>
    <row r="148" spans="1:23" x14ac:dyDescent="0.25">
      <c r="A148" t="s">
        <v>301</v>
      </c>
      <c r="B148" t="s">
        <v>302</v>
      </c>
      <c r="D148" t="s">
        <v>303</v>
      </c>
      <c r="E148">
        <v>7027</v>
      </c>
      <c r="F148">
        <v>19630</v>
      </c>
      <c r="G148">
        <v>35.797249108507387</v>
      </c>
      <c r="H148" t="e">
        <v>#N/A</v>
      </c>
      <c r="I148" t="e">
        <v>#N/A</v>
      </c>
      <c r="J148" t="e">
        <v>#N/A</v>
      </c>
      <c r="K148" t="e">
        <v>#N/A</v>
      </c>
      <c r="L148" t="e">
        <v>#N/A</v>
      </c>
      <c r="M148" t="e">
        <v>#N/A</v>
      </c>
      <c r="N148" t="e">
        <v>#N/A</v>
      </c>
      <c r="O148" t="e">
        <v>#N/A</v>
      </c>
      <c r="P148" t="e">
        <v>#N/A</v>
      </c>
      <c r="Q148" t="e">
        <v>#N/A</v>
      </c>
      <c r="R148" t="e">
        <v>#N/A</v>
      </c>
      <c r="S148" t="e">
        <v>#N/A</v>
      </c>
      <c r="T148" t="e">
        <v>#N/A</v>
      </c>
      <c r="U148" t="e">
        <v>#N/A</v>
      </c>
      <c r="V148" t="e">
        <v>#N/A</v>
      </c>
      <c r="W148" t="e">
        <v>#N/A</v>
      </c>
    </row>
    <row r="149" spans="1:23" x14ac:dyDescent="0.25">
      <c r="A149" t="s">
        <v>304</v>
      </c>
      <c r="B149" t="s">
        <v>305</v>
      </c>
      <c r="D149" t="s">
        <v>306</v>
      </c>
      <c r="E149">
        <v>7026</v>
      </c>
      <c r="F149">
        <v>14293</v>
      </c>
      <c r="G149">
        <v>49.156929965717481</v>
      </c>
      <c r="H149" t="e">
        <v>#N/A</v>
      </c>
      <c r="I149" t="e">
        <v>#N/A</v>
      </c>
      <c r="J149" t="e">
        <v>#N/A</v>
      </c>
      <c r="K149" t="e">
        <v>#N/A</v>
      </c>
      <c r="L149" t="e">
        <v>#N/A</v>
      </c>
      <c r="M149" t="e">
        <v>#N/A</v>
      </c>
      <c r="N149" t="e">
        <v>#N/A</v>
      </c>
      <c r="O149" t="e">
        <v>#N/A</v>
      </c>
      <c r="P149" t="e">
        <v>#N/A</v>
      </c>
      <c r="Q149" t="e">
        <v>#N/A</v>
      </c>
      <c r="R149" t="e">
        <v>#N/A</v>
      </c>
      <c r="S149" t="e">
        <v>#N/A</v>
      </c>
      <c r="T149" t="e">
        <v>#N/A</v>
      </c>
      <c r="U149" t="e">
        <v>#N/A</v>
      </c>
      <c r="V149" t="e">
        <v>#N/A</v>
      </c>
      <c r="W149" t="e">
        <v>#N/A</v>
      </c>
    </row>
    <row r="150" spans="1:23" x14ac:dyDescent="0.25">
      <c r="A150" t="s">
        <v>307</v>
      </c>
      <c r="B150" t="s">
        <v>308</v>
      </c>
      <c r="D150" t="s">
        <v>9</v>
      </c>
      <c r="E150">
        <v>6943</v>
      </c>
      <c r="F150">
        <v>17108</v>
      </c>
      <c r="G150">
        <v>40.583352817395365</v>
      </c>
      <c r="H150">
        <v>4638</v>
      </c>
      <c r="I150">
        <v>2302</v>
      </c>
      <c r="J150">
        <v>1328</v>
      </c>
      <c r="K150">
        <v>1781</v>
      </c>
      <c r="L150">
        <v>739</v>
      </c>
      <c r="M150">
        <v>790</v>
      </c>
      <c r="N150">
        <v>4638</v>
      </c>
      <c r="O150">
        <v>0</v>
      </c>
      <c r="P150">
        <v>6940</v>
      </c>
      <c r="Q150">
        <v>0.9995679101253061</v>
      </c>
      <c r="R150">
        <v>33.170028818443804</v>
      </c>
      <c r="S150">
        <v>19.135446685878961</v>
      </c>
      <c r="T150">
        <v>25.662824207492797</v>
      </c>
      <c r="U150">
        <v>10.648414985590778</v>
      </c>
      <c r="V150">
        <v>11.383285302593659</v>
      </c>
      <c r="W150">
        <v>100</v>
      </c>
    </row>
    <row r="151" spans="1:23" x14ac:dyDescent="0.25">
      <c r="A151" t="s">
        <v>309</v>
      </c>
      <c r="B151" t="s">
        <v>310</v>
      </c>
      <c r="D151" t="s">
        <v>311</v>
      </c>
      <c r="E151">
        <v>6767</v>
      </c>
      <c r="F151">
        <v>16172</v>
      </c>
      <c r="G151">
        <v>41.84392777640366</v>
      </c>
      <c r="H151" t="e">
        <v>#N/A</v>
      </c>
      <c r="I151" t="e">
        <v>#N/A</v>
      </c>
      <c r="J151" t="e">
        <v>#N/A</v>
      </c>
      <c r="K151" t="e">
        <v>#N/A</v>
      </c>
      <c r="L151" t="e">
        <v>#N/A</v>
      </c>
      <c r="M151" t="e">
        <v>#N/A</v>
      </c>
      <c r="N151" t="e">
        <v>#N/A</v>
      </c>
      <c r="O151" t="e">
        <v>#N/A</v>
      </c>
      <c r="P151" t="e">
        <v>#N/A</v>
      </c>
      <c r="Q151" t="e">
        <v>#N/A</v>
      </c>
      <c r="R151" t="e">
        <v>#N/A</v>
      </c>
      <c r="S151" t="e">
        <v>#N/A</v>
      </c>
      <c r="T151" t="e">
        <v>#N/A</v>
      </c>
      <c r="U151" t="e">
        <v>#N/A</v>
      </c>
      <c r="V151" t="e">
        <v>#N/A</v>
      </c>
      <c r="W151" t="e">
        <v>#N/A</v>
      </c>
    </row>
    <row r="152" spans="1:23" x14ac:dyDescent="0.25">
      <c r="A152" t="s">
        <v>312</v>
      </c>
      <c r="B152" t="s">
        <v>313</v>
      </c>
      <c r="D152" t="s">
        <v>9</v>
      </c>
      <c r="E152">
        <v>6695</v>
      </c>
      <c r="F152">
        <v>18255</v>
      </c>
      <c r="G152">
        <v>36.674883593536016</v>
      </c>
      <c r="H152">
        <v>5655</v>
      </c>
      <c r="I152">
        <v>1027</v>
      </c>
      <c r="J152">
        <v>1983</v>
      </c>
      <c r="K152">
        <v>1734</v>
      </c>
      <c r="L152">
        <v>1244</v>
      </c>
      <c r="M152">
        <v>694</v>
      </c>
      <c r="N152">
        <v>5655</v>
      </c>
      <c r="O152">
        <v>0</v>
      </c>
      <c r="P152">
        <v>6682</v>
      </c>
      <c r="Q152">
        <v>0.99805825242718449</v>
      </c>
      <c r="R152">
        <v>15.369649805447471</v>
      </c>
      <c r="S152">
        <v>29.676743489973063</v>
      </c>
      <c r="T152">
        <v>25.95031427716253</v>
      </c>
      <c r="U152">
        <v>18.617180484884766</v>
      </c>
      <c r="V152">
        <v>10.386111942532176</v>
      </c>
      <c r="W152">
        <v>100.00000000000001</v>
      </c>
    </row>
    <row r="153" spans="1:23" x14ac:dyDescent="0.25">
      <c r="A153" t="s">
        <v>314</v>
      </c>
      <c r="B153" t="s">
        <v>315</v>
      </c>
      <c r="D153" t="s">
        <v>9</v>
      </c>
      <c r="E153">
        <v>6687</v>
      </c>
      <c r="F153">
        <v>17239</v>
      </c>
      <c r="G153">
        <v>38.789953013515863</v>
      </c>
      <c r="H153">
        <v>5018</v>
      </c>
      <c r="I153">
        <v>1664</v>
      </c>
      <c r="J153">
        <v>1092</v>
      </c>
      <c r="K153">
        <v>1682</v>
      </c>
      <c r="L153">
        <v>1254</v>
      </c>
      <c r="M153">
        <v>990</v>
      </c>
      <c r="N153">
        <v>5018</v>
      </c>
      <c r="O153">
        <v>0</v>
      </c>
      <c r="P153">
        <v>6682</v>
      </c>
      <c r="Q153">
        <v>0.99925228054433979</v>
      </c>
      <c r="R153">
        <v>24.902723735408561</v>
      </c>
      <c r="S153">
        <v>16.342412451361866</v>
      </c>
      <c r="T153">
        <v>25.172104160431008</v>
      </c>
      <c r="U153">
        <v>18.766836276563904</v>
      </c>
      <c r="V153">
        <v>14.815923376234661</v>
      </c>
      <c r="W153">
        <v>100</v>
      </c>
    </row>
    <row r="154" spans="1:23" x14ac:dyDescent="0.25">
      <c r="A154" t="s">
        <v>316</v>
      </c>
      <c r="B154" t="s">
        <v>317</v>
      </c>
      <c r="D154" t="s">
        <v>9</v>
      </c>
      <c r="E154">
        <v>6658</v>
      </c>
      <c r="F154">
        <v>17498</v>
      </c>
      <c r="G154">
        <v>38.050062864327352</v>
      </c>
      <c r="H154">
        <v>4859</v>
      </c>
      <c r="I154">
        <v>1776</v>
      </c>
      <c r="J154">
        <v>1724</v>
      </c>
      <c r="K154">
        <v>1420</v>
      </c>
      <c r="L154">
        <v>987</v>
      </c>
      <c r="M154">
        <v>728</v>
      </c>
      <c r="N154">
        <v>4859</v>
      </c>
      <c r="O154">
        <v>0</v>
      </c>
      <c r="P154">
        <v>6635</v>
      </c>
      <c r="Q154">
        <v>0.99654550916191054</v>
      </c>
      <c r="R154">
        <v>26.767143933685006</v>
      </c>
      <c r="S154">
        <v>25.983421250941973</v>
      </c>
      <c r="T154">
        <v>21.401657874905801</v>
      </c>
      <c r="U154">
        <v>14.875659382064807</v>
      </c>
      <c r="V154">
        <v>10.972117558402411</v>
      </c>
      <c r="W154">
        <v>100.00000000000001</v>
      </c>
    </row>
    <row r="155" spans="1:23" x14ac:dyDescent="0.25">
      <c r="A155" t="s">
        <v>318</v>
      </c>
      <c r="B155" t="s">
        <v>319</v>
      </c>
      <c r="D155" t="s">
        <v>266</v>
      </c>
      <c r="E155">
        <v>6651</v>
      </c>
      <c r="F155">
        <v>16632</v>
      </c>
      <c r="G155">
        <v>39.989177489177493</v>
      </c>
      <c r="H155" t="e">
        <v>#N/A</v>
      </c>
      <c r="I155" t="e">
        <v>#N/A</v>
      </c>
      <c r="J155" t="e">
        <v>#N/A</v>
      </c>
      <c r="K155" t="e">
        <v>#N/A</v>
      </c>
      <c r="L155" t="e">
        <v>#N/A</v>
      </c>
      <c r="M155" t="e">
        <v>#N/A</v>
      </c>
      <c r="N155" t="e">
        <v>#N/A</v>
      </c>
      <c r="O155" t="e">
        <v>#N/A</v>
      </c>
      <c r="P155" t="e">
        <v>#N/A</v>
      </c>
      <c r="Q155" t="e">
        <v>#N/A</v>
      </c>
      <c r="R155" t="e">
        <v>#N/A</v>
      </c>
      <c r="S155" t="e">
        <v>#N/A</v>
      </c>
      <c r="T155" t="e">
        <v>#N/A</v>
      </c>
      <c r="U155" t="e">
        <v>#N/A</v>
      </c>
      <c r="V155" t="e">
        <v>#N/A</v>
      </c>
      <c r="W155" t="e">
        <v>#N/A</v>
      </c>
    </row>
    <row r="156" spans="1:23" x14ac:dyDescent="0.25">
      <c r="A156" t="s">
        <v>320</v>
      </c>
      <c r="B156" t="s">
        <v>321</v>
      </c>
      <c r="D156" t="s">
        <v>322</v>
      </c>
      <c r="E156">
        <v>6632</v>
      </c>
      <c r="F156">
        <v>12762</v>
      </c>
      <c r="G156">
        <v>51.966776367340536</v>
      </c>
      <c r="H156" t="e">
        <v>#N/A</v>
      </c>
      <c r="I156" t="e">
        <v>#N/A</v>
      </c>
      <c r="J156" t="e">
        <v>#N/A</v>
      </c>
      <c r="K156" t="e">
        <v>#N/A</v>
      </c>
      <c r="L156" t="e">
        <v>#N/A</v>
      </c>
      <c r="M156" t="e">
        <v>#N/A</v>
      </c>
      <c r="N156" t="e">
        <v>#N/A</v>
      </c>
      <c r="O156" t="e">
        <v>#N/A</v>
      </c>
      <c r="P156" t="e">
        <v>#N/A</v>
      </c>
      <c r="Q156" t="e">
        <v>#N/A</v>
      </c>
      <c r="R156" t="e">
        <v>#N/A</v>
      </c>
      <c r="S156" t="e">
        <v>#N/A</v>
      </c>
      <c r="T156" t="e">
        <v>#N/A</v>
      </c>
      <c r="U156" t="e">
        <v>#N/A</v>
      </c>
      <c r="V156" t="e">
        <v>#N/A</v>
      </c>
      <c r="W156" t="e">
        <v>#N/A</v>
      </c>
    </row>
    <row r="157" spans="1:23" x14ac:dyDescent="0.25">
      <c r="A157" t="s">
        <v>323</v>
      </c>
      <c r="B157" t="s">
        <v>324</v>
      </c>
      <c r="D157" t="s">
        <v>9</v>
      </c>
      <c r="E157">
        <v>6567</v>
      </c>
      <c r="F157">
        <v>17054</v>
      </c>
      <c r="G157">
        <v>38.507095109651694</v>
      </c>
      <c r="H157">
        <v>5371</v>
      </c>
      <c r="I157">
        <v>1192</v>
      </c>
      <c r="J157">
        <v>1508</v>
      </c>
      <c r="K157">
        <v>2020</v>
      </c>
      <c r="L157">
        <v>1143</v>
      </c>
      <c r="M157">
        <v>700</v>
      </c>
      <c r="N157">
        <v>5371</v>
      </c>
      <c r="O157">
        <v>0</v>
      </c>
      <c r="P157">
        <v>6563</v>
      </c>
      <c r="Q157">
        <v>0.99939089386325564</v>
      </c>
      <c r="R157">
        <v>18.162425719945148</v>
      </c>
      <c r="S157">
        <v>22.977296967850069</v>
      </c>
      <c r="T157">
        <v>30.778607344202346</v>
      </c>
      <c r="U157">
        <v>17.415815937833308</v>
      </c>
      <c r="V157">
        <v>10.665854030169129</v>
      </c>
      <c r="W157">
        <v>100</v>
      </c>
    </row>
    <row r="158" spans="1:23" x14ac:dyDescent="0.25">
      <c r="A158" t="s">
        <v>325</v>
      </c>
      <c r="B158" t="s">
        <v>326</v>
      </c>
      <c r="D158" t="s">
        <v>9</v>
      </c>
      <c r="E158">
        <v>6566</v>
      </c>
      <c r="F158">
        <v>21427</v>
      </c>
      <c r="G158">
        <v>30.643580529238811</v>
      </c>
      <c r="H158">
        <v>3810</v>
      </c>
      <c r="I158">
        <v>2739</v>
      </c>
      <c r="J158">
        <v>1091</v>
      </c>
      <c r="K158">
        <v>1178</v>
      </c>
      <c r="L158">
        <v>790</v>
      </c>
      <c r="M158">
        <v>751</v>
      </c>
      <c r="N158">
        <v>3810</v>
      </c>
      <c r="O158">
        <v>0</v>
      </c>
      <c r="P158">
        <v>6549</v>
      </c>
      <c r="Q158">
        <v>0.99741090466037163</v>
      </c>
      <c r="R158">
        <v>41.823179111314708</v>
      </c>
      <c r="S158">
        <v>16.6590319132692</v>
      </c>
      <c r="T158">
        <v>17.987479004428156</v>
      </c>
      <c r="U158">
        <v>12.062910367995114</v>
      </c>
      <c r="V158">
        <v>11.467399602992822</v>
      </c>
      <c r="W158">
        <v>100</v>
      </c>
    </row>
    <row r="159" spans="1:23" x14ac:dyDescent="0.25">
      <c r="A159" t="s">
        <v>327</v>
      </c>
      <c r="B159" t="s">
        <v>328</v>
      </c>
      <c r="D159" t="s">
        <v>9</v>
      </c>
      <c r="E159">
        <v>6508</v>
      </c>
      <c r="F159">
        <v>9527</v>
      </c>
      <c r="G159">
        <v>68.311115776214976</v>
      </c>
      <c r="H159">
        <v>4606</v>
      </c>
      <c r="I159">
        <v>1902</v>
      </c>
      <c r="J159">
        <v>1141</v>
      </c>
      <c r="K159">
        <v>1299</v>
      </c>
      <c r="L159">
        <v>1260</v>
      </c>
      <c r="M159">
        <v>906</v>
      </c>
      <c r="N159">
        <v>4606</v>
      </c>
      <c r="O159">
        <v>0</v>
      </c>
      <c r="P159">
        <v>6508</v>
      </c>
      <c r="Q159">
        <v>1</v>
      </c>
      <c r="R159">
        <v>29.225568531038721</v>
      </c>
      <c r="S159">
        <v>17.532267977873385</v>
      </c>
      <c r="T159">
        <v>19.960049170251999</v>
      </c>
      <c r="U159">
        <v>19.360786724031961</v>
      </c>
      <c r="V159">
        <v>13.921327596803934</v>
      </c>
      <c r="W159">
        <v>100</v>
      </c>
    </row>
    <row r="160" spans="1:23" x14ac:dyDescent="0.25">
      <c r="A160" t="s">
        <v>329</v>
      </c>
      <c r="B160" t="s">
        <v>330</v>
      </c>
      <c r="D160" t="s">
        <v>9</v>
      </c>
      <c r="E160">
        <v>6412</v>
      </c>
      <c r="F160">
        <v>16686</v>
      </c>
      <c r="G160">
        <v>38.427424187941988</v>
      </c>
      <c r="H160">
        <v>3737</v>
      </c>
      <c r="I160">
        <v>2659</v>
      </c>
      <c r="J160">
        <v>728</v>
      </c>
      <c r="K160">
        <v>1329</v>
      </c>
      <c r="L160">
        <v>912</v>
      </c>
      <c r="M160">
        <v>768</v>
      </c>
      <c r="N160">
        <v>3737</v>
      </c>
      <c r="O160">
        <v>0</v>
      </c>
      <c r="P160">
        <v>6396</v>
      </c>
      <c r="Q160">
        <v>0.99750467872738613</v>
      </c>
      <c r="R160">
        <v>41.57285803627267</v>
      </c>
      <c r="S160">
        <v>11.38211382113821</v>
      </c>
      <c r="T160">
        <v>20.77861163227017</v>
      </c>
      <c r="U160">
        <v>14.258911819887429</v>
      </c>
      <c r="V160">
        <v>12.007504690431519</v>
      </c>
      <c r="W160">
        <v>100</v>
      </c>
    </row>
    <row r="161" spans="1:23" x14ac:dyDescent="0.25">
      <c r="A161" t="s">
        <v>331</v>
      </c>
      <c r="B161" t="s">
        <v>332</v>
      </c>
      <c r="D161" t="s">
        <v>9</v>
      </c>
      <c r="E161">
        <v>6239</v>
      </c>
      <c r="F161">
        <v>8668</v>
      </c>
      <c r="G161">
        <v>71.977388094139357</v>
      </c>
      <c r="H161">
        <v>4809</v>
      </c>
      <c r="I161">
        <v>1431</v>
      </c>
      <c r="J161">
        <v>2215</v>
      </c>
      <c r="K161">
        <v>669</v>
      </c>
      <c r="L161">
        <v>759</v>
      </c>
      <c r="M161">
        <v>1166</v>
      </c>
      <c r="N161">
        <v>4809</v>
      </c>
      <c r="O161">
        <v>0</v>
      </c>
      <c r="P161">
        <v>6240</v>
      </c>
      <c r="Q161">
        <v>1.0001602820964899</v>
      </c>
      <c r="R161">
        <v>22.932692307692307</v>
      </c>
      <c r="S161">
        <v>35.496794871794876</v>
      </c>
      <c r="T161">
        <v>10.721153846153845</v>
      </c>
      <c r="U161">
        <v>12.163461538461538</v>
      </c>
      <c r="V161">
        <v>18.685897435897438</v>
      </c>
      <c r="W161">
        <v>100</v>
      </c>
    </row>
    <row r="162" spans="1:23" x14ac:dyDescent="0.25">
      <c r="A162" t="s">
        <v>333</v>
      </c>
      <c r="B162" t="s">
        <v>334</v>
      </c>
      <c r="D162" t="s">
        <v>9</v>
      </c>
      <c r="E162">
        <v>6173</v>
      </c>
      <c r="F162">
        <v>12646</v>
      </c>
      <c r="G162">
        <v>48.813854183140911</v>
      </c>
      <c r="H162">
        <v>5391</v>
      </c>
      <c r="I162">
        <v>752</v>
      </c>
      <c r="J162">
        <v>1711</v>
      </c>
      <c r="K162">
        <v>1852</v>
      </c>
      <c r="L162">
        <v>1188</v>
      </c>
      <c r="M162">
        <v>640</v>
      </c>
      <c r="N162">
        <v>5391</v>
      </c>
      <c r="O162">
        <v>0</v>
      </c>
      <c r="P162">
        <v>6143</v>
      </c>
      <c r="Q162">
        <v>0.99514012635671467</v>
      </c>
      <c r="R162">
        <v>12.241575777307505</v>
      </c>
      <c r="S162">
        <v>27.852840631613219</v>
      </c>
      <c r="T162">
        <v>30.148136089858372</v>
      </c>
      <c r="U162">
        <v>19.339085137554939</v>
      </c>
      <c r="V162">
        <v>10.418362363665961</v>
      </c>
      <c r="W162">
        <v>99.999999999999986</v>
      </c>
    </row>
    <row r="163" spans="1:23" x14ac:dyDescent="0.25">
      <c r="A163" t="s">
        <v>335</v>
      </c>
      <c r="B163" t="s">
        <v>336</v>
      </c>
      <c r="D163" t="s">
        <v>9</v>
      </c>
      <c r="E163">
        <v>6069</v>
      </c>
      <c r="F163">
        <v>13714</v>
      </c>
      <c r="G163">
        <v>44.254046959311651</v>
      </c>
      <c r="H163">
        <v>4042</v>
      </c>
      <c r="I163">
        <v>2020</v>
      </c>
      <c r="J163">
        <v>1207</v>
      </c>
      <c r="K163">
        <v>1257</v>
      </c>
      <c r="L163">
        <v>682</v>
      </c>
      <c r="M163">
        <v>896</v>
      </c>
      <c r="N163">
        <v>4042</v>
      </c>
      <c r="O163">
        <v>0</v>
      </c>
      <c r="P163">
        <v>6062</v>
      </c>
      <c r="Q163">
        <v>0.99884659746251436</v>
      </c>
      <c r="R163">
        <v>33.322335862751565</v>
      </c>
      <c r="S163">
        <v>19.910920488287694</v>
      </c>
      <c r="T163">
        <v>20.735730781920157</v>
      </c>
      <c r="U163">
        <v>11.250412405146816</v>
      </c>
      <c r="V163">
        <v>14.780600461893764</v>
      </c>
      <c r="W163">
        <v>100</v>
      </c>
    </row>
    <row r="164" spans="1:23" x14ac:dyDescent="0.25">
      <c r="A164" t="s">
        <v>337</v>
      </c>
      <c r="B164" t="s">
        <v>338</v>
      </c>
      <c r="D164" t="s">
        <v>339</v>
      </c>
      <c r="E164">
        <v>6059</v>
      </c>
      <c r="F164">
        <v>11900</v>
      </c>
      <c r="G164">
        <v>50.915966386554622</v>
      </c>
      <c r="H164" t="e">
        <v>#N/A</v>
      </c>
      <c r="I164" t="e">
        <v>#N/A</v>
      </c>
      <c r="J164" t="e">
        <v>#N/A</v>
      </c>
      <c r="K164" t="e">
        <v>#N/A</v>
      </c>
      <c r="L164" t="e">
        <v>#N/A</v>
      </c>
      <c r="M164" t="e">
        <v>#N/A</v>
      </c>
      <c r="N164" t="e">
        <v>#N/A</v>
      </c>
      <c r="O164" t="e">
        <v>#N/A</v>
      </c>
      <c r="P164" t="e">
        <v>#N/A</v>
      </c>
      <c r="Q164" t="e">
        <v>#N/A</v>
      </c>
      <c r="R164" t="e">
        <v>#N/A</v>
      </c>
      <c r="S164" t="e">
        <v>#N/A</v>
      </c>
      <c r="T164" t="e">
        <v>#N/A</v>
      </c>
      <c r="U164" t="e">
        <v>#N/A</v>
      </c>
      <c r="V164" t="e">
        <v>#N/A</v>
      </c>
      <c r="W164" t="e">
        <v>#N/A</v>
      </c>
    </row>
    <row r="165" spans="1:23" x14ac:dyDescent="0.25">
      <c r="A165" t="s">
        <v>340</v>
      </c>
      <c r="B165" t="s">
        <v>341</v>
      </c>
      <c r="D165" t="s">
        <v>266</v>
      </c>
      <c r="E165">
        <v>6008</v>
      </c>
      <c r="F165">
        <v>15650</v>
      </c>
      <c r="G165">
        <v>38.389776357827479</v>
      </c>
      <c r="H165" t="e">
        <v>#N/A</v>
      </c>
      <c r="I165" t="e">
        <v>#N/A</v>
      </c>
      <c r="J165" t="e">
        <v>#N/A</v>
      </c>
      <c r="K165" t="e">
        <v>#N/A</v>
      </c>
      <c r="L165" t="e">
        <v>#N/A</v>
      </c>
      <c r="M165" t="e">
        <v>#N/A</v>
      </c>
      <c r="N165" t="e">
        <v>#N/A</v>
      </c>
      <c r="O165" t="e">
        <v>#N/A</v>
      </c>
      <c r="P165" t="e">
        <v>#N/A</v>
      </c>
      <c r="Q165" t="e">
        <v>#N/A</v>
      </c>
      <c r="R165" t="e">
        <v>#N/A</v>
      </c>
      <c r="S165" t="e">
        <v>#N/A</v>
      </c>
      <c r="T165" t="e">
        <v>#N/A</v>
      </c>
      <c r="U165" t="e">
        <v>#N/A</v>
      </c>
      <c r="V165" t="e">
        <v>#N/A</v>
      </c>
      <c r="W165" t="e">
        <v>#N/A</v>
      </c>
    </row>
    <row r="166" spans="1:23" x14ac:dyDescent="0.25">
      <c r="A166" t="s">
        <v>342</v>
      </c>
      <c r="B166" t="s">
        <v>343</v>
      </c>
      <c r="D166" t="s">
        <v>9</v>
      </c>
      <c r="E166">
        <v>5926</v>
      </c>
      <c r="F166">
        <v>12591</v>
      </c>
      <c r="G166">
        <v>47.065364148995315</v>
      </c>
      <c r="H166">
        <v>4727</v>
      </c>
      <c r="I166">
        <v>1184</v>
      </c>
      <c r="J166">
        <v>1474</v>
      </c>
      <c r="K166">
        <v>1461</v>
      </c>
      <c r="L166">
        <v>1105</v>
      </c>
      <c r="M166">
        <v>687</v>
      </c>
      <c r="N166">
        <v>4727</v>
      </c>
      <c r="O166">
        <v>0</v>
      </c>
      <c r="P166">
        <v>5911</v>
      </c>
      <c r="Q166">
        <v>0.99746878164022945</v>
      </c>
      <c r="R166">
        <v>20.030451700219928</v>
      </c>
      <c r="S166">
        <v>24.93655895787515</v>
      </c>
      <c r="T166">
        <v>24.716630011842327</v>
      </c>
      <c r="U166">
        <v>18.693960412789714</v>
      </c>
      <c r="V166">
        <v>11.622398917272882</v>
      </c>
      <c r="W166">
        <v>100</v>
      </c>
    </row>
    <row r="167" spans="1:23" x14ac:dyDescent="0.25">
      <c r="A167" t="s">
        <v>344</v>
      </c>
      <c r="B167" t="s">
        <v>345</v>
      </c>
      <c r="D167" t="s">
        <v>9</v>
      </c>
      <c r="E167">
        <v>5884</v>
      </c>
      <c r="F167">
        <v>14275</v>
      </c>
      <c r="G167">
        <v>41.218914185639228</v>
      </c>
      <c r="H167">
        <v>5013</v>
      </c>
      <c r="I167">
        <v>859</v>
      </c>
      <c r="J167">
        <v>1755</v>
      </c>
      <c r="K167">
        <v>1685</v>
      </c>
      <c r="L167">
        <v>1002</v>
      </c>
      <c r="M167">
        <v>571</v>
      </c>
      <c r="N167">
        <v>5013</v>
      </c>
      <c r="O167">
        <v>0</v>
      </c>
      <c r="P167">
        <v>5872</v>
      </c>
      <c r="Q167">
        <v>0.99796057104010882</v>
      </c>
      <c r="R167">
        <v>14.628746594005449</v>
      </c>
      <c r="S167">
        <v>29.887602179836513</v>
      </c>
      <c r="T167">
        <v>28.695504087193463</v>
      </c>
      <c r="U167">
        <v>17.064032697547685</v>
      </c>
      <c r="V167">
        <v>9.7241144414168943</v>
      </c>
      <c r="W167">
        <v>100</v>
      </c>
    </row>
    <row r="168" spans="1:23" x14ac:dyDescent="0.25">
      <c r="A168" t="s">
        <v>346</v>
      </c>
      <c r="B168" t="s">
        <v>347</v>
      </c>
      <c r="D168" t="s">
        <v>9</v>
      </c>
      <c r="E168">
        <v>5808</v>
      </c>
      <c r="F168">
        <v>7309</v>
      </c>
      <c r="G168">
        <v>79.463674921329869</v>
      </c>
      <c r="H168">
        <v>4420</v>
      </c>
      <c r="I168">
        <v>1394</v>
      </c>
      <c r="J168">
        <v>1700</v>
      </c>
      <c r="K168">
        <v>914</v>
      </c>
      <c r="L168">
        <v>711</v>
      </c>
      <c r="M168">
        <v>1095</v>
      </c>
      <c r="N168">
        <v>4420</v>
      </c>
      <c r="O168">
        <v>0</v>
      </c>
      <c r="P168">
        <v>5814</v>
      </c>
      <c r="Q168">
        <v>1.0010330578512396</v>
      </c>
      <c r="R168">
        <v>23.976608187134502</v>
      </c>
      <c r="S168">
        <v>29.239766081871345</v>
      </c>
      <c r="T168">
        <v>15.720674234606122</v>
      </c>
      <c r="U168">
        <v>12.229102167182662</v>
      </c>
      <c r="V168">
        <v>18.833849329205364</v>
      </c>
      <c r="W168">
        <v>100</v>
      </c>
    </row>
    <row r="169" spans="1:23" x14ac:dyDescent="0.25">
      <c r="A169" t="s">
        <v>348</v>
      </c>
      <c r="B169" t="s">
        <v>349</v>
      </c>
      <c r="D169" t="s">
        <v>9</v>
      </c>
      <c r="E169">
        <v>5679</v>
      </c>
      <c r="F169">
        <v>17383</v>
      </c>
      <c r="G169">
        <v>32.669849853304953</v>
      </c>
      <c r="H169">
        <v>4308</v>
      </c>
      <c r="I169">
        <v>1367</v>
      </c>
      <c r="J169">
        <v>1359</v>
      </c>
      <c r="K169">
        <v>1552</v>
      </c>
      <c r="L169">
        <v>870</v>
      </c>
      <c r="M169">
        <v>527</v>
      </c>
      <c r="N169">
        <v>4308</v>
      </c>
      <c r="O169">
        <v>0</v>
      </c>
      <c r="P169">
        <v>5675</v>
      </c>
      <c r="Q169">
        <v>0.99929565064271875</v>
      </c>
      <c r="R169">
        <v>24.088105726872246</v>
      </c>
      <c r="S169">
        <v>23.947136563876654</v>
      </c>
      <c r="T169">
        <v>27.348017621145377</v>
      </c>
      <c r="U169">
        <v>15.330396475770925</v>
      </c>
      <c r="V169">
        <v>9.286343612334802</v>
      </c>
      <c r="W169">
        <v>100</v>
      </c>
    </row>
    <row r="170" spans="1:23" x14ac:dyDescent="0.25">
      <c r="A170" t="s">
        <v>350</v>
      </c>
      <c r="B170" t="s">
        <v>351</v>
      </c>
      <c r="D170" t="s">
        <v>9</v>
      </c>
      <c r="E170">
        <v>5616</v>
      </c>
      <c r="F170">
        <v>11193</v>
      </c>
      <c r="G170">
        <v>50.174216027874564</v>
      </c>
      <c r="H170">
        <v>4276</v>
      </c>
      <c r="I170">
        <v>1347</v>
      </c>
      <c r="J170">
        <v>1135</v>
      </c>
      <c r="K170">
        <v>1394</v>
      </c>
      <c r="L170">
        <v>872</v>
      </c>
      <c r="M170">
        <v>875</v>
      </c>
      <c r="N170">
        <v>4276</v>
      </c>
      <c r="O170">
        <v>0</v>
      </c>
      <c r="P170">
        <v>5623</v>
      </c>
      <c r="Q170">
        <v>1.0012464387464388</v>
      </c>
      <c r="R170">
        <v>23.955184065445494</v>
      </c>
      <c r="S170">
        <v>20.184954650542412</v>
      </c>
      <c r="T170">
        <v>24.7910368130891</v>
      </c>
      <c r="U170">
        <v>15.507736083940957</v>
      </c>
      <c r="V170">
        <v>15.561088386982039</v>
      </c>
      <c r="W170">
        <v>99.999999999999986</v>
      </c>
    </row>
    <row r="171" spans="1:23" x14ac:dyDescent="0.25">
      <c r="A171" t="s">
        <v>352</v>
      </c>
      <c r="B171" t="s">
        <v>353</v>
      </c>
      <c r="D171" t="s">
        <v>9</v>
      </c>
      <c r="E171">
        <v>5603</v>
      </c>
      <c r="F171">
        <v>9460</v>
      </c>
      <c r="G171">
        <v>59.228329809725153</v>
      </c>
      <c r="H171">
        <v>4247</v>
      </c>
      <c r="I171">
        <v>1359</v>
      </c>
      <c r="J171">
        <v>1737</v>
      </c>
      <c r="K171">
        <v>875</v>
      </c>
      <c r="L171">
        <v>703</v>
      </c>
      <c r="M171">
        <v>932</v>
      </c>
      <c r="N171">
        <v>4247</v>
      </c>
      <c r="O171">
        <v>0</v>
      </c>
      <c r="P171">
        <v>5606</v>
      </c>
      <c r="Q171">
        <v>1.0005354274495806</v>
      </c>
      <c r="R171">
        <v>24.241883696039956</v>
      </c>
      <c r="S171">
        <v>30.984659293613987</v>
      </c>
      <c r="T171">
        <v>15.608276846236175</v>
      </c>
      <c r="U171">
        <v>12.540135569033179</v>
      </c>
      <c r="V171">
        <v>16.625044595076705</v>
      </c>
      <c r="W171">
        <v>100</v>
      </c>
    </row>
    <row r="172" spans="1:23" x14ac:dyDescent="0.25">
      <c r="A172" t="s">
        <v>354</v>
      </c>
      <c r="B172" t="s">
        <v>355</v>
      </c>
      <c r="D172" t="s">
        <v>9</v>
      </c>
      <c r="E172">
        <v>5555</v>
      </c>
      <c r="F172">
        <v>15514</v>
      </c>
      <c r="G172">
        <v>35.806368441407763</v>
      </c>
      <c r="H172">
        <v>3677</v>
      </c>
      <c r="I172">
        <v>1856</v>
      </c>
      <c r="J172">
        <v>954</v>
      </c>
      <c r="K172">
        <v>1120</v>
      </c>
      <c r="L172">
        <v>993</v>
      </c>
      <c r="M172">
        <v>610</v>
      </c>
      <c r="N172">
        <v>3677</v>
      </c>
      <c r="O172">
        <v>0</v>
      </c>
      <c r="P172">
        <v>5533</v>
      </c>
      <c r="Q172">
        <v>0.99603960396039604</v>
      </c>
      <c r="R172">
        <v>33.544189409000538</v>
      </c>
      <c r="S172">
        <v>17.242002530272906</v>
      </c>
      <c r="T172">
        <v>20.242183264052052</v>
      </c>
      <c r="U172">
        <v>17.946864268931865</v>
      </c>
      <c r="V172">
        <v>11.024760527742634</v>
      </c>
      <c r="W172">
        <v>99.999999999999986</v>
      </c>
    </row>
    <row r="173" spans="1:23" x14ac:dyDescent="0.25">
      <c r="A173" t="s">
        <v>356</v>
      </c>
      <c r="B173" t="s">
        <v>357</v>
      </c>
      <c r="D173" t="s">
        <v>266</v>
      </c>
      <c r="E173">
        <v>5551</v>
      </c>
      <c r="F173">
        <v>15465</v>
      </c>
      <c r="G173">
        <v>35.893954089880374</v>
      </c>
      <c r="H173" t="e">
        <v>#N/A</v>
      </c>
      <c r="I173" t="e">
        <v>#N/A</v>
      </c>
      <c r="J173" t="e">
        <v>#N/A</v>
      </c>
      <c r="K173" t="e">
        <v>#N/A</v>
      </c>
      <c r="L173" t="e">
        <v>#N/A</v>
      </c>
      <c r="M173" t="e">
        <v>#N/A</v>
      </c>
      <c r="N173" t="e">
        <v>#N/A</v>
      </c>
      <c r="O173" t="e">
        <v>#N/A</v>
      </c>
      <c r="P173" t="e">
        <v>#N/A</v>
      </c>
      <c r="Q173" t="e">
        <v>#N/A</v>
      </c>
      <c r="R173" t="e">
        <v>#N/A</v>
      </c>
      <c r="S173" t="e">
        <v>#N/A</v>
      </c>
      <c r="T173" t="e">
        <v>#N/A</v>
      </c>
      <c r="U173" t="e">
        <v>#N/A</v>
      </c>
      <c r="V173" t="e">
        <v>#N/A</v>
      </c>
      <c r="W173" t="e">
        <v>#N/A</v>
      </c>
    </row>
    <row r="174" spans="1:23" x14ac:dyDescent="0.25">
      <c r="A174" t="s">
        <v>358</v>
      </c>
      <c r="B174" t="s">
        <v>359</v>
      </c>
      <c r="D174" t="s">
        <v>311</v>
      </c>
      <c r="E174">
        <v>5540</v>
      </c>
      <c r="F174">
        <v>15346</v>
      </c>
      <c r="G174">
        <v>36.100612537469047</v>
      </c>
      <c r="H174" t="e">
        <v>#N/A</v>
      </c>
      <c r="I174" t="e">
        <v>#N/A</v>
      </c>
      <c r="J174" t="e">
        <v>#N/A</v>
      </c>
      <c r="K174" t="e">
        <v>#N/A</v>
      </c>
      <c r="L174" t="e">
        <v>#N/A</v>
      </c>
      <c r="M174" t="e">
        <v>#N/A</v>
      </c>
      <c r="N174" t="e">
        <v>#N/A</v>
      </c>
      <c r="O174" t="e">
        <v>#N/A</v>
      </c>
      <c r="P174" t="e">
        <v>#N/A</v>
      </c>
      <c r="Q174" t="e">
        <v>#N/A</v>
      </c>
      <c r="R174" t="e">
        <v>#N/A</v>
      </c>
      <c r="S174" t="e">
        <v>#N/A</v>
      </c>
      <c r="T174" t="e">
        <v>#N/A</v>
      </c>
      <c r="U174" t="e">
        <v>#N/A</v>
      </c>
      <c r="V174" t="e">
        <v>#N/A</v>
      </c>
      <c r="W174" t="e">
        <v>#N/A</v>
      </c>
    </row>
    <row r="175" spans="1:23" x14ac:dyDescent="0.25">
      <c r="A175" t="s">
        <v>360</v>
      </c>
      <c r="B175" t="s">
        <v>361</v>
      </c>
      <c r="D175" t="s">
        <v>9</v>
      </c>
      <c r="E175">
        <v>5480</v>
      </c>
      <c r="F175">
        <v>6896</v>
      </c>
      <c r="G175">
        <v>79.466357308584691</v>
      </c>
      <c r="H175">
        <v>4983</v>
      </c>
      <c r="I175">
        <v>505</v>
      </c>
      <c r="J175">
        <v>1319</v>
      </c>
      <c r="K175">
        <v>1889</v>
      </c>
      <c r="L175">
        <v>1070</v>
      </c>
      <c r="M175">
        <v>705</v>
      </c>
      <c r="N175">
        <v>4983</v>
      </c>
      <c r="O175">
        <v>0</v>
      </c>
      <c r="P175">
        <v>5488</v>
      </c>
      <c r="Q175">
        <v>1.0014598540145985</v>
      </c>
      <c r="R175">
        <v>9.2018950437317777</v>
      </c>
      <c r="S175">
        <v>24.034256559766764</v>
      </c>
      <c r="T175">
        <v>34.420553935860063</v>
      </c>
      <c r="U175">
        <v>19.497084548104958</v>
      </c>
      <c r="V175">
        <v>12.846209912536445</v>
      </c>
      <c r="W175">
        <v>100</v>
      </c>
    </row>
    <row r="176" spans="1:23" x14ac:dyDescent="0.25">
      <c r="A176" t="s">
        <v>362</v>
      </c>
      <c r="B176" t="s">
        <v>363</v>
      </c>
      <c r="D176" t="s">
        <v>9</v>
      </c>
      <c r="E176">
        <v>5422</v>
      </c>
      <c r="F176">
        <v>9306</v>
      </c>
      <c r="G176">
        <v>58.263485923060387</v>
      </c>
      <c r="H176">
        <v>4733</v>
      </c>
      <c r="I176">
        <v>691</v>
      </c>
      <c r="J176">
        <v>1539</v>
      </c>
      <c r="K176">
        <v>1459</v>
      </c>
      <c r="L176">
        <v>974</v>
      </c>
      <c r="M176">
        <v>761</v>
      </c>
      <c r="N176">
        <v>4733</v>
      </c>
      <c r="O176">
        <v>0</v>
      </c>
      <c r="P176">
        <v>5424</v>
      </c>
      <c r="Q176">
        <v>1.0003688675765401</v>
      </c>
      <c r="R176">
        <v>12.739675516224189</v>
      </c>
      <c r="S176">
        <v>28.373893805309734</v>
      </c>
      <c r="T176">
        <v>26.89896755162242</v>
      </c>
      <c r="U176">
        <v>17.957227138643066</v>
      </c>
      <c r="V176">
        <v>14.030235988200591</v>
      </c>
      <c r="W176">
        <v>99.999999999999986</v>
      </c>
    </row>
    <row r="177" spans="1:23" x14ac:dyDescent="0.25">
      <c r="A177" t="s">
        <v>364</v>
      </c>
      <c r="B177" t="s">
        <v>365</v>
      </c>
      <c r="D177" t="s">
        <v>185</v>
      </c>
      <c r="E177">
        <v>5400</v>
      </c>
      <c r="F177">
        <v>11080</v>
      </c>
      <c r="G177">
        <v>48.736462093862812</v>
      </c>
      <c r="H177" t="e">
        <v>#N/A</v>
      </c>
      <c r="I177" t="e">
        <v>#N/A</v>
      </c>
      <c r="J177" t="e">
        <v>#N/A</v>
      </c>
      <c r="K177" t="e">
        <v>#N/A</v>
      </c>
      <c r="L177" t="e">
        <v>#N/A</v>
      </c>
      <c r="M177" t="e">
        <v>#N/A</v>
      </c>
      <c r="N177" t="e">
        <v>#N/A</v>
      </c>
      <c r="O177" t="e">
        <v>#N/A</v>
      </c>
      <c r="P177" t="e">
        <v>#N/A</v>
      </c>
      <c r="Q177" t="e">
        <v>#N/A</v>
      </c>
      <c r="R177" t="e">
        <v>#N/A</v>
      </c>
      <c r="S177" t="e">
        <v>#N/A</v>
      </c>
      <c r="T177" t="e">
        <v>#N/A</v>
      </c>
      <c r="U177" t="e">
        <v>#N/A</v>
      </c>
      <c r="V177" t="e">
        <v>#N/A</v>
      </c>
      <c r="W177" t="e">
        <v>#N/A</v>
      </c>
    </row>
    <row r="178" spans="1:23" x14ac:dyDescent="0.25">
      <c r="A178" t="s">
        <v>366</v>
      </c>
      <c r="B178" t="s">
        <v>367</v>
      </c>
      <c r="D178" t="s">
        <v>9</v>
      </c>
      <c r="E178">
        <v>5319</v>
      </c>
      <c r="F178">
        <v>7171</v>
      </c>
      <c r="G178">
        <v>74.173755403709379</v>
      </c>
      <c r="H178">
        <v>4718</v>
      </c>
      <c r="I178">
        <v>595</v>
      </c>
      <c r="J178">
        <v>1601</v>
      </c>
      <c r="K178">
        <v>1446</v>
      </c>
      <c r="L178">
        <v>924</v>
      </c>
      <c r="M178">
        <v>747</v>
      </c>
      <c r="N178">
        <v>4718</v>
      </c>
      <c r="O178">
        <v>0</v>
      </c>
      <c r="P178">
        <v>5313</v>
      </c>
      <c r="Q178">
        <v>0.99887196841511561</v>
      </c>
      <c r="R178">
        <v>11.198945981554678</v>
      </c>
      <c r="S178">
        <v>30.133634481460568</v>
      </c>
      <c r="T178">
        <v>27.216261998870696</v>
      </c>
      <c r="U178">
        <v>17.391304347826086</v>
      </c>
      <c r="V178">
        <v>14.059853190287974</v>
      </c>
      <c r="W178">
        <v>100</v>
      </c>
    </row>
    <row r="179" spans="1:23" x14ac:dyDescent="0.25">
      <c r="A179" t="s">
        <v>368</v>
      </c>
      <c r="B179" t="s">
        <v>369</v>
      </c>
      <c r="D179" t="s">
        <v>9</v>
      </c>
      <c r="E179">
        <v>5317</v>
      </c>
      <c r="F179">
        <v>15283</v>
      </c>
      <c r="G179">
        <v>34.79028986455539</v>
      </c>
      <c r="H179">
        <v>3561</v>
      </c>
      <c r="I179">
        <v>1748</v>
      </c>
      <c r="J179">
        <v>706</v>
      </c>
      <c r="K179">
        <v>1285</v>
      </c>
      <c r="L179">
        <v>769</v>
      </c>
      <c r="M179">
        <v>801</v>
      </c>
      <c r="N179">
        <v>3561</v>
      </c>
      <c r="O179">
        <v>0</v>
      </c>
      <c r="P179">
        <v>5309</v>
      </c>
      <c r="Q179">
        <v>0.99849539213842398</v>
      </c>
      <c r="R179">
        <v>32.925221322282916</v>
      </c>
      <c r="S179">
        <v>13.298172913919759</v>
      </c>
      <c r="T179">
        <v>24.204181578451685</v>
      </c>
      <c r="U179">
        <v>14.484837069127895</v>
      </c>
      <c r="V179">
        <v>15.087587116217744</v>
      </c>
      <c r="W179">
        <v>100</v>
      </c>
    </row>
    <row r="180" spans="1:23" x14ac:dyDescent="0.25">
      <c r="A180" t="s">
        <v>370</v>
      </c>
      <c r="B180" t="s">
        <v>371</v>
      </c>
      <c r="D180" t="s">
        <v>9</v>
      </c>
      <c r="E180">
        <v>5279</v>
      </c>
      <c r="F180">
        <v>13103</v>
      </c>
      <c r="G180">
        <v>40.288483553384715</v>
      </c>
      <c r="H180">
        <v>3579</v>
      </c>
      <c r="I180">
        <v>1675</v>
      </c>
      <c r="J180">
        <v>659</v>
      </c>
      <c r="K180">
        <v>1549</v>
      </c>
      <c r="L180">
        <v>633</v>
      </c>
      <c r="M180">
        <v>738</v>
      </c>
      <c r="N180">
        <v>3579</v>
      </c>
      <c r="O180">
        <v>0</v>
      </c>
      <c r="P180">
        <v>5254</v>
      </c>
      <c r="Q180">
        <v>0.99526425459367307</v>
      </c>
      <c r="R180">
        <v>31.88047202131709</v>
      </c>
      <c r="S180">
        <v>12.542824514655502</v>
      </c>
      <c r="T180">
        <v>29.482299200609059</v>
      </c>
      <c r="U180">
        <v>12.047963456414161</v>
      </c>
      <c r="V180">
        <v>14.046440807004187</v>
      </c>
      <c r="W180">
        <v>100</v>
      </c>
    </row>
    <row r="181" spans="1:23" x14ac:dyDescent="0.25">
      <c r="A181" t="s">
        <v>372</v>
      </c>
      <c r="B181" t="s">
        <v>373</v>
      </c>
      <c r="D181" t="s">
        <v>9</v>
      </c>
      <c r="E181">
        <v>5239</v>
      </c>
      <c r="F181">
        <v>7845</v>
      </c>
      <c r="G181">
        <v>66.781389420012744</v>
      </c>
      <c r="H181">
        <v>3216</v>
      </c>
      <c r="I181">
        <v>2022</v>
      </c>
      <c r="J181">
        <v>575</v>
      </c>
      <c r="K181">
        <v>792</v>
      </c>
      <c r="L181">
        <v>958</v>
      </c>
      <c r="M181">
        <v>891</v>
      </c>
      <c r="N181">
        <v>3216</v>
      </c>
      <c r="O181">
        <v>0</v>
      </c>
      <c r="P181">
        <v>5238</v>
      </c>
      <c r="Q181">
        <v>0.99980912387860277</v>
      </c>
      <c r="R181">
        <v>38.60252004581902</v>
      </c>
      <c r="S181">
        <v>10.977472317678503</v>
      </c>
      <c r="T181">
        <v>15.120274914089347</v>
      </c>
      <c r="U181">
        <v>18.289423444062621</v>
      </c>
      <c r="V181">
        <v>17.010309278350515</v>
      </c>
      <c r="W181">
        <v>100.00000000000001</v>
      </c>
    </row>
    <row r="182" spans="1:23" x14ac:dyDescent="0.25">
      <c r="A182" t="s">
        <v>374</v>
      </c>
      <c r="B182" t="s">
        <v>375</v>
      </c>
      <c r="D182" t="s">
        <v>9</v>
      </c>
      <c r="E182">
        <v>5213</v>
      </c>
      <c r="F182">
        <v>6069</v>
      </c>
      <c r="G182">
        <v>85.895534684462021</v>
      </c>
      <c r="H182">
        <v>4782</v>
      </c>
      <c r="I182">
        <v>439</v>
      </c>
      <c r="J182">
        <v>1525</v>
      </c>
      <c r="K182">
        <v>1460</v>
      </c>
      <c r="L182">
        <v>599</v>
      </c>
      <c r="M182">
        <v>1198</v>
      </c>
      <c r="N182">
        <v>4782</v>
      </c>
      <c r="O182">
        <v>0</v>
      </c>
      <c r="P182">
        <v>5221</v>
      </c>
      <c r="Q182">
        <v>1.0015346249760215</v>
      </c>
      <c r="R182">
        <v>8.4083508906339777</v>
      </c>
      <c r="S182">
        <v>29.208963800038308</v>
      </c>
      <c r="T182">
        <v>27.96399157249569</v>
      </c>
      <c r="U182">
        <v>11.472897912277341</v>
      </c>
      <c r="V182">
        <v>22.945795824554683</v>
      </c>
      <c r="W182">
        <v>100</v>
      </c>
    </row>
    <row r="183" spans="1:23" x14ac:dyDescent="0.25">
      <c r="A183" t="s">
        <v>376</v>
      </c>
      <c r="B183" t="s">
        <v>377</v>
      </c>
      <c r="D183" t="s">
        <v>9</v>
      </c>
      <c r="E183">
        <v>5210</v>
      </c>
      <c r="F183">
        <v>13149</v>
      </c>
      <c r="G183">
        <v>39.6227850026618</v>
      </c>
      <c r="H183">
        <v>3926</v>
      </c>
      <c r="I183">
        <v>1241</v>
      </c>
      <c r="J183">
        <v>1288</v>
      </c>
      <c r="K183">
        <v>1181</v>
      </c>
      <c r="L183">
        <v>891</v>
      </c>
      <c r="M183">
        <v>566</v>
      </c>
      <c r="N183">
        <v>3926</v>
      </c>
      <c r="O183">
        <v>0</v>
      </c>
      <c r="P183">
        <v>5167</v>
      </c>
      <c r="Q183">
        <v>0.99174664107485599</v>
      </c>
      <c r="R183">
        <v>24.017805302883684</v>
      </c>
      <c r="S183">
        <v>24.927424037158893</v>
      </c>
      <c r="T183">
        <v>22.856589897425973</v>
      </c>
      <c r="U183">
        <v>17.24404877104703</v>
      </c>
      <c r="V183">
        <v>10.95413199148442</v>
      </c>
      <c r="W183">
        <v>100</v>
      </c>
    </row>
    <row r="184" spans="1:23" x14ac:dyDescent="0.25">
      <c r="A184" t="s">
        <v>378</v>
      </c>
      <c r="B184" t="s">
        <v>379</v>
      </c>
      <c r="D184" t="s">
        <v>9</v>
      </c>
      <c r="E184">
        <v>5158</v>
      </c>
      <c r="F184">
        <v>14661</v>
      </c>
      <c r="G184">
        <v>35.181774776618241</v>
      </c>
      <c r="H184">
        <v>3516</v>
      </c>
      <c r="I184">
        <v>1630</v>
      </c>
      <c r="J184">
        <v>665</v>
      </c>
      <c r="K184">
        <v>1307</v>
      </c>
      <c r="L184">
        <v>718</v>
      </c>
      <c r="M184">
        <v>826</v>
      </c>
      <c r="N184">
        <v>3516</v>
      </c>
      <c r="O184">
        <v>0</v>
      </c>
      <c r="P184">
        <v>5146</v>
      </c>
      <c r="Q184">
        <v>0.99767351686700267</v>
      </c>
      <c r="R184">
        <v>31.675087446560436</v>
      </c>
      <c r="S184">
        <v>12.922658375437232</v>
      </c>
      <c r="T184">
        <v>25.398367664205207</v>
      </c>
      <c r="U184">
        <v>13.952584531675088</v>
      </c>
      <c r="V184">
        <v>16.051301982122038</v>
      </c>
      <c r="W184">
        <v>100</v>
      </c>
    </row>
    <row r="185" spans="1:23" x14ac:dyDescent="0.25">
      <c r="A185" t="s">
        <v>380</v>
      </c>
      <c r="B185" t="s">
        <v>381</v>
      </c>
      <c r="D185" t="s">
        <v>9</v>
      </c>
      <c r="E185">
        <v>5139</v>
      </c>
      <c r="F185">
        <v>6880</v>
      </c>
      <c r="G185">
        <v>74.694767441860463</v>
      </c>
      <c r="H185">
        <v>5006</v>
      </c>
      <c r="I185">
        <v>134</v>
      </c>
      <c r="J185">
        <v>877</v>
      </c>
      <c r="K185">
        <v>617</v>
      </c>
      <c r="L185">
        <v>2996</v>
      </c>
      <c r="M185">
        <v>516</v>
      </c>
      <c r="N185">
        <v>5006</v>
      </c>
      <c r="O185">
        <v>0</v>
      </c>
      <c r="P185">
        <v>5140</v>
      </c>
      <c r="Q185">
        <v>1.0001945903872349</v>
      </c>
      <c r="R185">
        <v>2.6070038910505837</v>
      </c>
      <c r="S185">
        <v>17.062256809338521</v>
      </c>
      <c r="T185">
        <v>12.003891050583658</v>
      </c>
      <c r="U185">
        <v>58.287937743190668</v>
      </c>
      <c r="V185">
        <v>10.038910505836576</v>
      </c>
      <c r="W185">
        <v>100</v>
      </c>
    </row>
    <row r="186" spans="1:23" x14ac:dyDescent="0.25">
      <c r="A186" t="s">
        <v>382</v>
      </c>
      <c r="B186" t="s">
        <v>383</v>
      </c>
      <c r="D186" t="s">
        <v>9</v>
      </c>
      <c r="E186">
        <v>5121</v>
      </c>
      <c r="F186">
        <v>12977</v>
      </c>
      <c r="G186">
        <v>39.46212529860523</v>
      </c>
      <c r="H186">
        <v>4384</v>
      </c>
      <c r="I186">
        <v>734</v>
      </c>
      <c r="J186">
        <v>1450</v>
      </c>
      <c r="K186">
        <v>1608</v>
      </c>
      <c r="L186">
        <v>807</v>
      </c>
      <c r="M186">
        <v>519</v>
      </c>
      <c r="N186">
        <v>4384</v>
      </c>
      <c r="O186">
        <v>0</v>
      </c>
      <c r="P186">
        <v>5118</v>
      </c>
      <c r="Q186">
        <v>0.9994141769185706</v>
      </c>
      <c r="R186">
        <v>14.341539663931224</v>
      </c>
      <c r="S186">
        <v>28.331379445095738</v>
      </c>
      <c r="T186">
        <v>31.418522860492381</v>
      </c>
      <c r="U186">
        <v>15.767878077373974</v>
      </c>
      <c r="V186">
        <v>10.140679953106682</v>
      </c>
      <c r="W186">
        <v>100</v>
      </c>
    </row>
    <row r="187" spans="1:23" x14ac:dyDescent="0.25">
      <c r="A187" t="s">
        <v>384</v>
      </c>
      <c r="B187" t="s">
        <v>385</v>
      </c>
      <c r="D187" t="s">
        <v>9</v>
      </c>
      <c r="E187">
        <v>5112</v>
      </c>
      <c r="F187">
        <v>11659</v>
      </c>
      <c r="G187">
        <v>43.845955913886272</v>
      </c>
      <c r="H187">
        <v>3405</v>
      </c>
      <c r="I187">
        <v>1701</v>
      </c>
      <c r="J187">
        <v>825</v>
      </c>
      <c r="K187">
        <v>1141</v>
      </c>
      <c r="L187">
        <v>813</v>
      </c>
      <c r="M187">
        <v>626</v>
      </c>
      <c r="N187">
        <v>3405</v>
      </c>
      <c r="O187">
        <v>0</v>
      </c>
      <c r="P187">
        <v>5106</v>
      </c>
      <c r="Q187">
        <v>0.99882629107981225</v>
      </c>
      <c r="R187">
        <v>33.313748531139836</v>
      </c>
      <c r="S187">
        <v>16.157461809635723</v>
      </c>
      <c r="T187">
        <v>22.346259302781039</v>
      </c>
      <c r="U187">
        <v>15.92244418331375</v>
      </c>
      <c r="V187">
        <v>12.260086173129652</v>
      </c>
      <c r="W187">
        <v>100</v>
      </c>
    </row>
    <row r="188" spans="1:23" x14ac:dyDescent="0.25">
      <c r="A188" t="s">
        <v>386</v>
      </c>
      <c r="B188" t="s">
        <v>387</v>
      </c>
      <c r="D188" t="s">
        <v>9</v>
      </c>
      <c r="E188">
        <v>5020</v>
      </c>
      <c r="F188">
        <v>11038</v>
      </c>
      <c r="G188">
        <v>45.479253487950714</v>
      </c>
      <c r="H188">
        <v>3056</v>
      </c>
      <c r="I188">
        <v>1970</v>
      </c>
      <c r="J188">
        <v>597</v>
      </c>
      <c r="K188">
        <v>1246</v>
      </c>
      <c r="L188">
        <v>531</v>
      </c>
      <c r="M188">
        <v>682</v>
      </c>
      <c r="N188">
        <v>3056</v>
      </c>
      <c r="O188">
        <v>0</v>
      </c>
      <c r="P188">
        <v>5026</v>
      </c>
      <c r="Q188">
        <v>1.0011952191235061</v>
      </c>
      <c r="R188">
        <v>39.196179864703538</v>
      </c>
      <c r="S188">
        <v>11.878233187425389</v>
      </c>
      <c r="T188">
        <v>24.791086350974929</v>
      </c>
      <c r="U188">
        <v>10.565061679267808</v>
      </c>
      <c r="V188">
        <v>13.569438917628332</v>
      </c>
      <c r="W188">
        <v>100</v>
      </c>
    </row>
    <row r="189" spans="1:23" x14ac:dyDescent="0.25">
      <c r="A189" t="s">
        <v>388</v>
      </c>
      <c r="B189" t="s">
        <v>389</v>
      </c>
      <c r="D189" t="s">
        <v>185</v>
      </c>
      <c r="E189">
        <v>5004</v>
      </c>
      <c r="F189">
        <v>11068</v>
      </c>
      <c r="G189">
        <v>45.211420310805927</v>
      </c>
      <c r="H189" t="e">
        <v>#N/A</v>
      </c>
      <c r="I189" t="e">
        <v>#N/A</v>
      </c>
      <c r="J189" t="e">
        <v>#N/A</v>
      </c>
      <c r="K189" t="e">
        <v>#N/A</v>
      </c>
      <c r="L189" t="e">
        <v>#N/A</v>
      </c>
      <c r="M189" t="e">
        <v>#N/A</v>
      </c>
      <c r="N189" t="e">
        <v>#N/A</v>
      </c>
      <c r="O189" t="e">
        <v>#N/A</v>
      </c>
      <c r="P189" t="e">
        <v>#N/A</v>
      </c>
      <c r="Q189" t="e">
        <v>#N/A</v>
      </c>
      <c r="R189" t="e">
        <v>#N/A</v>
      </c>
      <c r="S189" t="e">
        <v>#N/A</v>
      </c>
      <c r="T189" t="e">
        <v>#N/A</v>
      </c>
      <c r="U189" t="e">
        <v>#N/A</v>
      </c>
      <c r="V189" t="e">
        <v>#N/A</v>
      </c>
      <c r="W189" t="e">
        <v>#N/A</v>
      </c>
    </row>
    <row r="190" spans="1:23" x14ac:dyDescent="0.25">
      <c r="A190" t="s">
        <v>390</v>
      </c>
      <c r="B190" t="s">
        <v>391</v>
      </c>
      <c r="D190" t="s">
        <v>9</v>
      </c>
      <c r="E190">
        <v>5002</v>
      </c>
      <c r="F190">
        <v>14105</v>
      </c>
      <c r="G190">
        <v>35.462601914214822</v>
      </c>
      <c r="H190">
        <v>4405</v>
      </c>
      <c r="I190">
        <v>605</v>
      </c>
      <c r="J190">
        <v>1397</v>
      </c>
      <c r="K190">
        <v>1398</v>
      </c>
      <c r="L190">
        <v>1031</v>
      </c>
      <c r="M190">
        <v>579</v>
      </c>
      <c r="N190">
        <v>4405</v>
      </c>
      <c r="O190">
        <v>0</v>
      </c>
      <c r="P190">
        <v>5010</v>
      </c>
      <c r="Q190">
        <v>1.0015993602558977</v>
      </c>
      <c r="R190">
        <v>12.075848303393213</v>
      </c>
      <c r="S190">
        <v>27.884231536926148</v>
      </c>
      <c r="T190">
        <v>27.904191616766465</v>
      </c>
      <c r="U190">
        <v>20.578842315369261</v>
      </c>
      <c r="V190">
        <v>11.55688622754491</v>
      </c>
      <c r="W190">
        <v>99.999999999999986</v>
      </c>
    </row>
    <row r="191" spans="1:23" x14ac:dyDescent="0.25">
      <c r="A191" t="s">
        <v>392</v>
      </c>
      <c r="B191" t="s">
        <v>393</v>
      </c>
      <c r="D191" t="s">
        <v>394</v>
      </c>
      <c r="E191">
        <v>4979</v>
      </c>
      <c r="F191">
        <v>12473</v>
      </c>
      <c r="G191">
        <v>39.918223362462918</v>
      </c>
      <c r="H191" t="e">
        <v>#N/A</v>
      </c>
      <c r="I191" t="e">
        <v>#N/A</v>
      </c>
      <c r="J191" t="e">
        <v>#N/A</v>
      </c>
      <c r="K191" t="e">
        <v>#N/A</v>
      </c>
      <c r="L191" t="e">
        <v>#N/A</v>
      </c>
      <c r="M191" t="e">
        <v>#N/A</v>
      </c>
      <c r="N191" t="e">
        <v>#N/A</v>
      </c>
      <c r="O191" t="e">
        <v>#N/A</v>
      </c>
      <c r="P191" t="e">
        <v>#N/A</v>
      </c>
      <c r="Q191" t="e">
        <v>#N/A</v>
      </c>
      <c r="R191" t="e">
        <v>#N/A</v>
      </c>
      <c r="S191" t="e">
        <v>#N/A</v>
      </c>
      <c r="T191" t="e">
        <v>#N/A</v>
      </c>
      <c r="U191" t="e">
        <v>#N/A</v>
      </c>
      <c r="V191" t="e">
        <v>#N/A</v>
      </c>
      <c r="W191" t="e">
        <v>#N/A</v>
      </c>
    </row>
    <row r="192" spans="1:23" x14ac:dyDescent="0.25">
      <c r="A192" t="s">
        <v>395</v>
      </c>
      <c r="B192" t="s">
        <v>396</v>
      </c>
      <c r="D192" t="s">
        <v>311</v>
      </c>
      <c r="E192">
        <v>4964</v>
      </c>
      <c r="F192">
        <v>12850</v>
      </c>
      <c r="G192">
        <v>38.630350194552534</v>
      </c>
      <c r="H192" t="e">
        <v>#N/A</v>
      </c>
      <c r="I192" t="e">
        <v>#N/A</v>
      </c>
      <c r="J192" t="e">
        <v>#N/A</v>
      </c>
      <c r="K192" t="e">
        <v>#N/A</v>
      </c>
      <c r="L192" t="e">
        <v>#N/A</v>
      </c>
      <c r="M192" t="e">
        <v>#N/A</v>
      </c>
      <c r="N192" t="e">
        <v>#N/A</v>
      </c>
      <c r="O192" t="e">
        <v>#N/A</v>
      </c>
      <c r="P192" t="e">
        <v>#N/A</v>
      </c>
      <c r="Q192" t="e">
        <v>#N/A</v>
      </c>
      <c r="R192" t="e">
        <v>#N/A</v>
      </c>
      <c r="S192" t="e">
        <v>#N/A</v>
      </c>
      <c r="T192" t="e">
        <v>#N/A</v>
      </c>
      <c r="U192" t="e">
        <v>#N/A</v>
      </c>
      <c r="V192" t="e">
        <v>#N/A</v>
      </c>
      <c r="W192" t="e">
        <v>#N/A</v>
      </c>
    </row>
    <row r="193" spans="1:23" x14ac:dyDescent="0.25">
      <c r="A193" t="s">
        <v>397</v>
      </c>
      <c r="B193" t="s">
        <v>398</v>
      </c>
      <c r="D193" t="s">
        <v>9</v>
      </c>
      <c r="E193">
        <v>4955</v>
      </c>
      <c r="F193">
        <v>11341</v>
      </c>
      <c r="G193">
        <v>43.691032536813331</v>
      </c>
      <c r="H193">
        <v>3091</v>
      </c>
      <c r="I193">
        <v>1845</v>
      </c>
      <c r="J193">
        <v>503</v>
      </c>
      <c r="K193">
        <v>1273</v>
      </c>
      <c r="L193">
        <v>646</v>
      </c>
      <c r="M193">
        <v>669</v>
      </c>
      <c r="N193">
        <v>3091</v>
      </c>
      <c r="O193">
        <v>0</v>
      </c>
      <c r="P193">
        <v>4936</v>
      </c>
      <c r="Q193">
        <v>0.99616548940464178</v>
      </c>
      <c r="R193">
        <v>37.378444084278769</v>
      </c>
      <c r="S193">
        <v>10.190437601296596</v>
      </c>
      <c r="T193">
        <v>25.790113452188006</v>
      </c>
      <c r="U193">
        <v>13.087520259319287</v>
      </c>
      <c r="V193">
        <v>13.553484602917344</v>
      </c>
      <c r="W193">
        <v>100</v>
      </c>
    </row>
    <row r="194" spans="1:23" x14ac:dyDescent="0.25">
      <c r="A194" t="s">
        <v>399</v>
      </c>
      <c r="B194" t="s">
        <v>400</v>
      </c>
      <c r="D194" t="s">
        <v>401</v>
      </c>
      <c r="E194">
        <v>4948</v>
      </c>
      <c r="F194">
        <v>11377</v>
      </c>
      <c r="G194">
        <v>43.491254284960881</v>
      </c>
      <c r="H194" t="e">
        <v>#N/A</v>
      </c>
      <c r="I194" t="e">
        <v>#N/A</v>
      </c>
      <c r="J194" t="e">
        <v>#N/A</v>
      </c>
      <c r="K194" t="e">
        <v>#N/A</v>
      </c>
      <c r="L194" t="e">
        <v>#N/A</v>
      </c>
      <c r="M194" t="e">
        <v>#N/A</v>
      </c>
      <c r="N194" t="e">
        <v>#N/A</v>
      </c>
      <c r="O194" t="e">
        <v>#N/A</v>
      </c>
      <c r="P194" t="e">
        <v>#N/A</v>
      </c>
      <c r="Q194" t="e">
        <v>#N/A</v>
      </c>
      <c r="R194" t="e">
        <v>#N/A</v>
      </c>
      <c r="S194" t="e">
        <v>#N/A</v>
      </c>
      <c r="T194" t="e">
        <v>#N/A</v>
      </c>
      <c r="U194" t="e">
        <v>#N/A</v>
      </c>
      <c r="V194" t="e">
        <v>#N/A</v>
      </c>
      <c r="W194" t="e">
        <v>#N/A</v>
      </c>
    </row>
    <row r="195" spans="1:23" x14ac:dyDescent="0.25">
      <c r="A195" t="s">
        <v>402</v>
      </c>
      <c r="B195" t="s">
        <v>403</v>
      </c>
      <c r="D195" t="s">
        <v>144</v>
      </c>
      <c r="E195">
        <v>4926</v>
      </c>
      <c r="F195">
        <v>13645</v>
      </c>
      <c r="G195">
        <v>36.101135947233423</v>
      </c>
      <c r="H195" t="e">
        <v>#N/A</v>
      </c>
      <c r="I195" t="e">
        <v>#N/A</v>
      </c>
      <c r="J195" t="e">
        <v>#N/A</v>
      </c>
      <c r="K195" t="e">
        <v>#N/A</v>
      </c>
      <c r="L195" t="e">
        <v>#N/A</v>
      </c>
      <c r="M195" t="e">
        <v>#N/A</v>
      </c>
      <c r="N195" t="e">
        <v>#N/A</v>
      </c>
      <c r="O195" t="e">
        <v>#N/A</v>
      </c>
      <c r="P195" t="e">
        <v>#N/A</v>
      </c>
      <c r="Q195" t="e">
        <v>#N/A</v>
      </c>
      <c r="R195" t="e">
        <v>#N/A</v>
      </c>
      <c r="S195" t="e">
        <v>#N/A</v>
      </c>
      <c r="T195" t="e">
        <v>#N/A</v>
      </c>
      <c r="U195" t="e">
        <v>#N/A</v>
      </c>
      <c r="V195" t="e">
        <v>#N/A</v>
      </c>
      <c r="W195" t="e">
        <v>#N/A</v>
      </c>
    </row>
    <row r="196" spans="1:23" x14ac:dyDescent="0.25">
      <c r="A196" t="s">
        <v>404</v>
      </c>
      <c r="B196" t="s">
        <v>405</v>
      </c>
      <c r="D196" t="s">
        <v>9</v>
      </c>
      <c r="E196">
        <v>4865</v>
      </c>
      <c r="F196">
        <v>10654</v>
      </c>
      <c r="G196">
        <v>45.663600525624176</v>
      </c>
      <c r="H196">
        <v>3693</v>
      </c>
      <c r="I196">
        <v>1171</v>
      </c>
      <c r="J196">
        <v>1295</v>
      </c>
      <c r="K196">
        <v>1089</v>
      </c>
      <c r="L196">
        <v>741</v>
      </c>
      <c r="M196">
        <v>568</v>
      </c>
      <c r="N196">
        <v>3693</v>
      </c>
      <c r="O196">
        <v>0</v>
      </c>
      <c r="P196">
        <v>4864</v>
      </c>
      <c r="Q196">
        <v>0.99979445015416235</v>
      </c>
      <c r="R196">
        <v>24.074835526315788</v>
      </c>
      <c r="S196">
        <v>26.624177631578949</v>
      </c>
      <c r="T196">
        <v>22.388980263157894</v>
      </c>
      <c r="U196">
        <v>15.234375</v>
      </c>
      <c r="V196">
        <v>11.677631578947368</v>
      </c>
      <c r="W196">
        <v>100</v>
      </c>
    </row>
    <row r="197" spans="1:23" x14ac:dyDescent="0.25">
      <c r="A197" t="s">
        <v>406</v>
      </c>
      <c r="B197" t="s">
        <v>407</v>
      </c>
      <c r="D197" t="s">
        <v>408</v>
      </c>
      <c r="E197">
        <v>4838</v>
      </c>
      <c r="F197">
        <v>10634</v>
      </c>
      <c r="G197">
        <v>45.495580214406623</v>
      </c>
      <c r="H197" t="e">
        <v>#N/A</v>
      </c>
      <c r="I197" t="e">
        <v>#N/A</v>
      </c>
      <c r="J197" t="e">
        <v>#N/A</v>
      </c>
      <c r="K197" t="e">
        <v>#N/A</v>
      </c>
      <c r="L197" t="e">
        <v>#N/A</v>
      </c>
      <c r="M197" t="e">
        <v>#N/A</v>
      </c>
      <c r="N197" t="e">
        <v>#N/A</v>
      </c>
      <c r="O197" t="e">
        <v>#N/A</v>
      </c>
      <c r="P197" t="e">
        <v>#N/A</v>
      </c>
      <c r="Q197" t="e">
        <v>#N/A</v>
      </c>
      <c r="R197" t="e">
        <v>#N/A</v>
      </c>
      <c r="S197" t="e">
        <v>#N/A</v>
      </c>
      <c r="T197" t="e">
        <v>#N/A</v>
      </c>
      <c r="U197" t="e">
        <v>#N/A</v>
      </c>
      <c r="V197" t="e">
        <v>#N/A</v>
      </c>
      <c r="W197" t="e">
        <v>#N/A</v>
      </c>
    </row>
    <row r="198" spans="1:23" x14ac:dyDescent="0.25">
      <c r="A198" t="s">
        <v>409</v>
      </c>
      <c r="B198" t="s">
        <v>410</v>
      </c>
      <c r="D198" t="s">
        <v>185</v>
      </c>
      <c r="E198">
        <v>4813</v>
      </c>
      <c r="F198">
        <v>12060</v>
      </c>
      <c r="G198">
        <v>39.908789386401331</v>
      </c>
      <c r="H198" t="e">
        <v>#N/A</v>
      </c>
      <c r="I198" t="e">
        <v>#N/A</v>
      </c>
      <c r="J198" t="e">
        <v>#N/A</v>
      </c>
      <c r="K198" t="e">
        <v>#N/A</v>
      </c>
      <c r="L198" t="e">
        <v>#N/A</v>
      </c>
      <c r="M198" t="e">
        <v>#N/A</v>
      </c>
      <c r="N198" t="e">
        <v>#N/A</v>
      </c>
      <c r="O198" t="e">
        <v>#N/A</v>
      </c>
      <c r="P198" t="e">
        <v>#N/A</v>
      </c>
      <c r="Q198" t="e">
        <v>#N/A</v>
      </c>
      <c r="R198" t="e">
        <v>#N/A</v>
      </c>
      <c r="S198" t="e">
        <v>#N/A</v>
      </c>
      <c r="T198" t="e">
        <v>#N/A</v>
      </c>
      <c r="U198" t="e">
        <v>#N/A</v>
      </c>
      <c r="V198" t="e">
        <v>#N/A</v>
      </c>
      <c r="W198" t="e">
        <v>#N/A</v>
      </c>
    </row>
    <row r="199" spans="1:23" x14ac:dyDescent="0.25">
      <c r="A199" t="s">
        <v>411</v>
      </c>
      <c r="B199" t="s">
        <v>412</v>
      </c>
      <c r="D199" t="s">
        <v>266</v>
      </c>
      <c r="E199">
        <v>4764</v>
      </c>
      <c r="F199">
        <v>9068</v>
      </c>
      <c r="G199">
        <v>52.536391707101892</v>
      </c>
      <c r="H199" t="e">
        <v>#N/A</v>
      </c>
      <c r="I199" t="e">
        <v>#N/A</v>
      </c>
      <c r="J199" t="e">
        <v>#N/A</v>
      </c>
      <c r="K199" t="e">
        <v>#N/A</v>
      </c>
      <c r="L199" t="e">
        <v>#N/A</v>
      </c>
      <c r="M199" t="e">
        <v>#N/A</v>
      </c>
      <c r="N199" t="e">
        <v>#N/A</v>
      </c>
      <c r="O199" t="e">
        <v>#N/A</v>
      </c>
      <c r="P199" t="e">
        <v>#N/A</v>
      </c>
      <c r="Q199" t="e">
        <v>#N/A</v>
      </c>
      <c r="R199" t="e">
        <v>#N/A</v>
      </c>
      <c r="S199" t="e">
        <v>#N/A</v>
      </c>
      <c r="T199" t="e">
        <v>#N/A</v>
      </c>
      <c r="U199" t="e">
        <v>#N/A</v>
      </c>
      <c r="V199" t="e">
        <v>#N/A</v>
      </c>
      <c r="W199" t="e">
        <v>#N/A</v>
      </c>
    </row>
    <row r="200" spans="1:23" x14ac:dyDescent="0.25">
      <c r="A200" t="s">
        <v>413</v>
      </c>
      <c r="B200" t="s">
        <v>414</v>
      </c>
      <c r="D200" t="s">
        <v>9</v>
      </c>
      <c r="E200">
        <v>4733</v>
      </c>
      <c r="F200">
        <v>10574</v>
      </c>
      <c r="G200">
        <v>44.760733875543785</v>
      </c>
      <c r="H200">
        <v>3165</v>
      </c>
      <c r="I200">
        <v>1563</v>
      </c>
      <c r="J200">
        <v>913</v>
      </c>
      <c r="K200">
        <v>920</v>
      </c>
      <c r="L200">
        <v>728</v>
      </c>
      <c r="M200">
        <v>604</v>
      </c>
      <c r="N200">
        <v>3165</v>
      </c>
      <c r="O200">
        <v>0</v>
      </c>
      <c r="P200">
        <v>4728</v>
      </c>
      <c r="Q200">
        <v>0.99894358757658985</v>
      </c>
      <c r="R200">
        <v>33.058375634517766</v>
      </c>
      <c r="S200">
        <v>19.310490693739425</v>
      </c>
      <c r="T200">
        <v>19.458544839255499</v>
      </c>
      <c r="U200">
        <v>15.397631133671744</v>
      </c>
      <c r="V200">
        <v>12.774957698815568</v>
      </c>
      <c r="W200">
        <v>100</v>
      </c>
    </row>
    <row r="201" spans="1:23" x14ac:dyDescent="0.25">
      <c r="A201" t="s">
        <v>415</v>
      </c>
      <c r="B201" t="s">
        <v>416</v>
      </c>
      <c r="D201" t="s">
        <v>9</v>
      </c>
      <c r="E201">
        <v>4634</v>
      </c>
      <c r="F201">
        <v>11408</v>
      </c>
      <c r="G201">
        <v>40.620617110799436</v>
      </c>
      <c r="H201">
        <v>4136</v>
      </c>
      <c r="I201">
        <v>497</v>
      </c>
      <c r="J201">
        <v>1351</v>
      </c>
      <c r="K201">
        <v>1604</v>
      </c>
      <c r="L201">
        <v>794</v>
      </c>
      <c r="M201">
        <v>387</v>
      </c>
      <c r="N201">
        <v>4136</v>
      </c>
      <c r="O201">
        <v>0</v>
      </c>
      <c r="P201">
        <v>4633</v>
      </c>
      <c r="Q201">
        <v>0.99978420371169618</v>
      </c>
      <c r="R201">
        <v>10.727390459745305</v>
      </c>
      <c r="S201">
        <v>29.160371249730193</v>
      </c>
      <c r="T201">
        <v>34.621195769479819</v>
      </c>
      <c r="U201">
        <v>17.137923591625299</v>
      </c>
      <c r="V201">
        <v>8.3531189294193826</v>
      </c>
      <c r="W201">
        <v>100</v>
      </c>
    </row>
    <row r="202" spans="1:23" x14ac:dyDescent="0.25">
      <c r="A202" t="s">
        <v>417</v>
      </c>
      <c r="B202" t="s">
        <v>418</v>
      </c>
      <c r="D202" t="s">
        <v>311</v>
      </c>
      <c r="E202">
        <v>4632</v>
      </c>
      <c r="F202">
        <v>12154</v>
      </c>
      <c r="G202">
        <v>38.110909988481154</v>
      </c>
      <c r="H202" t="e">
        <v>#N/A</v>
      </c>
      <c r="I202" t="e">
        <v>#N/A</v>
      </c>
      <c r="J202" t="e">
        <v>#N/A</v>
      </c>
      <c r="K202" t="e">
        <v>#N/A</v>
      </c>
      <c r="L202" t="e">
        <v>#N/A</v>
      </c>
      <c r="M202" t="e">
        <v>#N/A</v>
      </c>
      <c r="N202" t="e">
        <v>#N/A</v>
      </c>
      <c r="O202" t="e">
        <v>#N/A</v>
      </c>
      <c r="P202" t="e">
        <v>#N/A</v>
      </c>
      <c r="Q202" t="e">
        <v>#N/A</v>
      </c>
      <c r="R202" t="e">
        <v>#N/A</v>
      </c>
      <c r="S202" t="e">
        <v>#N/A</v>
      </c>
      <c r="T202" t="e">
        <v>#N/A</v>
      </c>
      <c r="U202" t="e">
        <v>#N/A</v>
      </c>
      <c r="V202" t="e">
        <v>#N/A</v>
      </c>
      <c r="W202" t="e">
        <v>#N/A</v>
      </c>
    </row>
    <row r="203" spans="1:23" x14ac:dyDescent="0.25">
      <c r="A203" t="s">
        <v>419</v>
      </c>
      <c r="B203" t="s">
        <v>420</v>
      </c>
      <c r="D203" t="s">
        <v>266</v>
      </c>
      <c r="E203">
        <v>4601</v>
      </c>
      <c r="F203">
        <v>10961</v>
      </c>
      <c r="G203">
        <v>41.976097071435085</v>
      </c>
      <c r="H203" t="e">
        <v>#N/A</v>
      </c>
      <c r="I203" t="e">
        <v>#N/A</v>
      </c>
      <c r="J203" t="e">
        <v>#N/A</v>
      </c>
      <c r="K203" t="e">
        <v>#N/A</v>
      </c>
      <c r="L203" t="e">
        <v>#N/A</v>
      </c>
      <c r="M203" t="e">
        <v>#N/A</v>
      </c>
      <c r="N203" t="e">
        <v>#N/A</v>
      </c>
      <c r="O203" t="e">
        <v>#N/A</v>
      </c>
      <c r="P203" t="e">
        <v>#N/A</v>
      </c>
      <c r="Q203" t="e">
        <v>#N/A</v>
      </c>
      <c r="R203" t="e">
        <v>#N/A</v>
      </c>
      <c r="S203" t="e">
        <v>#N/A</v>
      </c>
      <c r="T203" t="e">
        <v>#N/A</v>
      </c>
      <c r="U203" t="e">
        <v>#N/A</v>
      </c>
      <c r="V203" t="e">
        <v>#N/A</v>
      </c>
      <c r="W203" t="e">
        <v>#N/A</v>
      </c>
    </row>
    <row r="204" spans="1:23" x14ac:dyDescent="0.25">
      <c r="A204" t="s">
        <v>421</v>
      </c>
      <c r="B204" t="s">
        <v>422</v>
      </c>
      <c r="D204" t="s">
        <v>9</v>
      </c>
      <c r="E204">
        <v>4558</v>
      </c>
      <c r="F204">
        <v>8352</v>
      </c>
      <c r="G204">
        <v>54.57375478927203</v>
      </c>
      <c r="H204">
        <v>4143</v>
      </c>
      <c r="I204">
        <v>420</v>
      </c>
      <c r="J204">
        <v>1423</v>
      </c>
      <c r="K204">
        <v>1221</v>
      </c>
      <c r="L204">
        <v>1025</v>
      </c>
      <c r="M204">
        <v>474</v>
      </c>
      <c r="N204">
        <v>4143</v>
      </c>
      <c r="O204">
        <v>0</v>
      </c>
      <c r="P204">
        <v>4563</v>
      </c>
      <c r="Q204">
        <v>1.0010969723562966</v>
      </c>
      <c r="R204">
        <v>9.2044707429322816</v>
      </c>
      <c r="S204">
        <v>31.185623493315802</v>
      </c>
      <c r="T204">
        <v>26.758711374095988</v>
      </c>
      <c r="U204">
        <v>22.463291694060924</v>
      </c>
      <c r="V204">
        <v>10.387902695595002</v>
      </c>
      <c r="W204">
        <v>100</v>
      </c>
    </row>
    <row r="205" spans="1:23" x14ac:dyDescent="0.25">
      <c r="A205" t="s">
        <v>423</v>
      </c>
      <c r="B205" t="s">
        <v>424</v>
      </c>
      <c r="D205" t="s">
        <v>9</v>
      </c>
      <c r="E205">
        <v>4529</v>
      </c>
      <c r="F205">
        <v>8781</v>
      </c>
      <c r="G205">
        <v>51.577269103746723</v>
      </c>
      <c r="H205">
        <v>2124</v>
      </c>
      <c r="I205">
        <v>2407</v>
      </c>
      <c r="J205">
        <v>416</v>
      </c>
      <c r="K205">
        <v>527</v>
      </c>
      <c r="L205">
        <v>540</v>
      </c>
      <c r="M205">
        <v>641</v>
      </c>
      <c r="N205">
        <v>2124</v>
      </c>
      <c r="O205">
        <v>0</v>
      </c>
      <c r="P205">
        <v>4531</v>
      </c>
      <c r="Q205">
        <v>1.0004415985868844</v>
      </c>
      <c r="R205">
        <v>53.122930920326638</v>
      </c>
      <c r="S205">
        <v>9.1811962039284918</v>
      </c>
      <c r="T205">
        <v>11.63098653718826</v>
      </c>
      <c r="U205">
        <v>11.917898918561024</v>
      </c>
      <c r="V205">
        <v>14.146987419995586</v>
      </c>
      <c r="W205">
        <v>100</v>
      </c>
    </row>
    <row r="206" spans="1:23" x14ac:dyDescent="0.25">
      <c r="A206" t="s">
        <v>425</v>
      </c>
      <c r="B206" t="s">
        <v>426</v>
      </c>
      <c r="D206" t="s">
        <v>9</v>
      </c>
      <c r="E206">
        <v>4526</v>
      </c>
      <c r="F206">
        <v>6524</v>
      </c>
      <c r="G206">
        <v>69.374616799509496</v>
      </c>
      <c r="H206">
        <v>4102</v>
      </c>
      <c r="I206">
        <v>405</v>
      </c>
      <c r="J206">
        <v>1194</v>
      </c>
      <c r="K206">
        <v>1261</v>
      </c>
      <c r="L206">
        <v>1037</v>
      </c>
      <c r="M206">
        <v>610</v>
      </c>
      <c r="N206">
        <v>4102</v>
      </c>
      <c r="O206">
        <v>0</v>
      </c>
      <c r="P206">
        <v>4507</v>
      </c>
      <c r="Q206">
        <v>0.99580203269995582</v>
      </c>
      <c r="R206">
        <v>8.9860217439538488</v>
      </c>
      <c r="S206">
        <v>26.492123363656532</v>
      </c>
      <c r="T206">
        <v>27.978699800310629</v>
      </c>
      <c r="U206">
        <v>23.008653206123807</v>
      </c>
      <c r="V206">
        <v>13.53450188595518</v>
      </c>
      <c r="W206">
        <v>100</v>
      </c>
    </row>
    <row r="207" spans="1:23" x14ac:dyDescent="0.25">
      <c r="A207" t="s">
        <v>427</v>
      </c>
      <c r="B207" t="s">
        <v>428</v>
      </c>
      <c r="D207" t="s">
        <v>429</v>
      </c>
      <c r="E207">
        <v>4471</v>
      </c>
      <c r="F207">
        <v>11054</v>
      </c>
      <c r="G207">
        <v>40.446897050841322</v>
      </c>
      <c r="H207" t="e">
        <v>#N/A</v>
      </c>
      <c r="I207" t="e">
        <v>#N/A</v>
      </c>
      <c r="J207" t="e">
        <v>#N/A</v>
      </c>
      <c r="K207" t="e">
        <v>#N/A</v>
      </c>
      <c r="L207" t="e">
        <v>#N/A</v>
      </c>
      <c r="M207" t="e">
        <v>#N/A</v>
      </c>
      <c r="N207" t="e">
        <v>#N/A</v>
      </c>
      <c r="O207" t="e">
        <v>#N/A</v>
      </c>
      <c r="P207" t="e">
        <v>#N/A</v>
      </c>
      <c r="Q207" t="e">
        <v>#N/A</v>
      </c>
      <c r="R207" t="e">
        <v>#N/A</v>
      </c>
      <c r="S207" t="e">
        <v>#N/A</v>
      </c>
      <c r="T207" t="e">
        <v>#N/A</v>
      </c>
      <c r="U207" t="e">
        <v>#N/A</v>
      </c>
      <c r="V207" t="e">
        <v>#N/A</v>
      </c>
      <c r="W207" t="e">
        <v>#N/A</v>
      </c>
    </row>
    <row r="208" spans="1:23" x14ac:dyDescent="0.25">
      <c r="A208" t="s">
        <v>430</v>
      </c>
      <c r="B208" t="s">
        <v>431</v>
      </c>
      <c r="D208" t="s">
        <v>9</v>
      </c>
      <c r="E208">
        <v>4408</v>
      </c>
      <c r="F208">
        <v>10218</v>
      </c>
      <c r="G208">
        <v>43.139557643374438</v>
      </c>
      <c r="H208">
        <v>3861</v>
      </c>
      <c r="I208">
        <v>546</v>
      </c>
      <c r="J208">
        <v>1538</v>
      </c>
      <c r="K208">
        <v>992</v>
      </c>
      <c r="L208">
        <v>947</v>
      </c>
      <c r="M208">
        <v>384</v>
      </c>
      <c r="N208">
        <v>3861</v>
      </c>
      <c r="O208">
        <v>0</v>
      </c>
      <c r="P208">
        <v>4407</v>
      </c>
      <c r="Q208">
        <v>0.99977313974591653</v>
      </c>
      <c r="R208">
        <v>12.389380530973451</v>
      </c>
      <c r="S208">
        <v>34.899024279555249</v>
      </c>
      <c r="T208">
        <v>22.509643748581802</v>
      </c>
      <c r="U208">
        <v>21.488540957567505</v>
      </c>
      <c r="V208">
        <v>8.7134104833219865</v>
      </c>
      <c r="W208">
        <v>100</v>
      </c>
    </row>
    <row r="209" spans="1:23" x14ac:dyDescent="0.25">
      <c r="A209" t="s">
        <v>432</v>
      </c>
      <c r="B209" t="s">
        <v>433</v>
      </c>
      <c r="D209" t="s">
        <v>408</v>
      </c>
      <c r="E209">
        <v>4396</v>
      </c>
      <c r="F209">
        <v>8610</v>
      </c>
      <c r="G209">
        <v>51.056910569105696</v>
      </c>
      <c r="H209" t="e">
        <v>#N/A</v>
      </c>
      <c r="I209" t="e">
        <v>#N/A</v>
      </c>
      <c r="J209" t="e">
        <v>#N/A</v>
      </c>
      <c r="K209" t="e">
        <v>#N/A</v>
      </c>
      <c r="L209" t="e">
        <v>#N/A</v>
      </c>
      <c r="M209" t="e">
        <v>#N/A</v>
      </c>
      <c r="N209" t="e">
        <v>#N/A</v>
      </c>
      <c r="O209" t="e">
        <v>#N/A</v>
      </c>
      <c r="P209" t="e">
        <v>#N/A</v>
      </c>
      <c r="Q209" t="e">
        <v>#N/A</v>
      </c>
      <c r="R209" t="e">
        <v>#N/A</v>
      </c>
      <c r="S209" t="e">
        <v>#N/A</v>
      </c>
      <c r="T209" t="e">
        <v>#N/A</v>
      </c>
      <c r="U209" t="e">
        <v>#N/A</v>
      </c>
      <c r="V209" t="e">
        <v>#N/A</v>
      </c>
      <c r="W209" t="e">
        <v>#N/A</v>
      </c>
    </row>
    <row r="210" spans="1:23" x14ac:dyDescent="0.25">
      <c r="A210" t="s">
        <v>434</v>
      </c>
      <c r="B210" t="s">
        <v>435</v>
      </c>
      <c r="D210" t="s">
        <v>394</v>
      </c>
      <c r="E210">
        <v>4378</v>
      </c>
      <c r="F210">
        <v>8928</v>
      </c>
      <c r="G210">
        <v>49.036738351254485</v>
      </c>
      <c r="H210" t="e">
        <v>#N/A</v>
      </c>
      <c r="I210" t="e">
        <v>#N/A</v>
      </c>
      <c r="J210" t="e">
        <v>#N/A</v>
      </c>
      <c r="K210" t="e">
        <v>#N/A</v>
      </c>
      <c r="L210" t="e">
        <v>#N/A</v>
      </c>
      <c r="M210" t="e">
        <v>#N/A</v>
      </c>
      <c r="N210" t="e">
        <v>#N/A</v>
      </c>
      <c r="O210" t="e">
        <v>#N/A</v>
      </c>
      <c r="P210" t="e">
        <v>#N/A</v>
      </c>
      <c r="Q210" t="e">
        <v>#N/A</v>
      </c>
      <c r="R210" t="e">
        <v>#N/A</v>
      </c>
      <c r="S210" t="e">
        <v>#N/A</v>
      </c>
      <c r="T210" t="e">
        <v>#N/A</v>
      </c>
      <c r="U210" t="e">
        <v>#N/A</v>
      </c>
      <c r="V210" t="e">
        <v>#N/A</v>
      </c>
      <c r="W210" t="e">
        <v>#N/A</v>
      </c>
    </row>
    <row r="211" spans="1:23" x14ac:dyDescent="0.25">
      <c r="A211" t="s">
        <v>436</v>
      </c>
      <c r="B211" t="s">
        <v>437</v>
      </c>
      <c r="D211" t="s">
        <v>9</v>
      </c>
      <c r="E211">
        <v>4373</v>
      </c>
      <c r="F211">
        <v>11530</v>
      </c>
      <c r="G211">
        <v>37.927146574154378</v>
      </c>
      <c r="H211">
        <v>3919</v>
      </c>
      <c r="I211">
        <v>456</v>
      </c>
      <c r="J211">
        <v>1259</v>
      </c>
      <c r="K211">
        <v>1194</v>
      </c>
      <c r="L211">
        <v>935</v>
      </c>
      <c r="M211">
        <v>531</v>
      </c>
      <c r="N211">
        <v>3919</v>
      </c>
      <c r="O211">
        <v>0</v>
      </c>
      <c r="P211">
        <v>4375</v>
      </c>
      <c r="Q211">
        <v>1.0004573519323119</v>
      </c>
      <c r="R211">
        <v>10.422857142857143</v>
      </c>
      <c r="S211">
        <v>28.777142857142856</v>
      </c>
      <c r="T211">
        <v>27.291428571428572</v>
      </c>
      <c r="U211">
        <v>21.37142857142857</v>
      </c>
      <c r="V211">
        <v>12.137142857142857</v>
      </c>
      <c r="W211">
        <v>100</v>
      </c>
    </row>
    <row r="212" spans="1:23" x14ac:dyDescent="0.25">
      <c r="A212" t="s">
        <v>438</v>
      </c>
      <c r="B212" t="s">
        <v>439</v>
      </c>
      <c r="D212" t="s">
        <v>408</v>
      </c>
      <c r="E212">
        <v>4362</v>
      </c>
      <c r="F212">
        <v>9892</v>
      </c>
      <c r="G212">
        <v>44.096239385361905</v>
      </c>
      <c r="H212" t="e">
        <v>#N/A</v>
      </c>
      <c r="I212" t="e">
        <v>#N/A</v>
      </c>
      <c r="J212" t="e">
        <v>#N/A</v>
      </c>
      <c r="K212" t="e">
        <v>#N/A</v>
      </c>
      <c r="L212" t="e">
        <v>#N/A</v>
      </c>
      <c r="M212" t="e">
        <v>#N/A</v>
      </c>
      <c r="N212" t="e">
        <v>#N/A</v>
      </c>
      <c r="O212" t="e">
        <v>#N/A</v>
      </c>
      <c r="P212" t="e">
        <v>#N/A</v>
      </c>
      <c r="Q212" t="e">
        <v>#N/A</v>
      </c>
      <c r="R212" t="e">
        <v>#N/A</v>
      </c>
      <c r="S212" t="e">
        <v>#N/A</v>
      </c>
      <c r="T212" t="e">
        <v>#N/A</v>
      </c>
      <c r="U212" t="e">
        <v>#N/A</v>
      </c>
      <c r="V212" t="e">
        <v>#N/A</v>
      </c>
      <c r="W212" t="e">
        <v>#N/A</v>
      </c>
    </row>
    <row r="213" spans="1:23" x14ac:dyDescent="0.25">
      <c r="A213" t="s">
        <v>440</v>
      </c>
      <c r="B213" t="s">
        <v>441</v>
      </c>
      <c r="D213" t="s">
        <v>9</v>
      </c>
      <c r="E213">
        <v>4348</v>
      </c>
      <c r="F213">
        <v>11379</v>
      </c>
      <c r="G213">
        <v>38.210739080762806</v>
      </c>
      <c r="H213">
        <v>2838</v>
      </c>
      <c r="I213">
        <v>1511</v>
      </c>
      <c r="J213">
        <v>515</v>
      </c>
      <c r="K213">
        <v>1102</v>
      </c>
      <c r="L213">
        <v>569</v>
      </c>
      <c r="M213">
        <v>652</v>
      </c>
      <c r="N213">
        <v>2838</v>
      </c>
      <c r="O213">
        <v>0</v>
      </c>
      <c r="P213">
        <v>4349</v>
      </c>
      <c r="Q213">
        <v>1.000229990800368</v>
      </c>
      <c r="R213">
        <v>34.743619222809841</v>
      </c>
      <c r="S213">
        <v>11.841802713267418</v>
      </c>
      <c r="T213">
        <v>25.33915842722465</v>
      </c>
      <c r="U213">
        <v>13.083467463784778</v>
      </c>
      <c r="V213">
        <v>14.991952172913315</v>
      </c>
      <c r="W213">
        <v>100.00000000000001</v>
      </c>
    </row>
    <row r="214" spans="1:23" x14ac:dyDescent="0.25">
      <c r="A214" t="s">
        <v>442</v>
      </c>
      <c r="B214" t="s">
        <v>443</v>
      </c>
      <c r="D214" t="s">
        <v>9</v>
      </c>
      <c r="E214">
        <v>4347</v>
      </c>
      <c r="F214">
        <v>10487</v>
      </c>
      <c r="G214">
        <v>41.451320682750072</v>
      </c>
      <c r="H214">
        <v>3688</v>
      </c>
      <c r="I214">
        <v>638</v>
      </c>
      <c r="J214">
        <v>1140</v>
      </c>
      <c r="K214">
        <v>1334</v>
      </c>
      <c r="L214">
        <v>766</v>
      </c>
      <c r="M214">
        <v>448</v>
      </c>
      <c r="N214">
        <v>3688</v>
      </c>
      <c r="O214">
        <v>0</v>
      </c>
      <c r="P214">
        <v>4326</v>
      </c>
      <c r="Q214">
        <v>0.99516908212560384</v>
      </c>
      <c r="R214">
        <v>14.748035136384651</v>
      </c>
      <c r="S214">
        <v>26.352288488210817</v>
      </c>
      <c r="T214">
        <v>30.836800739713361</v>
      </c>
      <c r="U214">
        <v>17.706888580674988</v>
      </c>
      <c r="V214">
        <v>10.355987055016183</v>
      </c>
      <c r="W214">
        <v>100</v>
      </c>
    </row>
    <row r="215" spans="1:23" x14ac:dyDescent="0.25">
      <c r="A215" t="s">
        <v>444</v>
      </c>
      <c r="B215" t="s">
        <v>445</v>
      </c>
      <c r="D215" t="s">
        <v>9</v>
      </c>
      <c r="E215">
        <v>4337</v>
      </c>
      <c r="F215">
        <v>11583</v>
      </c>
      <c r="G215">
        <v>37.442804109470778</v>
      </c>
      <c r="H215">
        <v>3707</v>
      </c>
      <c r="I215">
        <v>628</v>
      </c>
      <c r="J215">
        <v>1645</v>
      </c>
      <c r="K215">
        <v>925</v>
      </c>
      <c r="L215">
        <v>740</v>
      </c>
      <c r="M215">
        <v>397</v>
      </c>
      <c r="N215">
        <v>3707</v>
      </c>
      <c r="O215">
        <v>0</v>
      </c>
      <c r="P215">
        <v>4335</v>
      </c>
      <c r="Q215">
        <v>0.99953885174083468</v>
      </c>
      <c r="R215">
        <v>14.486735870818915</v>
      </c>
      <c r="S215">
        <v>37.94694348327566</v>
      </c>
      <c r="T215">
        <v>21.337946943483278</v>
      </c>
      <c r="U215">
        <v>17.070357554786618</v>
      </c>
      <c r="V215">
        <v>9.1580161476355251</v>
      </c>
      <c r="W215">
        <v>100</v>
      </c>
    </row>
    <row r="216" spans="1:23" x14ac:dyDescent="0.25">
      <c r="A216" t="s">
        <v>446</v>
      </c>
      <c r="B216" t="s">
        <v>447</v>
      </c>
      <c r="D216" t="s">
        <v>339</v>
      </c>
      <c r="E216">
        <v>4308</v>
      </c>
      <c r="F216">
        <v>9841</v>
      </c>
      <c r="G216">
        <v>43.776039020424754</v>
      </c>
      <c r="H216" t="e">
        <v>#N/A</v>
      </c>
      <c r="I216" t="e">
        <v>#N/A</v>
      </c>
      <c r="J216" t="e">
        <v>#N/A</v>
      </c>
      <c r="K216" t="e">
        <v>#N/A</v>
      </c>
      <c r="L216" t="e">
        <v>#N/A</v>
      </c>
      <c r="M216" t="e">
        <v>#N/A</v>
      </c>
      <c r="N216" t="e">
        <v>#N/A</v>
      </c>
      <c r="O216" t="e">
        <v>#N/A</v>
      </c>
      <c r="P216" t="e">
        <v>#N/A</v>
      </c>
      <c r="Q216" t="e">
        <v>#N/A</v>
      </c>
      <c r="R216" t="e">
        <v>#N/A</v>
      </c>
      <c r="S216" t="e">
        <v>#N/A</v>
      </c>
      <c r="T216" t="e">
        <v>#N/A</v>
      </c>
      <c r="U216" t="e">
        <v>#N/A</v>
      </c>
      <c r="V216" t="e">
        <v>#N/A</v>
      </c>
      <c r="W216" t="e">
        <v>#N/A</v>
      </c>
    </row>
    <row r="217" spans="1:23" x14ac:dyDescent="0.25">
      <c r="A217" t="s">
        <v>448</v>
      </c>
      <c r="B217" t="s">
        <v>449</v>
      </c>
      <c r="D217" t="s">
        <v>9</v>
      </c>
      <c r="E217">
        <v>4297</v>
      </c>
      <c r="F217">
        <v>7719</v>
      </c>
      <c r="G217">
        <v>55.667832620805804</v>
      </c>
      <c r="H217">
        <v>3121</v>
      </c>
      <c r="I217">
        <v>1155</v>
      </c>
      <c r="J217">
        <v>614</v>
      </c>
      <c r="K217">
        <v>931</v>
      </c>
      <c r="L217">
        <v>903</v>
      </c>
      <c r="M217">
        <v>673</v>
      </c>
      <c r="N217">
        <v>3121</v>
      </c>
      <c r="O217">
        <v>0</v>
      </c>
      <c r="P217">
        <v>4276</v>
      </c>
      <c r="Q217">
        <v>0.99511286944379795</v>
      </c>
      <c r="R217">
        <v>27.011225444340504</v>
      </c>
      <c r="S217">
        <v>14.359214218896167</v>
      </c>
      <c r="T217">
        <v>21.77268475210477</v>
      </c>
      <c r="U217">
        <v>21.117867165575305</v>
      </c>
      <c r="V217">
        <v>15.739008419083255</v>
      </c>
      <c r="W217">
        <v>100</v>
      </c>
    </row>
    <row r="218" spans="1:23" x14ac:dyDescent="0.25">
      <c r="A218" t="s">
        <v>450</v>
      </c>
      <c r="B218" t="s">
        <v>451</v>
      </c>
      <c r="D218" t="s">
        <v>9</v>
      </c>
      <c r="E218">
        <v>4283</v>
      </c>
      <c r="F218">
        <v>5726</v>
      </c>
      <c r="G218">
        <v>74.799161718477123</v>
      </c>
      <c r="H218">
        <v>3869</v>
      </c>
      <c r="I218">
        <v>405</v>
      </c>
      <c r="J218">
        <v>1499</v>
      </c>
      <c r="K218">
        <v>1036</v>
      </c>
      <c r="L218">
        <v>809</v>
      </c>
      <c r="M218">
        <v>525</v>
      </c>
      <c r="N218">
        <v>3869</v>
      </c>
      <c r="O218">
        <v>0</v>
      </c>
      <c r="P218">
        <v>4274</v>
      </c>
      <c r="Q218">
        <v>0.99789866915713288</v>
      </c>
      <c r="R218">
        <v>9.4759007955077212</v>
      </c>
      <c r="S218">
        <v>35.072531586335984</v>
      </c>
      <c r="T218">
        <v>24.239588207767898</v>
      </c>
      <c r="U218">
        <v>18.928404305100607</v>
      </c>
      <c r="V218">
        <v>12.283575105287786</v>
      </c>
      <c r="W218">
        <v>100</v>
      </c>
    </row>
    <row r="219" spans="1:23" x14ac:dyDescent="0.25">
      <c r="A219" t="s">
        <v>452</v>
      </c>
      <c r="B219" t="s">
        <v>453</v>
      </c>
      <c r="D219" t="s">
        <v>9</v>
      </c>
      <c r="E219">
        <v>4246</v>
      </c>
      <c r="F219">
        <v>8079</v>
      </c>
      <c r="G219">
        <v>52.556009407104845</v>
      </c>
      <c r="H219">
        <v>2718</v>
      </c>
      <c r="I219">
        <v>1533</v>
      </c>
      <c r="J219">
        <v>845</v>
      </c>
      <c r="K219">
        <v>640</v>
      </c>
      <c r="L219">
        <v>559</v>
      </c>
      <c r="M219">
        <v>674</v>
      </c>
      <c r="N219">
        <v>2718</v>
      </c>
      <c r="O219">
        <v>0</v>
      </c>
      <c r="P219">
        <v>4251</v>
      </c>
      <c r="Q219">
        <v>1.0011775788977861</v>
      </c>
      <c r="R219">
        <v>36.062103034580097</v>
      </c>
      <c r="S219">
        <v>19.877675840978593</v>
      </c>
      <c r="T219">
        <v>15.055281110326982</v>
      </c>
      <c r="U219">
        <v>13.149847094801222</v>
      </c>
      <c r="V219">
        <v>15.855092919313101</v>
      </c>
      <c r="W219">
        <v>100</v>
      </c>
    </row>
    <row r="220" spans="1:23" x14ac:dyDescent="0.25">
      <c r="A220" t="s">
        <v>454</v>
      </c>
      <c r="B220" t="s">
        <v>455</v>
      </c>
      <c r="D220" t="s">
        <v>456</v>
      </c>
      <c r="E220">
        <v>4237</v>
      </c>
      <c r="F220">
        <v>7761</v>
      </c>
      <c r="G220">
        <v>54.593480221620929</v>
      </c>
      <c r="H220" t="e">
        <v>#N/A</v>
      </c>
      <c r="I220" t="e">
        <v>#N/A</v>
      </c>
      <c r="J220" t="e">
        <v>#N/A</v>
      </c>
      <c r="K220" t="e">
        <v>#N/A</v>
      </c>
      <c r="L220" t="e">
        <v>#N/A</v>
      </c>
      <c r="M220" t="e">
        <v>#N/A</v>
      </c>
      <c r="N220" t="e">
        <v>#N/A</v>
      </c>
      <c r="O220" t="e">
        <v>#N/A</v>
      </c>
      <c r="P220" t="e">
        <v>#N/A</v>
      </c>
      <c r="Q220" t="e">
        <v>#N/A</v>
      </c>
      <c r="R220" t="e">
        <v>#N/A</v>
      </c>
      <c r="S220" t="e">
        <v>#N/A</v>
      </c>
      <c r="T220" t="e">
        <v>#N/A</v>
      </c>
      <c r="U220" t="e">
        <v>#N/A</v>
      </c>
      <c r="V220" t="e">
        <v>#N/A</v>
      </c>
      <c r="W220" t="e">
        <v>#N/A</v>
      </c>
    </row>
    <row r="221" spans="1:23" x14ac:dyDescent="0.25">
      <c r="A221" t="s">
        <v>457</v>
      </c>
      <c r="B221" t="s">
        <v>458</v>
      </c>
      <c r="D221" t="s">
        <v>9</v>
      </c>
      <c r="E221">
        <v>4184</v>
      </c>
      <c r="F221">
        <v>12237</v>
      </c>
      <c r="G221">
        <v>34.191386777805015</v>
      </c>
      <c r="H221">
        <v>3678</v>
      </c>
      <c r="I221">
        <v>511</v>
      </c>
      <c r="J221">
        <v>1253</v>
      </c>
      <c r="K221">
        <v>1303</v>
      </c>
      <c r="L221">
        <v>783</v>
      </c>
      <c r="M221">
        <v>339</v>
      </c>
      <c r="N221">
        <v>3678</v>
      </c>
      <c r="O221">
        <v>0</v>
      </c>
      <c r="P221">
        <v>4189</v>
      </c>
      <c r="Q221">
        <v>1.0011950286806883</v>
      </c>
      <c r="R221">
        <v>12.198615421341609</v>
      </c>
      <c r="S221">
        <v>29.911673430412989</v>
      </c>
      <c r="T221">
        <v>31.105275722129388</v>
      </c>
      <c r="U221">
        <v>18.691811888278824</v>
      </c>
      <c r="V221">
        <v>8.0926235378371931</v>
      </c>
      <c r="W221">
        <v>100</v>
      </c>
    </row>
    <row r="222" spans="1:23" x14ac:dyDescent="0.25">
      <c r="A222" t="s">
        <v>459</v>
      </c>
      <c r="B222" t="s">
        <v>460</v>
      </c>
      <c r="D222" t="s">
        <v>9</v>
      </c>
      <c r="E222">
        <v>4176</v>
      </c>
      <c r="F222">
        <v>6617</v>
      </c>
      <c r="G222">
        <v>63.110170772253284</v>
      </c>
      <c r="H222">
        <v>3247</v>
      </c>
      <c r="I222">
        <v>913</v>
      </c>
      <c r="J222">
        <v>831</v>
      </c>
      <c r="K222">
        <v>1043</v>
      </c>
      <c r="L222">
        <v>712</v>
      </c>
      <c r="M222">
        <v>661</v>
      </c>
      <c r="N222">
        <v>3247</v>
      </c>
      <c r="O222">
        <v>0</v>
      </c>
      <c r="P222">
        <v>4160</v>
      </c>
      <c r="Q222">
        <v>0.99616858237547889</v>
      </c>
      <c r="R222">
        <v>21.947115384615383</v>
      </c>
      <c r="S222">
        <v>19.97596153846154</v>
      </c>
      <c r="T222">
        <v>25.072115384615383</v>
      </c>
      <c r="U222">
        <v>17.115384615384617</v>
      </c>
      <c r="V222">
        <v>15.889423076923077</v>
      </c>
      <c r="W222">
        <v>100</v>
      </c>
    </row>
    <row r="223" spans="1:23" x14ac:dyDescent="0.25">
      <c r="A223" t="s">
        <v>461</v>
      </c>
      <c r="B223" t="s">
        <v>462</v>
      </c>
      <c r="D223" t="s">
        <v>9</v>
      </c>
      <c r="E223">
        <v>4154</v>
      </c>
      <c r="F223">
        <v>5336</v>
      </c>
      <c r="G223">
        <v>77.848575712143926</v>
      </c>
      <c r="H223">
        <v>3386</v>
      </c>
      <c r="I223">
        <v>772</v>
      </c>
      <c r="J223">
        <v>478</v>
      </c>
      <c r="K223">
        <v>1217</v>
      </c>
      <c r="L223">
        <v>1031</v>
      </c>
      <c r="M223">
        <v>660</v>
      </c>
      <c r="N223">
        <v>3386</v>
      </c>
      <c r="O223">
        <v>0</v>
      </c>
      <c r="P223">
        <v>4158</v>
      </c>
      <c r="Q223">
        <v>1.0009629272989888</v>
      </c>
      <c r="R223">
        <v>18.566618566618569</v>
      </c>
      <c r="S223">
        <v>11.495911495911496</v>
      </c>
      <c r="T223">
        <v>29.268879268879267</v>
      </c>
      <c r="U223">
        <v>24.795574795574797</v>
      </c>
      <c r="V223">
        <v>15.873015873015872</v>
      </c>
      <c r="W223">
        <v>100</v>
      </c>
    </row>
    <row r="224" spans="1:23" x14ac:dyDescent="0.25">
      <c r="A224" t="s">
        <v>463</v>
      </c>
      <c r="B224" t="s">
        <v>464</v>
      </c>
      <c r="D224" t="s">
        <v>266</v>
      </c>
      <c r="E224">
        <v>4133</v>
      </c>
      <c r="F224">
        <v>10863</v>
      </c>
      <c r="G224">
        <v>38.046580134401175</v>
      </c>
      <c r="H224" t="e">
        <v>#N/A</v>
      </c>
      <c r="I224" t="e">
        <v>#N/A</v>
      </c>
      <c r="J224" t="e">
        <v>#N/A</v>
      </c>
      <c r="K224" t="e">
        <v>#N/A</v>
      </c>
      <c r="L224" t="e">
        <v>#N/A</v>
      </c>
      <c r="M224" t="e">
        <v>#N/A</v>
      </c>
      <c r="N224" t="e">
        <v>#N/A</v>
      </c>
      <c r="O224" t="e">
        <v>#N/A</v>
      </c>
      <c r="P224" t="e">
        <v>#N/A</v>
      </c>
      <c r="Q224" t="e">
        <v>#N/A</v>
      </c>
      <c r="R224" t="e">
        <v>#N/A</v>
      </c>
      <c r="S224" t="e">
        <v>#N/A</v>
      </c>
      <c r="T224" t="e">
        <v>#N/A</v>
      </c>
      <c r="U224" t="e">
        <v>#N/A</v>
      </c>
      <c r="V224" t="e">
        <v>#N/A</v>
      </c>
      <c r="W224" t="e">
        <v>#N/A</v>
      </c>
    </row>
    <row r="225" spans="1:23" x14ac:dyDescent="0.25">
      <c r="A225" t="s">
        <v>465</v>
      </c>
      <c r="B225" t="s">
        <v>466</v>
      </c>
      <c r="D225" t="s">
        <v>9</v>
      </c>
      <c r="E225">
        <v>4131</v>
      </c>
      <c r="F225">
        <v>10336</v>
      </c>
      <c r="G225">
        <v>39.96710526315789</v>
      </c>
      <c r="H225">
        <v>2934</v>
      </c>
      <c r="I225">
        <v>1194</v>
      </c>
      <c r="J225">
        <v>877</v>
      </c>
      <c r="K225">
        <v>690</v>
      </c>
      <c r="L225">
        <v>577</v>
      </c>
      <c r="M225">
        <v>790</v>
      </c>
      <c r="N225">
        <v>2934</v>
      </c>
      <c r="O225">
        <v>0</v>
      </c>
      <c r="P225">
        <v>4128</v>
      </c>
      <c r="Q225">
        <v>0.99927378358750907</v>
      </c>
      <c r="R225">
        <v>28.924418604651166</v>
      </c>
      <c r="S225">
        <v>21.245155038759687</v>
      </c>
      <c r="T225">
        <v>16.715116279069768</v>
      </c>
      <c r="U225">
        <v>13.977713178294573</v>
      </c>
      <c r="V225">
        <v>19.137596899224807</v>
      </c>
      <c r="W225">
        <v>100</v>
      </c>
    </row>
    <row r="226" spans="1:23" x14ac:dyDescent="0.25">
      <c r="A226" t="s">
        <v>467</v>
      </c>
      <c r="B226" t="s">
        <v>468</v>
      </c>
      <c r="D226" t="s">
        <v>9</v>
      </c>
      <c r="E226">
        <v>4106</v>
      </c>
      <c r="F226">
        <v>10791</v>
      </c>
      <c r="G226">
        <v>38.050227041052729</v>
      </c>
      <c r="H226">
        <v>2585</v>
      </c>
      <c r="I226">
        <v>1489</v>
      </c>
      <c r="J226">
        <v>760</v>
      </c>
      <c r="K226">
        <v>748</v>
      </c>
      <c r="L226">
        <v>630</v>
      </c>
      <c r="M226">
        <v>447</v>
      </c>
      <c r="N226">
        <v>2585</v>
      </c>
      <c r="O226">
        <v>0</v>
      </c>
      <c r="P226">
        <v>4074</v>
      </c>
      <c r="Q226">
        <v>0.99220652703360934</v>
      </c>
      <c r="R226">
        <v>36.548846342660774</v>
      </c>
      <c r="S226">
        <v>18.654884634266079</v>
      </c>
      <c r="T226">
        <v>18.360333824251352</v>
      </c>
      <c r="U226">
        <v>15.463917525773196</v>
      </c>
      <c r="V226">
        <v>10.972017673048601</v>
      </c>
      <c r="W226">
        <v>100</v>
      </c>
    </row>
    <row r="227" spans="1:23" x14ac:dyDescent="0.25">
      <c r="A227" t="s">
        <v>469</v>
      </c>
      <c r="B227" t="s">
        <v>470</v>
      </c>
      <c r="D227" t="s">
        <v>9</v>
      </c>
      <c r="E227">
        <v>4097</v>
      </c>
      <c r="F227">
        <v>11201</v>
      </c>
      <c r="G227">
        <v>36.57709133113115</v>
      </c>
      <c r="H227">
        <v>3418</v>
      </c>
      <c r="I227">
        <v>650</v>
      </c>
      <c r="J227">
        <v>1115</v>
      </c>
      <c r="K227">
        <v>1328</v>
      </c>
      <c r="L227">
        <v>619</v>
      </c>
      <c r="M227">
        <v>356</v>
      </c>
      <c r="N227">
        <v>3418</v>
      </c>
      <c r="O227">
        <v>0</v>
      </c>
      <c r="P227">
        <v>4068</v>
      </c>
      <c r="Q227">
        <v>0.99292164998779597</v>
      </c>
      <c r="R227">
        <v>15.978367748279251</v>
      </c>
      <c r="S227">
        <v>27.409046214355946</v>
      </c>
      <c r="T227">
        <v>32.645034414945918</v>
      </c>
      <c r="U227">
        <v>15.216322517207473</v>
      </c>
      <c r="V227">
        <v>8.7512291052114062</v>
      </c>
      <c r="W227">
        <v>100</v>
      </c>
    </row>
    <row r="228" spans="1:23" x14ac:dyDescent="0.25">
      <c r="A228" t="s">
        <v>471</v>
      </c>
      <c r="B228" t="s">
        <v>472</v>
      </c>
      <c r="D228" t="s">
        <v>9</v>
      </c>
      <c r="E228">
        <v>4086</v>
      </c>
      <c r="F228">
        <v>5113</v>
      </c>
      <c r="G228">
        <v>79.913944846469789</v>
      </c>
      <c r="H228">
        <v>3450</v>
      </c>
      <c r="I228">
        <v>622</v>
      </c>
      <c r="J228">
        <v>1506</v>
      </c>
      <c r="K228">
        <v>899</v>
      </c>
      <c r="L228">
        <v>407</v>
      </c>
      <c r="M228">
        <v>638</v>
      </c>
      <c r="N228">
        <v>3450</v>
      </c>
      <c r="O228">
        <v>0</v>
      </c>
      <c r="P228">
        <v>4072</v>
      </c>
      <c r="Q228">
        <v>0.99657366617719045</v>
      </c>
      <c r="R228">
        <v>15.275049115913555</v>
      </c>
      <c r="S228">
        <v>36.984282907662077</v>
      </c>
      <c r="T228">
        <v>22.077603143418468</v>
      </c>
      <c r="U228">
        <v>9.995088408644401</v>
      </c>
      <c r="V228">
        <v>15.667976424361493</v>
      </c>
      <c r="W228">
        <v>100</v>
      </c>
    </row>
    <row r="229" spans="1:23" x14ac:dyDescent="0.25">
      <c r="A229" t="s">
        <v>473</v>
      </c>
      <c r="B229" t="s">
        <v>474</v>
      </c>
      <c r="D229" t="s">
        <v>475</v>
      </c>
      <c r="E229">
        <v>4084</v>
      </c>
      <c r="F229">
        <v>11350</v>
      </c>
      <c r="G229">
        <v>35.982378854625551</v>
      </c>
      <c r="H229" t="e">
        <v>#N/A</v>
      </c>
      <c r="I229" t="e">
        <v>#N/A</v>
      </c>
      <c r="J229" t="e">
        <v>#N/A</v>
      </c>
      <c r="K229" t="e">
        <v>#N/A</v>
      </c>
      <c r="L229" t="e">
        <v>#N/A</v>
      </c>
      <c r="M229" t="e">
        <v>#N/A</v>
      </c>
      <c r="N229" t="e">
        <v>#N/A</v>
      </c>
      <c r="O229" t="e">
        <v>#N/A</v>
      </c>
      <c r="P229" t="e">
        <v>#N/A</v>
      </c>
      <c r="Q229" t="e">
        <v>#N/A</v>
      </c>
      <c r="R229" t="e">
        <v>#N/A</v>
      </c>
      <c r="S229" t="e">
        <v>#N/A</v>
      </c>
      <c r="T229" t="e">
        <v>#N/A</v>
      </c>
      <c r="U229" t="e">
        <v>#N/A</v>
      </c>
      <c r="V229" t="e">
        <v>#N/A</v>
      </c>
      <c r="W229" t="e">
        <v>#N/A</v>
      </c>
    </row>
    <row r="230" spans="1:23" x14ac:dyDescent="0.25">
      <c r="A230" t="s">
        <v>476</v>
      </c>
      <c r="B230" t="s">
        <v>477</v>
      </c>
      <c r="D230" t="s">
        <v>9</v>
      </c>
      <c r="E230">
        <v>4061</v>
      </c>
      <c r="F230">
        <v>9709</v>
      </c>
      <c r="G230">
        <v>41.827170666392007</v>
      </c>
      <c r="H230">
        <v>3674</v>
      </c>
      <c r="I230">
        <v>394</v>
      </c>
      <c r="J230">
        <v>1023</v>
      </c>
      <c r="K230">
        <v>1281</v>
      </c>
      <c r="L230">
        <v>834</v>
      </c>
      <c r="M230">
        <v>536</v>
      </c>
      <c r="N230">
        <v>3674</v>
      </c>
      <c r="O230">
        <v>0</v>
      </c>
      <c r="P230">
        <v>4068</v>
      </c>
      <c r="Q230">
        <v>1.0017237133710908</v>
      </c>
      <c r="R230">
        <v>9.6853490658800396</v>
      </c>
      <c r="S230">
        <v>25.147492625368734</v>
      </c>
      <c r="T230">
        <v>31.489675516224192</v>
      </c>
      <c r="U230">
        <v>20.501474926253689</v>
      </c>
      <c r="V230">
        <v>13.176007866273354</v>
      </c>
      <c r="W230">
        <v>100.00000000000001</v>
      </c>
    </row>
    <row r="231" spans="1:23" x14ac:dyDescent="0.25">
      <c r="A231" t="s">
        <v>478</v>
      </c>
      <c r="B231" t="s">
        <v>479</v>
      </c>
      <c r="D231" t="s">
        <v>394</v>
      </c>
      <c r="E231">
        <v>4055</v>
      </c>
      <c r="F231">
        <v>8266</v>
      </c>
      <c r="G231">
        <v>49.056375514154368</v>
      </c>
      <c r="H231" t="e">
        <v>#N/A</v>
      </c>
      <c r="I231" t="e">
        <v>#N/A</v>
      </c>
      <c r="J231" t="e">
        <v>#N/A</v>
      </c>
      <c r="K231" t="e">
        <v>#N/A</v>
      </c>
      <c r="L231" t="e">
        <v>#N/A</v>
      </c>
      <c r="M231" t="e">
        <v>#N/A</v>
      </c>
      <c r="N231" t="e">
        <v>#N/A</v>
      </c>
      <c r="O231" t="e">
        <v>#N/A</v>
      </c>
      <c r="P231" t="e">
        <v>#N/A</v>
      </c>
      <c r="Q231" t="e">
        <v>#N/A</v>
      </c>
      <c r="R231" t="e">
        <v>#N/A</v>
      </c>
      <c r="S231" t="e">
        <v>#N/A</v>
      </c>
      <c r="T231" t="e">
        <v>#N/A</v>
      </c>
      <c r="U231" t="e">
        <v>#N/A</v>
      </c>
      <c r="V231" t="e">
        <v>#N/A</v>
      </c>
      <c r="W231" t="e">
        <v>#N/A</v>
      </c>
    </row>
    <row r="232" spans="1:23" x14ac:dyDescent="0.25">
      <c r="A232" t="s">
        <v>480</v>
      </c>
      <c r="B232" t="s">
        <v>481</v>
      </c>
      <c r="D232" t="s">
        <v>9</v>
      </c>
      <c r="E232">
        <v>4043</v>
      </c>
      <c r="F232">
        <v>16828</v>
      </c>
      <c r="G232">
        <v>24.025433800808177</v>
      </c>
      <c r="H232">
        <v>3441</v>
      </c>
      <c r="I232">
        <v>593</v>
      </c>
      <c r="J232">
        <v>1178</v>
      </c>
      <c r="K232">
        <v>1078</v>
      </c>
      <c r="L232">
        <v>780</v>
      </c>
      <c r="M232">
        <v>405</v>
      </c>
      <c r="N232">
        <v>3441</v>
      </c>
      <c r="O232">
        <v>0</v>
      </c>
      <c r="P232">
        <v>4034</v>
      </c>
      <c r="Q232">
        <v>0.99777393024981453</v>
      </c>
      <c r="R232">
        <v>14.700049578582053</v>
      </c>
      <c r="S232">
        <v>29.20178482895389</v>
      </c>
      <c r="T232">
        <v>26.722855726326227</v>
      </c>
      <c r="U232">
        <v>19.335647000495786</v>
      </c>
      <c r="V232">
        <v>10.039662865642041</v>
      </c>
      <c r="W232">
        <v>100</v>
      </c>
    </row>
    <row r="233" spans="1:23" x14ac:dyDescent="0.25">
      <c r="A233" t="s">
        <v>482</v>
      </c>
      <c r="B233" t="s">
        <v>483</v>
      </c>
      <c r="D233" t="s">
        <v>185</v>
      </c>
      <c r="E233">
        <v>4040</v>
      </c>
      <c r="F233">
        <v>7881</v>
      </c>
      <c r="G233">
        <v>51.262530135769566</v>
      </c>
      <c r="H233" t="e">
        <v>#N/A</v>
      </c>
      <c r="I233" t="e">
        <v>#N/A</v>
      </c>
      <c r="J233" t="e">
        <v>#N/A</v>
      </c>
      <c r="K233" t="e">
        <v>#N/A</v>
      </c>
      <c r="L233" t="e">
        <v>#N/A</v>
      </c>
      <c r="M233" t="e">
        <v>#N/A</v>
      </c>
      <c r="N233" t="e">
        <v>#N/A</v>
      </c>
      <c r="O233" t="e">
        <v>#N/A</v>
      </c>
      <c r="P233" t="e">
        <v>#N/A</v>
      </c>
      <c r="Q233" t="e">
        <v>#N/A</v>
      </c>
      <c r="R233" t="e">
        <v>#N/A</v>
      </c>
      <c r="S233" t="e">
        <v>#N/A</v>
      </c>
      <c r="T233" t="e">
        <v>#N/A</v>
      </c>
      <c r="U233" t="e">
        <v>#N/A</v>
      </c>
      <c r="V233" t="e">
        <v>#N/A</v>
      </c>
      <c r="W233" t="e">
        <v>#N/A</v>
      </c>
    </row>
    <row r="234" spans="1:23" x14ac:dyDescent="0.25">
      <c r="A234" t="s">
        <v>484</v>
      </c>
      <c r="B234" t="s">
        <v>485</v>
      </c>
      <c r="D234" t="s">
        <v>486</v>
      </c>
      <c r="E234">
        <v>4038</v>
      </c>
      <c r="F234">
        <v>8644</v>
      </c>
      <c r="G234">
        <v>46.714484035168901</v>
      </c>
      <c r="H234" t="e">
        <v>#N/A</v>
      </c>
      <c r="I234" t="e">
        <v>#N/A</v>
      </c>
      <c r="J234" t="e">
        <v>#N/A</v>
      </c>
      <c r="K234" t="e">
        <v>#N/A</v>
      </c>
      <c r="L234" t="e">
        <v>#N/A</v>
      </c>
      <c r="M234" t="e">
        <v>#N/A</v>
      </c>
      <c r="N234" t="e">
        <v>#N/A</v>
      </c>
      <c r="O234" t="e">
        <v>#N/A</v>
      </c>
      <c r="P234" t="e">
        <v>#N/A</v>
      </c>
      <c r="Q234" t="e">
        <v>#N/A</v>
      </c>
      <c r="R234" t="e">
        <v>#N/A</v>
      </c>
      <c r="S234" t="e">
        <v>#N/A</v>
      </c>
      <c r="T234" t="e">
        <v>#N/A</v>
      </c>
      <c r="U234" t="e">
        <v>#N/A</v>
      </c>
      <c r="V234" t="e">
        <v>#N/A</v>
      </c>
      <c r="W234" t="e">
        <v>#N/A</v>
      </c>
    </row>
    <row r="235" spans="1:23" x14ac:dyDescent="0.25">
      <c r="A235" t="s">
        <v>487</v>
      </c>
      <c r="B235" t="s">
        <v>488</v>
      </c>
      <c r="D235" t="s">
        <v>311</v>
      </c>
      <c r="E235">
        <v>3997</v>
      </c>
      <c r="F235">
        <v>12223</v>
      </c>
      <c r="G235">
        <v>32.700646322506749</v>
      </c>
      <c r="H235" t="e">
        <v>#N/A</v>
      </c>
      <c r="I235" t="e">
        <v>#N/A</v>
      </c>
      <c r="J235" t="e">
        <v>#N/A</v>
      </c>
      <c r="K235" t="e">
        <v>#N/A</v>
      </c>
      <c r="L235" t="e">
        <v>#N/A</v>
      </c>
      <c r="M235" t="e">
        <v>#N/A</v>
      </c>
      <c r="N235" t="e">
        <v>#N/A</v>
      </c>
      <c r="O235" t="e">
        <v>#N/A</v>
      </c>
      <c r="P235" t="e">
        <v>#N/A</v>
      </c>
      <c r="Q235" t="e">
        <v>#N/A</v>
      </c>
      <c r="R235" t="e">
        <v>#N/A</v>
      </c>
      <c r="S235" t="e">
        <v>#N/A</v>
      </c>
      <c r="T235" t="e">
        <v>#N/A</v>
      </c>
      <c r="U235" t="e">
        <v>#N/A</v>
      </c>
      <c r="V235" t="e">
        <v>#N/A</v>
      </c>
      <c r="W235" t="e">
        <v>#N/A</v>
      </c>
    </row>
    <row r="236" spans="1:23" x14ac:dyDescent="0.25">
      <c r="A236" t="s">
        <v>489</v>
      </c>
      <c r="B236" t="s">
        <v>490</v>
      </c>
      <c r="D236" t="s">
        <v>491</v>
      </c>
      <c r="E236">
        <v>3948</v>
      </c>
      <c r="F236">
        <v>9738</v>
      </c>
      <c r="G236">
        <v>40.542205791743683</v>
      </c>
      <c r="H236" t="e">
        <v>#N/A</v>
      </c>
      <c r="I236" t="e">
        <v>#N/A</v>
      </c>
      <c r="J236" t="e">
        <v>#N/A</v>
      </c>
      <c r="K236" t="e">
        <v>#N/A</v>
      </c>
      <c r="L236" t="e">
        <v>#N/A</v>
      </c>
      <c r="M236" t="e">
        <v>#N/A</v>
      </c>
      <c r="N236" t="e">
        <v>#N/A</v>
      </c>
      <c r="O236" t="e">
        <v>#N/A</v>
      </c>
      <c r="P236" t="e">
        <v>#N/A</v>
      </c>
      <c r="Q236" t="e">
        <v>#N/A</v>
      </c>
      <c r="R236" t="e">
        <v>#N/A</v>
      </c>
      <c r="S236" t="e">
        <v>#N/A</v>
      </c>
      <c r="T236" t="e">
        <v>#N/A</v>
      </c>
      <c r="U236" t="e">
        <v>#N/A</v>
      </c>
      <c r="V236" t="e">
        <v>#N/A</v>
      </c>
      <c r="W236" t="e">
        <v>#N/A</v>
      </c>
    </row>
    <row r="237" spans="1:23" x14ac:dyDescent="0.25">
      <c r="A237" t="s">
        <v>492</v>
      </c>
      <c r="B237" t="s">
        <v>493</v>
      </c>
      <c r="D237" t="s">
        <v>9</v>
      </c>
      <c r="E237">
        <v>3904</v>
      </c>
      <c r="F237">
        <v>7423</v>
      </c>
      <c r="G237">
        <v>52.593291122187793</v>
      </c>
      <c r="H237">
        <v>2539</v>
      </c>
      <c r="I237">
        <v>1350</v>
      </c>
      <c r="J237">
        <v>404</v>
      </c>
      <c r="K237">
        <v>994</v>
      </c>
      <c r="L237">
        <v>566</v>
      </c>
      <c r="M237">
        <v>575</v>
      </c>
      <c r="N237">
        <v>2539</v>
      </c>
      <c r="O237">
        <v>0</v>
      </c>
      <c r="P237">
        <v>3889</v>
      </c>
      <c r="Q237">
        <v>0.99615778688524592</v>
      </c>
      <c r="R237">
        <v>34.713293905888406</v>
      </c>
      <c r="S237">
        <v>10.388274620725122</v>
      </c>
      <c r="T237">
        <v>25.559269735150426</v>
      </c>
      <c r="U237">
        <v>14.553869889431731</v>
      </c>
      <c r="V237">
        <v>14.785291848804318</v>
      </c>
      <c r="W237">
        <v>100</v>
      </c>
    </row>
    <row r="238" spans="1:23" x14ac:dyDescent="0.25">
      <c r="A238" t="s">
        <v>494</v>
      </c>
      <c r="B238" t="s">
        <v>495</v>
      </c>
      <c r="D238" t="s">
        <v>9</v>
      </c>
      <c r="E238">
        <v>3872</v>
      </c>
      <c r="F238">
        <v>8457</v>
      </c>
      <c r="G238">
        <v>45.784557171573844</v>
      </c>
      <c r="H238">
        <v>2600</v>
      </c>
      <c r="I238">
        <v>1262</v>
      </c>
      <c r="J238">
        <v>558</v>
      </c>
      <c r="K238">
        <v>796</v>
      </c>
      <c r="L238">
        <v>759</v>
      </c>
      <c r="M238">
        <v>487</v>
      </c>
      <c r="N238">
        <v>2600</v>
      </c>
      <c r="O238">
        <v>0</v>
      </c>
      <c r="P238">
        <v>3862</v>
      </c>
      <c r="Q238">
        <v>0.99741735537190079</v>
      </c>
      <c r="R238">
        <v>32.677369238736404</v>
      </c>
      <c r="S238">
        <v>14.448472294148109</v>
      </c>
      <c r="T238">
        <v>20.611082340756084</v>
      </c>
      <c r="U238">
        <v>19.653029518384258</v>
      </c>
      <c r="V238">
        <v>12.610046607975143</v>
      </c>
      <c r="W238">
        <v>100</v>
      </c>
    </row>
    <row r="239" spans="1:23" x14ac:dyDescent="0.25">
      <c r="A239" t="s">
        <v>496</v>
      </c>
      <c r="B239" t="s">
        <v>497</v>
      </c>
      <c r="D239" t="s">
        <v>9</v>
      </c>
      <c r="E239">
        <v>3852</v>
      </c>
      <c r="F239">
        <v>13634</v>
      </c>
      <c r="G239">
        <v>28.252897168842601</v>
      </c>
      <c r="H239">
        <v>2925</v>
      </c>
      <c r="I239">
        <v>920</v>
      </c>
      <c r="J239">
        <v>960</v>
      </c>
      <c r="K239">
        <v>937</v>
      </c>
      <c r="L239">
        <v>592</v>
      </c>
      <c r="M239">
        <v>436</v>
      </c>
      <c r="N239">
        <v>2925</v>
      </c>
      <c r="O239">
        <v>0</v>
      </c>
      <c r="P239">
        <v>3845</v>
      </c>
      <c r="Q239">
        <v>0.99818276220145374</v>
      </c>
      <c r="R239">
        <v>23.927178153446032</v>
      </c>
      <c r="S239">
        <v>24.967490247074124</v>
      </c>
      <c r="T239">
        <v>24.369310793237972</v>
      </c>
      <c r="U239">
        <v>15.39661898569571</v>
      </c>
      <c r="V239">
        <v>11.339401820546163</v>
      </c>
      <c r="W239">
        <v>100</v>
      </c>
    </row>
    <row r="240" spans="1:23" x14ac:dyDescent="0.25">
      <c r="A240" t="s">
        <v>498</v>
      </c>
      <c r="B240" t="s">
        <v>499</v>
      </c>
      <c r="D240" t="s">
        <v>144</v>
      </c>
      <c r="E240">
        <v>3835</v>
      </c>
      <c r="F240">
        <v>9198</v>
      </c>
      <c r="G240">
        <v>41.693846488367036</v>
      </c>
      <c r="H240" t="e">
        <v>#N/A</v>
      </c>
      <c r="I240" t="e">
        <v>#N/A</v>
      </c>
      <c r="J240" t="e">
        <v>#N/A</v>
      </c>
      <c r="K240" t="e">
        <v>#N/A</v>
      </c>
      <c r="L240" t="e">
        <v>#N/A</v>
      </c>
      <c r="M240" t="e">
        <v>#N/A</v>
      </c>
      <c r="N240" t="e">
        <v>#N/A</v>
      </c>
      <c r="O240" t="e">
        <v>#N/A</v>
      </c>
      <c r="P240" t="e">
        <v>#N/A</v>
      </c>
      <c r="Q240" t="e">
        <v>#N/A</v>
      </c>
      <c r="R240" t="e">
        <v>#N/A</v>
      </c>
      <c r="S240" t="e">
        <v>#N/A</v>
      </c>
      <c r="T240" t="e">
        <v>#N/A</v>
      </c>
      <c r="U240" t="e">
        <v>#N/A</v>
      </c>
      <c r="V240" t="e">
        <v>#N/A</v>
      </c>
      <c r="W240" t="e">
        <v>#N/A</v>
      </c>
    </row>
    <row r="241" spans="1:23" x14ac:dyDescent="0.25">
      <c r="A241" t="s">
        <v>500</v>
      </c>
      <c r="B241" t="s">
        <v>501</v>
      </c>
      <c r="D241" t="s">
        <v>9</v>
      </c>
      <c r="E241">
        <v>3826</v>
      </c>
      <c r="F241">
        <v>9807</v>
      </c>
      <c r="G241">
        <v>39.012949933720812</v>
      </c>
      <c r="H241">
        <v>3359</v>
      </c>
      <c r="I241">
        <v>460</v>
      </c>
      <c r="J241">
        <v>1127</v>
      </c>
      <c r="K241">
        <v>1210</v>
      </c>
      <c r="L241">
        <v>629</v>
      </c>
      <c r="M241">
        <v>393</v>
      </c>
      <c r="N241">
        <v>3359</v>
      </c>
      <c r="O241">
        <v>0</v>
      </c>
      <c r="P241">
        <v>3819</v>
      </c>
      <c r="Q241">
        <v>0.99817041296393105</v>
      </c>
      <c r="R241">
        <v>12.045037968054464</v>
      </c>
      <c r="S241">
        <v>29.510343021733437</v>
      </c>
      <c r="T241">
        <v>31.683686829012832</v>
      </c>
      <c r="U241">
        <v>16.470280178057084</v>
      </c>
      <c r="V241">
        <v>10.290652003142183</v>
      </c>
      <c r="W241">
        <v>100</v>
      </c>
    </row>
    <row r="242" spans="1:23" x14ac:dyDescent="0.25">
      <c r="A242" t="s">
        <v>502</v>
      </c>
      <c r="B242" t="s">
        <v>503</v>
      </c>
      <c r="D242" t="s">
        <v>9</v>
      </c>
      <c r="E242">
        <v>3807</v>
      </c>
      <c r="F242">
        <v>9030</v>
      </c>
      <c r="G242">
        <v>42.159468438538205</v>
      </c>
      <c r="H242">
        <v>2815</v>
      </c>
      <c r="I242">
        <v>988</v>
      </c>
      <c r="J242">
        <v>721</v>
      </c>
      <c r="K242">
        <v>1096</v>
      </c>
      <c r="L242">
        <v>481</v>
      </c>
      <c r="M242">
        <v>517</v>
      </c>
      <c r="N242">
        <v>2815</v>
      </c>
      <c r="O242">
        <v>0</v>
      </c>
      <c r="P242">
        <v>3803</v>
      </c>
      <c r="Q242">
        <v>0.99894930391384296</v>
      </c>
      <c r="R242">
        <v>25.979489876413357</v>
      </c>
      <c r="S242">
        <v>18.958716802524322</v>
      </c>
      <c r="T242">
        <v>28.819353142256116</v>
      </c>
      <c r="U242">
        <v>12.647909545095976</v>
      </c>
      <c r="V242">
        <v>13.594530633710228</v>
      </c>
      <c r="W242">
        <v>100</v>
      </c>
    </row>
    <row r="243" spans="1:23" x14ac:dyDescent="0.25">
      <c r="A243" t="s">
        <v>504</v>
      </c>
      <c r="B243" t="s">
        <v>505</v>
      </c>
      <c r="D243" t="s">
        <v>266</v>
      </c>
      <c r="E243">
        <v>3802</v>
      </c>
      <c r="F243">
        <v>8322</v>
      </c>
      <c r="G243">
        <v>45.686133141071856</v>
      </c>
      <c r="H243" t="e">
        <v>#N/A</v>
      </c>
      <c r="I243" t="e">
        <v>#N/A</v>
      </c>
      <c r="J243" t="e">
        <v>#N/A</v>
      </c>
      <c r="K243" t="e">
        <v>#N/A</v>
      </c>
      <c r="L243" t="e">
        <v>#N/A</v>
      </c>
      <c r="M243" t="e">
        <v>#N/A</v>
      </c>
      <c r="N243" t="e">
        <v>#N/A</v>
      </c>
      <c r="O243" t="e">
        <v>#N/A</v>
      </c>
      <c r="P243" t="e">
        <v>#N/A</v>
      </c>
      <c r="Q243" t="e">
        <v>#N/A</v>
      </c>
      <c r="R243" t="e">
        <v>#N/A</v>
      </c>
      <c r="S243" t="e">
        <v>#N/A</v>
      </c>
      <c r="T243" t="e">
        <v>#N/A</v>
      </c>
      <c r="U243" t="e">
        <v>#N/A</v>
      </c>
      <c r="V243" t="e">
        <v>#N/A</v>
      </c>
      <c r="W243" t="e">
        <v>#N/A</v>
      </c>
    </row>
    <row r="244" spans="1:23" x14ac:dyDescent="0.25">
      <c r="A244" t="s">
        <v>506</v>
      </c>
      <c r="B244" t="s">
        <v>507</v>
      </c>
      <c r="D244" t="s">
        <v>9</v>
      </c>
      <c r="E244">
        <v>3793</v>
      </c>
      <c r="F244">
        <v>7877</v>
      </c>
      <c r="G244">
        <v>48.152850069823536</v>
      </c>
      <c r="H244">
        <v>2365</v>
      </c>
      <c r="I244">
        <v>1429</v>
      </c>
      <c r="J244">
        <v>674</v>
      </c>
      <c r="K244">
        <v>457</v>
      </c>
      <c r="L244">
        <v>580</v>
      </c>
      <c r="M244">
        <v>654</v>
      </c>
      <c r="N244">
        <v>2365</v>
      </c>
      <c r="O244">
        <v>0</v>
      </c>
      <c r="P244">
        <v>3794</v>
      </c>
      <c r="Q244">
        <v>1.0002636435539152</v>
      </c>
      <c r="R244">
        <v>37.664733790195044</v>
      </c>
      <c r="S244">
        <v>17.764891934633631</v>
      </c>
      <c r="T244">
        <v>12.045334739061676</v>
      </c>
      <c r="U244">
        <v>15.287295730100158</v>
      </c>
      <c r="V244">
        <v>17.23774380600949</v>
      </c>
      <c r="W244">
        <v>100</v>
      </c>
    </row>
    <row r="245" spans="1:23" x14ac:dyDescent="0.25">
      <c r="A245" t="s">
        <v>508</v>
      </c>
      <c r="B245" t="s">
        <v>509</v>
      </c>
      <c r="D245" t="s">
        <v>144</v>
      </c>
      <c r="E245">
        <v>3765</v>
      </c>
      <c r="F245">
        <v>12073</v>
      </c>
      <c r="G245">
        <v>31.185289488942271</v>
      </c>
      <c r="H245" t="e">
        <v>#N/A</v>
      </c>
      <c r="I245" t="e">
        <v>#N/A</v>
      </c>
      <c r="J245" t="e">
        <v>#N/A</v>
      </c>
      <c r="K245" t="e">
        <v>#N/A</v>
      </c>
      <c r="L245" t="e">
        <v>#N/A</v>
      </c>
      <c r="M245" t="e">
        <v>#N/A</v>
      </c>
      <c r="N245" t="e">
        <v>#N/A</v>
      </c>
      <c r="O245" t="e">
        <v>#N/A</v>
      </c>
      <c r="P245" t="e">
        <v>#N/A</v>
      </c>
      <c r="Q245" t="e">
        <v>#N/A</v>
      </c>
      <c r="R245" t="e">
        <v>#N/A</v>
      </c>
      <c r="S245" t="e">
        <v>#N/A</v>
      </c>
      <c r="T245" t="e">
        <v>#N/A</v>
      </c>
      <c r="U245" t="e">
        <v>#N/A</v>
      </c>
      <c r="V245" t="e">
        <v>#N/A</v>
      </c>
      <c r="W245" t="e">
        <v>#N/A</v>
      </c>
    </row>
    <row r="246" spans="1:23" x14ac:dyDescent="0.25">
      <c r="A246" t="s">
        <v>510</v>
      </c>
      <c r="B246" t="s">
        <v>511</v>
      </c>
      <c r="D246" t="s">
        <v>491</v>
      </c>
      <c r="E246">
        <v>3761</v>
      </c>
      <c r="F246">
        <v>8718</v>
      </c>
      <c r="G246">
        <v>43.140628584537737</v>
      </c>
      <c r="H246" t="e">
        <v>#N/A</v>
      </c>
      <c r="I246" t="e">
        <v>#N/A</v>
      </c>
      <c r="J246" t="e">
        <v>#N/A</v>
      </c>
      <c r="K246" t="e">
        <v>#N/A</v>
      </c>
      <c r="L246" t="e">
        <v>#N/A</v>
      </c>
      <c r="M246" t="e">
        <v>#N/A</v>
      </c>
      <c r="N246" t="e">
        <v>#N/A</v>
      </c>
      <c r="O246" t="e">
        <v>#N/A</v>
      </c>
      <c r="P246" t="e">
        <v>#N/A</v>
      </c>
      <c r="Q246" t="e">
        <v>#N/A</v>
      </c>
      <c r="R246" t="e">
        <v>#N/A</v>
      </c>
      <c r="S246" t="e">
        <v>#N/A</v>
      </c>
      <c r="T246" t="e">
        <v>#N/A</v>
      </c>
      <c r="U246" t="e">
        <v>#N/A</v>
      </c>
      <c r="V246" t="e">
        <v>#N/A</v>
      </c>
      <c r="W246" t="e">
        <v>#N/A</v>
      </c>
    </row>
    <row r="247" spans="1:23" x14ac:dyDescent="0.25">
      <c r="A247" t="s">
        <v>512</v>
      </c>
      <c r="B247" t="s">
        <v>513</v>
      </c>
      <c r="D247" t="s">
        <v>394</v>
      </c>
      <c r="E247">
        <v>3729</v>
      </c>
      <c r="F247">
        <v>6414</v>
      </c>
      <c r="G247">
        <v>58.138447146866234</v>
      </c>
      <c r="H247" t="e">
        <v>#N/A</v>
      </c>
      <c r="I247" t="e">
        <v>#N/A</v>
      </c>
      <c r="J247" t="e">
        <v>#N/A</v>
      </c>
      <c r="K247" t="e">
        <v>#N/A</v>
      </c>
      <c r="L247" t="e">
        <v>#N/A</v>
      </c>
      <c r="M247" t="e">
        <v>#N/A</v>
      </c>
      <c r="N247" t="e">
        <v>#N/A</v>
      </c>
      <c r="O247" t="e">
        <v>#N/A</v>
      </c>
      <c r="P247" t="e">
        <v>#N/A</v>
      </c>
      <c r="Q247" t="e">
        <v>#N/A</v>
      </c>
      <c r="R247" t="e">
        <v>#N/A</v>
      </c>
      <c r="S247" t="e">
        <v>#N/A</v>
      </c>
      <c r="T247" t="e">
        <v>#N/A</v>
      </c>
      <c r="U247" t="e">
        <v>#N/A</v>
      </c>
      <c r="V247" t="e">
        <v>#N/A</v>
      </c>
      <c r="W247" t="e">
        <v>#N/A</v>
      </c>
    </row>
    <row r="248" spans="1:23" x14ac:dyDescent="0.25">
      <c r="A248" t="s">
        <v>514</v>
      </c>
      <c r="B248" t="s">
        <v>515</v>
      </c>
      <c r="D248" t="s">
        <v>9</v>
      </c>
      <c r="E248">
        <v>3725</v>
      </c>
      <c r="F248">
        <v>8609</v>
      </c>
      <c r="G248">
        <v>43.26867231966547</v>
      </c>
      <c r="H248">
        <v>3240</v>
      </c>
      <c r="I248">
        <v>487</v>
      </c>
      <c r="J248">
        <v>1195</v>
      </c>
      <c r="K248">
        <v>899</v>
      </c>
      <c r="L248">
        <v>748</v>
      </c>
      <c r="M248">
        <v>398</v>
      </c>
      <c r="N248">
        <v>3240</v>
      </c>
      <c r="O248">
        <v>0</v>
      </c>
      <c r="P248">
        <v>3727</v>
      </c>
      <c r="Q248">
        <v>1.0005369127516779</v>
      </c>
      <c r="R248">
        <v>13.066809766568285</v>
      </c>
      <c r="S248">
        <v>32.063321706466326</v>
      </c>
      <c r="T248">
        <v>24.121277166621947</v>
      </c>
      <c r="U248">
        <v>20.069761202039174</v>
      </c>
      <c r="V248">
        <v>10.678830158304265</v>
      </c>
      <c r="W248">
        <v>100</v>
      </c>
    </row>
    <row r="249" spans="1:23" x14ac:dyDescent="0.25">
      <c r="A249" t="s">
        <v>516</v>
      </c>
      <c r="B249" t="s">
        <v>517</v>
      </c>
      <c r="D249" t="s">
        <v>322</v>
      </c>
      <c r="E249">
        <v>3695</v>
      </c>
      <c r="F249">
        <v>7339</v>
      </c>
      <c r="G249">
        <v>50.347458781850385</v>
      </c>
      <c r="H249" t="e">
        <v>#N/A</v>
      </c>
      <c r="I249" t="e">
        <v>#N/A</v>
      </c>
      <c r="J249" t="e">
        <v>#N/A</v>
      </c>
      <c r="K249" t="e">
        <v>#N/A</v>
      </c>
      <c r="L249" t="e">
        <v>#N/A</v>
      </c>
      <c r="M249" t="e">
        <v>#N/A</v>
      </c>
      <c r="N249" t="e">
        <v>#N/A</v>
      </c>
      <c r="O249" t="e">
        <v>#N/A</v>
      </c>
      <c r="P249" t="e">
        <v>#N/A</v>
      </c>
      <c r="Q249" t="e">
        <v>#N/A</v>
      </c>
      <c r="R249" t="e">
        <v>#N/A</v>
      </c>
      <c r="S249" t="e">
        <v>#N/A</v>
      </c>
      <c r="T249" t="e">
        <v>#N/A</v>
      </c>
      <c r="U249" t="e">
        <v>#N/A</v>
      </c>
      <c r="V249" t="e">
        <v>#N/A</v>
      </c>
      <c r="W249" t="e">
        <v>#N/A</v>
      </c>
    </row>
    <row r="250" spans="1:23" x14ac:dyDescent="0.25">
      <c r="A250" t="s">
        <v>518</v>
      </c>
      <c r="B250" t="s">
        <v>519</v>
      </c>
      <c r="D250" t="s">
        <v>9</v>
      </c>
      <c r="E250">
        <v>3655</v>
      </c>
      <c r="F250">
        <v>7554</v>
      </c>
      <c r="G250">
        <v>48.384961609743179</v>
      </c>
      <c r="H250">
        <v>2583</v>
      </c>
      <c r="I250">
        <v>1057</v>
      </c>
      <c r="J250">
        <v>787</v>
      </c>
      <c r="K250">
        <v>787</v>
      </c>
      <c r="L250">
        <v>522</v>
      </c>
      <c r="M250">
        <v>487</v>
      </c>
      <c r="N250">
        <v>2583</v>
      </c>
      <c r="O250">
        <v>0</v>
      </c>
      <c r="P250">
        <v>3640</v>
      </c>
      <c r="Q250">
        <v>0.99589603283173733</v>
      </c>
      <c r="R250">
        <v>29.03846153846154</v>
      </c>
      <c r="S250">
        <v>21.62087912087912</v>
      </c>
      <c r="T250">
        <v>21.62087912087912</v>
      </c>
      <c r="U250">
        <v>14.340659340659339</v>
      </c>
      <c r="V250">
        <v>13.37912087912088</v>
      </c>
      <c r="W250">
        <v>100</v>
      </c>
    </row>
    <row r="251" spans="1:23" x14ac:dyDescent="0.25">
      <c r="A251" t="s">
        <v>520</v>
      </c>
      <c r="B251" t="s">
        <v>521</v>
      </c>
      <c r="D251" t="s">
        <v>491</v>
      </c>
      <c r="E251">
        <v>3650</v>
      </c>
      <c r="F251">
        <v>8697</v>
      </c>
      <c r="G251">
        <v>41.96849488329309</v>
      </c>
      <c r="H251" t="e">
        <v>#N/A</v>
      </c>
      <c r="I251" t="e">
        <v>#N/A</v>
      </c>
      <c r="J251" t="e">
        <v>#N/A</v>
      </c>
      <c r="K251" t="e">
        <v>#N/A</v>
      </c>
      <c r="L251" t="e">
        <v>#N/A</v>
      </c>
      <c r="M251" t="e">
        <v>#N/A</v>
      </c>
      <c r="N251" t="e">
        <v>#N/A</v>
      </c>
      <c r="O251" t="e">
        <v>#N/A</v>
      </c>
      <c r="P251" t="e">
        <v>#N/A</v>
      </c>
      <c r="Q251" t="e">
        <v>#N/A</v>
      </c>
      <c r="R251" t="e">
        <v>#N/A</v>
      </c>
      <c r="S251" t="e">
        <v>#N/A</v>
      </c>
      <c r="T251" t="e">
        <v>#N/A</v>
      </c>
      <c r="U251" t="e">
        <v>#N/A</v>
      </c>
      <c r="V251" t="e">
        <v>#N/A</v>
      </c>
      <c r="W251" t="e">
        <v>#N/A</v>
      </c>
    </row>
    <row r="252" spans="1:23" x14ac:dyDescent="0.25">
      <c r="A252" t="s">
        <v>522</v>
      </c>
      <c r="B252" t="s">
        <v>523</v>
      </c>
      <c r="D252" t="s">
        <v>9</v>
      </c>
      <c r="E252">
        <v>3642</v>
      </c>
      <c r="F252">
        <v>10864</v>
      </c>
      <c r="G252">
        <v>33.523564064801178</v>
      </c>
      <c r="H252">
        <v>2852</v>
      </c>
      <c r="I252">
        <v>770</v>
      </c>
      <c r="J252">
        <v>1035</v>
      </c>
      <c r="K252">
        <v>732</v>
      </c>
      <c r="L252">
        <v>695</v>
      </c>
      <c r="M252">
        <v>390</v>
      </c>
      <c r="N252">
        <v>2852</v>
      </c>
      <c r="O252">
        <v>0</v>
      </c>
      <c r="P252">
        <v>3622</v>
      </c>
      <c r="Q252">
        <v>0.99450851180669964</v>
      </c>
      <c r="R252">
        <v>21.258972943125347</v>
      </c>
      <c r="S252">
        <v>28.575372722252901</v>
      </c>
      <c r="T252">
        <v>20.209828823854224</v>
      </c>
      <c r="U252">
        <v>19.188293760353396</v>
      </c>
      <c r="V252">
        <v>10.767531750414136</v>
      </c>
      <c r="W252">
        <v>100.00000000000001</v>
      </c>
    </row>
    <row r="253" spans="1:23" x14ac:dyDescent="0.25">
      <c r="A253" t="s">
        <v>524</v>
      </c>
      <c r="B253" t="s">
        <v>525</v>
      </c>
      <c r="D253" t="s">
        <v>9</v>
      </c>
      <c r="E253">
        <v>3625</v>
      </c>
      <c r="F253">
        <v>14241</v>
      </c>
      <c r="G253">
        <v>25.454673126887155</v>
      </c>
      <c r="H253">
        <v>3174</v>
      </c>
      <c r="I253">
        <v>443</v>
      </c>
      <c r="J253">
        <v>1213</v>
      </c>
      <c r="K253">
        <v>968</v>
      </c>
      <c r="L253">
        <v>630</v>
      </c>
      <c r="M253">
        <v>363</v>
      </c>
      <c r="N253">
        <v>3174</v>
      </c>
      <c r="O253">
        <v>0</v>
      </c>
      <c r="P253">
        <v>3617</v>
      </c>
      <c r="Q253">
        <v>0.99779310344827588</v>
      </c>
      <c r="R253">
        <v>12.247719104230024</v>
      </c>
      <c r="S253">
        <v>33.536079623997786</v>
      </c>
      <c r="T253">
        <v>26.762510367708046</v>
      </c>
      <c r="U253">
        <v>17.417749516173625</v>
      </c>
      <c r="V253">
        <v>10.035941387890517</v>
      </c>
      <c r="W253">
        <v>100</v>
      </c>
    </row>
    <row r="254" spans="1:23" x14ac:dyDescent="0.25">
      <c r="A254" t="s">
        <v>526</v>
      </c>
      <c r="B254" t="s">
        <v>527</v>
      </c>
      <c r="D254" t="s">
        <v>185</v>
      </c>
      <c r="E254">
        <v>3602</v>
      </c>
      <c r="F254">
        <v>7774</v>
      </c>
      <c r="G254">
        <v>46.333933624903523</v>
      </c>
      <c r="H254" t="e">
        <v>#N/A</v>
      </c>
      <c r="I254" t="e">
        <v>#N/A</v>
      </c>
      <c r="J254" t="e">
        <v>#N/A</v>
      </c>
      <c r="K254" t="e">
        <v>#N/A</v>
      </c>
      <c r="L254" t="e">
        <v>#N/A</v>
      </c>
      <c r="M254" t="e">
        <v>#N/A</v>
      </c>
      <c r="N254" t="e">
        <v>#N/A</v>
      </c>
      <c r="O254" t="e">
        <v>#N/A</v>
      </c>
      <c r="P254" t="e">
        <v>#N/A</v>
      </c>
      <c r="Q254" t="e">
        <v>#N/A</v>
      </c>
      <c r="R254" t="e">
        <v>#N/A</v>
      </c>
      <c r="S254" t="e">
        <v>#N/A</v>
      </c>
      <c r="T254" t="e">
        <v>#N/A</v>
      </c>
      <c r="U254" t="e">
        <v>#N/A</v>
      </c>
      <c r="V254" t="e">
        <v>#N/A</v>
      </c>
      <c r="W254" t="e">
        <v>#N/A</v>
      </c>
    </row>
    <row r="255" spans="1:23" x14ac:dyDescent="0.25">
      <c r="A255" t="s">
        <v>528</v>
      </c>
      <c r="B255" t="s">
        <v>529</v>
      </c>
      <c r="D255" t="s">
        <v>530</v>
      </c>
      <c r="E255">
        <v>3590</v>
      </c>
      <c r="F255">
        <v>7152</v>
      </c>
      <c r="G255">
        <v>50.195749440715886</v>
      </c>
      <c r="H255" t="e">
        <v>#N/A</v>
      </c>
      <c r="I255" t="e">
        <v>#N/A</v>
      </c>
      <c r="J255" t="e">
        <v>#N/A</v>
      </c>
      <c r="K255" t="e">
        <v>#N/A</v>
      </c>
      <c r="L255" t="e">
        <v>#N/A</v>
      </c>
      <c r="M255" t="e">
        <v>#N/A</v>
      </c>
      <c r="N255" t="e">
        <v>#N/A</v>
      </c>
      <c r="O255" t="e">
        <v>#N/A</v>
      </c>
      <c r="P255" t="e">
        <v>#N/A</v>
      </c>
      <c r="Q255" t="e">
        <v>#N/A</v>
      </c>
      <c r="R255" t="e">
        <v>#N/A</v>
      </c>
      <c r="S255" t="e">
        <v>#N/A</v>
      </c>
      <c r="T255" t="e">
        <v>#N/A</v>
      </c>
      <c r="U255" t="e">
        <v>#N/A</v>
      </c>
      <c r="V255" t="e">
        <v>#N/A</v>
      </c>
      <c r="W255" t="e">
        <v>#N/A</v>
      </c>
    </row>
    <row r="256" spans="1:23" x14ac:dyDescent="0.25">
      <c r="A256" t="s">
        <v>531</v>
      </c>
      <c r="B256" t="s">
        <v>532</v>
      </c>
      <c r="D256" t="s">
        <v>533</v>
      </c>
      <c r="E256">
        <v>3583</v>
      </c>
      <c r="F256">
        <v>8933</v>
      </c>
      <c r="G256">
        <v>40.109705586029335</v>
      </c>
      <c r="H256" t="e">
        <v>#N/A</v>
      </c>
      <c r="I256" t="e">
        <v>#N/A</v>
      </c>
      <c r="J256" t="e">
        <v>#N/A</v>
      </c>
      <c r="K256" t="e">
        <v>#N/A</v>
      </c>
      <c r="L256" t="e">
        <v>#N/A</v>
      </c>
      <c r="M256" t="e">
        <v>#N/A</v>
      </c>
      <c r="N256" t="e">
        <v>#N/A</v>
      </c>
      <c r="O256" t="e">
        <v>#N/A</v>
      </c>
      <c r="P256" t="e">
        <v>#N/A</v>
      </c>
      <c r="Q256" t="e">
        <v>#N/A</v>
      </c>
      <c r="R256" t="e">
        <v>#N/A</v>
      </c>
      <c r="S256" t="e">
        <v>#N/A</v>
      </c>
      <c r="T256" t="e">
        <v>#N/A</v>
      </c>
      <c r="U256" t="e">
        <v>#N/A</v>
      </c>
      <c r="V256" t="e">
        <v>#N/A</v>
      </c>
      <c r="W256" t="e">
        <v>#N/A</v>
      </c>
    </row>
    <row r="257" spans="1:23" x14ac:dyDescent="0.25">
      <c r="A257" t="s">
        <v>534</v>
      </c>
      <c r="B257" t="s">
        <v>535</v>
      </c>
      <c r="D257" t="s">
        <v>9</v>
      </c>
      <c r="E257">
        <v>3576</v>
      </c>
      <c r="F257">
        <v>8978</v>
      </c>
      <c r="G257">
        <v>39.830697259968808</v>
      </c>
      <c r="H257">
        <v>2786</v>
      </c>
      <c r="I257">
        <v>740</v>
      </c>
      <c r="J257">
        <v>607</v>
      </c>
      <c r="K257">
        <v>1061</v>
      </c>
      <c r="L257">
        <v>624</v>
      </c>
      <c r="M257">
        <v>494</v>
      </c>
      <c r="N257">
        <v>2786</v>
      </c>
      <c r="O257">
        <v>0</v>
      </c>
      <c r="P257">
        <v>3526</v>
      </c>
      <c r="Q257">
        <v>0.98601789709172261</v>
      </c>
      <c r="R257">
        <v>20.986954055587066</v>
      </c>
      <c r="S257">
        <v>17.214974475326148</v>
      </c>
      <c r="T257">
        <v>30.090754395916054</v>
      </c>
      <c r="U257">
        <v>17.697107203630175</v>
      </c>
      <c r="V257">
        <v>14.010209869540555</v>
      </c>
      <c r="W257">
        <v>100.00000000000001</v>
      </c>
    </row>
    <row r="258" spans="1:23" x14ac:dyDescent="0.25">
      <c r="A258" t="s">
        <v>536</v>
      </c>
      <c r="B258" t="s">
        <v>537</v>
      </c>
      <c r="D258" t="s">
        <v>9</v>
      </c>
      <c r="E258">
        <v>3565</v>
      </c>
      <c r="F258">
        <v>11439</v>
      </c>
      <c r="G258">
        <v>31.165311653116529</v>
      </c>
      <c r="H258">
        <v>2420</v>
      </c>
      <c r="I258">
        <v>1142</v>
      </c>
      <c r="J258">
        <v>714</v>
      </c>
      <c r="K258">
        <v>729</v>
      </c>
      <c r="L258">
        <v>567</v>
      </c>
      <c r="M258">
        <v>410</v>
      </c>
      <c r="N258">
        <v>2420</v>
      </c>
      <c r="O258">
        <v>0</v>
      </c>
      <c r="P258">
        <v>3562</v>
      </c>
      <c r="Q258">
        <v>0.99915848527349227</v>
      </c>
      <c r="R258">
        <v>32.060640089837172</v>
      </c>
      <c r="S258">
        <v>20.044918585064568</v>
      </c>
      <c r="T258">
        <v>20.466030320044919</v>
      </c>
      <c r="U258">
        <v>15.91802358225716</v>
      </c>
      <c r="V258">
        <v>11.510387422796182</v>
      </c>
      <c r="W258">
        <v>100.00000000000001</v>
      </c>
    </row>
    <row r="259" spans="1:23" x14ac:dyDescent="0.25">
      <c r="A259" t="s">
        <v>538</v>
      </c>
      <c r="B259" t="s">
        <v>539</v>
      </c>
      <c r="D259" t="s">
        <v>9</v>
      </c>
      <c r="E259">
        <v>3532</v>
      </c>
      <c r="F259">
        <v>10768</v>
      </c>
      <c r="G259">
        <v>32.800891530460625</v>
      </c>
      <c r="H259">
        <v>2976</v>
      </c>
      <c r="I259">
        <v>569</v>
      </c>
      <c r="J259">
        <v>868</v>
      </c>
      <c r="K259">
        <v>1118</v>
      </c>
      <c r="L259">
        <v>700</v>
      </c>
      <c r="M259">
        <v>290</v>
      </c>
      <c r="N259">
        <v>2976</v>
      </c>
      <c r="O259">
        <v>0</v>
      </c>
      <c r="P259">
        <v>3545</v>
      </c>
      <c r="Q259">
        <v>1.0036806342015856</v>
      </c>
      <c r="R259">
        <v>16.050775740479548</v>
      </c>
      <c r="S259">
        <v>24.485190409026799</v>
      </c>
      <c r="T259">
        <v>31.537376586741889</v>
      </c>
      <c r="U259">
        <v>19.746121297602258</v>
      </c>
      <c r="V259">
        <v>8.1805359661495061</v>
      </c>
      <c r="W259">
        <v>100</v>
      </c>
    </row>
    <row r="260" spans="1:23" x14ac:dyDescent="0.25">
      <c r="A260" t="s">
        <v>540</v>
      </c>
      <c r="B260" t="s">
        <v>541</v>
      </c>
      <c r="D260" t="s">
        <v>9</v>
      </c>
      <c r="E260">
        <v>3532</v>
      </c>
      <c r="F260" t="e">
        <v>#N/A</v>
      </c>
      <c r="G260" t="e">
        <v>#N/A</v>
      </c>
      <c r="H260">
        <v>3216</v>
      </c>
      <c r="I260">
        <v>328</v>
      </c>
      <c r="J260">
        <v>1039</v>
      </c>
      <c r="K260">
        <v>915</v>
      </c>
      <c r="L260">
        <v>820</v>
      </c>
      <c r="M260">
        <v>442</v>
      </c>
      <c r="N260">
        <v>3216</v>
      </c>
      <c r="O260">
        <v>0</v>
      </c>
      <c r="P260">
        <v>3544</v>
      </c>
      <c r="Q260">
        <v>1.0033975084937712</v>
      </c>
      <c r="R260">
        <v>9.255079006772009</v>
      </c>
      <c r="S260">
        <v>29.317155756207676</v>
      </c>
      <c r="T260">
        <v>25.818284424379236</v>
      </c>
      <c r="U260">
        <v>23.137697516930022</v>
      </c>
      <c r="V260">
        <v>12.471783295711061</v>
      </c>
      <c r="W260">
        <v>100</v>
      </c>
    </row>
    <row r="261" spans="1:23" x14ac:dyDescent="0.25">
      <c r="A261" t="s">
        <v>542</v>
      </c>
      <c r="B261" t="s">
        <v>543</v>
      </c>
      <c r="D261" t="s">
        <v>185</v>
      </c>
      <c r="E261">
        <v>3532</v>
      </c>
      <c r="F261">
        <v>7481</v>
      </c>
      <c r="G261">
        <v>47.212939446598043</v>
      </c>
      <c r="H261" t="e">
        <v>#N/A</v>
      </c>
      <c r="I261" t="e">
        <v>#N/A</v>
      </c>
      <c r="J261" t="e">
        <v>#N/A</v>
      </c>
      <c r="K261" t="e">
        <v>#N/A</v>
      </c>
      <c r="L261" t="e">
        <v>#N/A</v>
      </c>
      <c r="M261" t="e">
        <v>#N/A</v>
      </c>
      <c r="N261" t="e">
        <v>#N/A</v>
      </c>
      <c r="O261" t="e">
        <v>#N/A</v>
      </c>
      <c r="P261" t="e">
        <v>#N/A</v>
      </c>
      <c r="Q261" t="e">
        <v>#N/A</v>
      </c>
      <c r="R261" t="e">
        <v>#N/A</v>
      </c>
      <c r="S261" t="e">
        <v>#N/A</v>
      </c>
      <c r="T261" t="e">
        <v>#N/A</v>
      </c>
      <c r="U261" t="e">
        <v>#N/A</v>
      </c>
      <c r="V261" t="e">
        <v>#N/A</v>
      </c>
      <c r="W261" t="e">
        <v>#N/A</v>
      </c>
    </row>
    <row r="262" spans="1:23" x14ac:dyDescent="0.25">
      <c r="A262" t="s">
        <v>544</v>
      </c>
      <c r="B262" t="s">
        <v>545</v>
      </c>
      <c r="D262" t="s">
        <v>546</v>
      </c>
      <c r="E262">
        <v>3529</v>
      </c>
      <c r="F262">
        <v>7555</v>
      </c>
      <c r="G262">
        <v>46.710787557908667</v>
      </c>
      <c r="H262" t="e">
        <v>#N/A</v>
      </c>
      <c r="I262" t="e">
        <v>#N/A</v>
      </c>
      <c r="J262" t="e">
        <v>#N/A</v>
      </c>
      <c r="K262" t="e">
        <v>#N/A</v>
      </c>
      <c r="L262" t="e">
        <v>#N/A</v>
      </c>
      <c r="M262" t="e">
        <v>#N/A</v>
      </c>
      <c r="N262" t="e">
        <v>#N/A</v>
      </c>
      <c r="O262" t="e">
        <v>#N/A</v>
      </c>
      <c r="P262" t="e">
        <v>#N/A</v>
      </c>
      <c r="Q262" t="e">
        <v>#N/A</v>
      </c>
      <c r="R262" t="e">
        <v>#N/A</v>
      </c>
      <c r="S262" t="e">
        <v>#N/A</v>
      </c>
      <c r="T262" t="e">
        <v>#N/A</v>
      </c>
      <c r="U262" t="e">
        <v>#N/A</v>
      </c>
      <c r="V262" t="e">
        <v>#N/A</v>
      </c>
      <c r="W262" t="e">
        <v>#N/A</v>
      </c>
    </row>
    <row r="263" spans="1:23" x14ac:dyDescent="0.25">
      <c r="A263" t="s">
        <v>547</v>
      </c>
      <c r="B263" t="s">
        <v>548</v>
      </c>
      <c r="D263" t="s">
        <v>456</v>
      </c>
      <c r="E263">
        <v>3518</v>
      </c>
      <c r="F263">
        <v>6384</v>
      </c>
      <c r="G263">
        <v>55.106516290726816</v>
      </c>
      <c r="H263" t="e">
        <v>#N/A</v>
      </c>
      <c r="I263" t="e">
        <v>#N/A</v>
      </c>
      <c r="J263" t="e">
        <v>#N/A</v>
      </c>
      <c r="K263" t="e">
        <v>#N/A</v>
      </c>
      <c r="L263" t="e">
        <v>#N/A</v>
      </c>
      <c r="M263" t="e">
        <v>#N/A</v>
      </c>
      <c r="N263" t="e">
        <v>#N/A</v>
      </c>
      <c r="O263" t="e">
        <v>#N/A</v>
      </c>
      <c r="P263" t="e">
        <v>#N/A</v>
      </c>
      <c r="Q263" t="e">
        <v>#N/A</v>
      </c>
      <c r="R263" t="e">
        <v>#N/A</v>
      </c>
      <c r="S263" t="e">
        <v>#N/A</v>
      </c>
      <c r="T263" t="e">
        <v>#N/A</v>
      </c>
      <c r="U263" t="e">
        <v>#N/A</v>
      </c>
      <c r="V263" t="e">
        <v>#N/A</v>
      </c>
      <c r="W263" t="e">
        <v>#N/A</v>
      </c>
    </row>
    <row r="264" spans="1:23" x14ac:dyDescent="0.25">
      <c r="A264" t="s">
        <v>549</v>
      </c>
      <c r="B264" t="s">
        <v>550</v>
      </c>
      <c r="D264" t="s">
        <v>551</v>
      </c>
      <c r="E264">
        <v>3503</v>
      </c>
      <c r="F264">
        <v>9986</v>
      </c>
      <c r="G264">
        <v>35.07911075505708</v>
      </c>
      <c r="H264" t="e">
        <v>#N/A</v>
      </c>
      <c r="I264" t="e">
        <v>#N/A</v>
      </c>
      <c r="J264" t="e">
        <v>#N/A</v>
      </c>
      <c r="K264" t="e">
        <v>#N/A</v>
      </c>
      <c r="L264" t="e">
        <v>#N/A</v>
      </c>
      <c r="M264" t="e">
        <v>#N/A</v>
      </c>
      <c r="N264" t="e">
        <v>#N/A</v>
      </c>
      <c r="O264" t="e">
        <v>#N/A</v>
      </c>
      <c r="P264" t="e">
        <v>#N/A</v>
      </c>
      <c r="Q264" t="e">
        <v>#N/A</v>
      </c>
      <c r="R264" t="e">
        <v>#N/A</v>
      </c>
      <c r="S264" t="e">
        <v>#N/A</v>
      </c>
      <c r="T264" t="e">
        <v>#N/A</v>
      </c>
      <c r="U264" t="e">
        <v>#N/A</v>
      </c>
      <c r="V264" t="e">
        <v>#N/A</v>
      </c>
      <c r="W264" t="e">
        <v>#N/A</v>
      </c>
    </row>
    <row r="265" spans="1:23" x14ac:dyDescent="0.25">
      <c r="A265" t="s">
        <v>552</v>
      </c>
      <c r="B265" t="s">
        <v>553</v>
      </c>
      <c r="D265" t="s">
        <v>9</v>
      </c>
      <c r="E265">
        <v>3493</v>
      </c>
      <c r="F265">
        <v>5043</v>
      </c>
      <c r="G265">
        <v>69.264326789609356</v>
      </c>
      <c r="H265">
        <v>3125</v>
      </c>
      <c r="I265">
        <v>368</v>
      </c>
      <c r="J265">
        <v>1031</v>
      </c>
      <c r="K265">
        <v>986</v>
      </c>
      <c r="L265">
        <v>722</v>
      </c>
      <c r="M265">
        <v>386</v>
      </c>
      <c r="N265">
        <v>3125</v>
      </c>
      <c r="O265">
        <v>0</v>
      </c>
      <c r="P265">
        <v>3493</v>
      </c>
      <c r="Q265">
        <v>1</v>
      </c>
      <c r="R265">
        <v>10.535356427139995</v>
      </c>
      <c r="S265">
        <v>29.516175207557971</v>
      </c>
      <c r="T265">
        <v>28.227884340108787</v>
      </c>
      <c r="U265">
        <v>20.669911251073575</v>
      </c>
      <c r="V265">
        <v>11.050672774119667</v>
      </c>
      <c r="W265">
        <v>99.999999999999986</v>
      </c>
    </row>
    <row r="266" spans="1:23" x14ac:dyDescent="0.25">
      <c r="A266" t="s">
        <v>554</v>
      </c>
      <c r="B266" t="s">
        <v>555</v>
      </c>
      <c r="D266" t="s">
        <v>9</v>
      </c>
      <c r="E266">
        <v>3480</v>
      </c>
      <c r="F266" t="e">
        <v>#N/A</v>
      </c>
      <c r="G266" t="e">
        <v>#N/A</v>
      </c>
      <c r="H266">
        <v>3342</v>
      </c>
      <c r="I266">
        <v>138</v>
      </c>
      <c r="J266">
        <v>808</v>
      </c>
      <c r="K266">
        <v>1009</v>
      </c>
      <c r="L266">
        <v>763</v>
      </c>
      <c r="M266">
        <v>762</v>
      </c>
      <c r="N266">
        <v>3342</v>
      </c>
      <c r="O266">
        <v>0</v>
      </c>
      <c r="P266">
        <v>3480</v>
      </c>
      <c r="Q266">
        <v>1</v>
      </c>
      <c r="R266">
        <v>3.9655172413793105</v>
      </c>
      <c r="S266">
        <v>23.218390804597703</v>
      </c>
      <c r="T266">
        <v>28.994252873563219</v>
      </c>
      <c r="U266">
        <v>21.925287356321839</v>
      </c>
      <c r="V266">
        <v>21.896551724137929</v>
      </c>
      <c r="W266">
        <v>100</v>
      </c>
    </row>
    <row r="267" spans="1:23" x14ac:dyDescent="0.25">
      <c r="A267" t="s">
        <v>556</v>
      </c>
      <c r="B267" t="s">
        <v>557</v>
      </c>
      <c r="D267" t="s">
        <v>339</v>
      </c>
      <c r="E267">
        <v>3462</v>
      </c>
      <c r="F267">
        <v>7730</v>
      </c>
      <c r="G267">
        <v>44.786545924967655</v>
      </c>
      <c r="H267" t="e">
        <v>#N/A</v>
      </c>
      <c r="I267" t="e">
        <v>#N/A</v>
      </c>
      <c r="J267" t="e">
        <v>#N/A</v>
      </c>
      <c r="K267" t="e">
        <v>#N/A</v>
      </c>
      <c r="L267" t="e">
        <v>#N/A</v>
      </c>
      <c r="M267" t="e">
        <v>#N/A</v>
      </c>
      <c r="N267" t="e">
        <v>#N/A</v>
      </c>
      <c r="O267" t="e">
        <v>#N/A</v>
      </c>
      <c r="P267" t="e">
        <v>#N/A</v>
      </c>
      <c r="Q267" t="e">
        <v>#N/A</v>
      </c>
      <c r="R267" t="e">
        <v>#N/A</v>
      </c>
      <c r="S267" t="e">
        <v>#N/A</v>
      </c>
      <c r="T267" t="e">
        <v>#N/A</v>
      </c>
      <c r="U267" t="e">
        <v>#N/A</v>
      </c>
      <c r="V267" t="e">
        <v>#N/A</v>
      </c>
      <c r="W267" t="e">
        <v>#N/A</v>
      </c>
    </row>
    <row r="268" spans="1:23" x14ac:dyDescent="0.25">
      <c r="A268" t="s">
        <v>558</v>
      </c>
      <c r="B268" t="s">
        <v>559</v>
      </c>
      <c r="D268" t="s">
        <v>9</v>
      </c>
      <c r="E268">
        <v>3461</v>
      </c>
      <c r="F268">
        <v>10734</v>
      </c>
      <c r="G268">
        <v>32.243338923048256</v>
      </c>
      <c r="H268">
        <v>2904</v>
      </c>
      <c r="I268">
        <v>547</v>
      </c>
      <c r="J268">
        <v>1137</v>
      </c>
      <c r="K268">
        <v>783</v>
      </c>
      <c r="L268">
        <v>688</v>
      </c>
      <c r="M268">
        <v>296</v>
      </c>
      <c r="N268">
        <v>2904</v>
      </c>
      <c r="O268">
        <v>0</v>
      </c>
      <c r="P268">
        <v>3451</v>
      </c>
      <c r="Q268">
        <v>0.99711066165848017</v>
      </c>
      <c r="R268">
        <v>15.850478122283395</v>
      </c>
      <c r="S268">
        <v>32.946971892205156</v>
      </c>
      <c r="T268">
        <v>22.689075630252102</v>
      </c>
      <c r="U268">
        <v>19.936250362213851</v>
      </c>
      <c r="V268">
        <v>8.577223993045493</v>
      </c>
      <c r="W268">
        <v>100</v>
      </c>
    </row>
    <row r="269" spans="1:23" x14ac:dyDescent="0.25">
      <c r="A269" t="s">
        <v>560</v>
      </c>
      <c r="B269" t="s">
        <v>561</v>
      </c>
      <c r="D269" t="s">
        <v>9</v>
      </c>
      <c r="E269">
        <v>3460</v>
      </c>
      <c r="F269">
        <v>7378</v>
      </c>
      <c r="G269">
        <v>46.896177825969097</v>
      </c>
      <c r="H269">
        <v>2008</v>
      </c>
      <c r="I269">
        <v>1404</v>
      </c>
      <c r="J269">
        <v>430</v>
      </c>
      <c r="K269">
        <v>746</v>
      </c>
      <c r="L269">
        <v>407</v>
      </c>
      <c r="M269">
        <v>425</v>
      </c>
      <c r="N269">
        <v>2008</v>
      </c>
      <c r="O269">
        <v>0</v>
      </c>
      <c r="P269">
        <v>3412</v>
      </c>
      <c r="Q269">
        <v>0.98612716763005781</v>
      </c>
      <c r="R269">
        <v>41.14888628370457</v>
      </c>
      <c r="S269">
        <v>12.602579132473624</v>
      </c>
      <c r="T269">
        <v>21.864009378663539</v>
      </c>
      <c r="U269">
        <v>11.928487690504102</v>
      </c>
      <c r="V269">
        <v>12.456037514654161</v>
      </c>
      <c r="W269">
        <v>99.999999999999986</v>
      </c>
    </row>
    <row r="270" spans="1:23" x14ac:dyDescent="0.25">
      <c r="A270" t="s">
        <v>562</v>
      </c>
      <c r="B270" t="s">
        <v>563</v>
      </c>
      <c r="D270" t="s">
        <v>185</v>
      </c>
      <c r="E270">
        <v>3450</v>
      </c>
      <c r="F270">
        <v>7022</v>
      </c>
      <c r="G270">
        <v>49.131301623469099</v>
      </c>
      <c r="H270" t="e">
        <v>#N/A</v>
      </c>
      <c r="I270" t="e">
        <v>#N/A</v>
      </c>
      <c r="J270" t="e">
        <v>#N/A</v>
      </c>
      <c r="K270" t="e">
        <v>#N/A</v>
      </c>
      <c r="L270" t="e">
        <v>#N/A</v>
      </c>
      <c r="M270" t="e">
        <v>#N/A</v>
      </c>
      <c r="N270" t="e">
        <v>#N/A</v>
      </c>
      <c r="O270" t="e">
        <v>#N/A</v>
      </c>
      <c r="P270" t="e">
        <v>#N/A</v>
      </c>
      <c r="Q270" t="e">
        <v>#N/A</v>
      </c>
      <c r="R270" t="e">
        <v>#N/A</v>
      </c>
      <c r="S270" t="e">
        <v>#N/A</v>
      </c>
      <c r="T270" t="e">
        <v>#N/A</v>
      </c>
      <c r="U270" t="e">
        <v>#N/A</v>
      </c>
      <c r="V270" t="e">
        <v>#N/A</v>
      </c>
      <c r="W270" t="e">
        <v>#N/A</v>
      </c>
    </row>
    <row r="271" spans="1:23" x14ac:dyDescent="0.25">
      <c r="A271" t="s">
        <v>564</v>
      </c>
      <c r="B271" t="s">
        <v>565</v>
      </c>
      <c r="D271" t="s">
        <v>9</v>
      </c>
      <c r="E271">
        <v>3448</v>
      </c>
      <c r="F271">
        <v>12201</v>
      </c>
      <c r="G271">
        <v>28.259978690271286</v>
      </c>
      <c r="H271">
        <v>2759</v>
      </c>
      <c r="I271">
        <v>684</v>
      </c>
      <c r="J271">
        <v>824</v>
      </c>
      <c r="K271">
        <v>939</v>
      </c>
      <c r="L271">
        <v>565</v>
      </c>
      <c r="M271">
        <v>431</v>
      </c>
      <c r="N271">
        <v>2759</v>
      </c>
      <c r="O271">
        <v>0</v>
      </c>
      <c r="P271">
        <v>3443</v>
      </c>
      <c r="Q271">
        <v>0.99854988399071931</v>
      </c>
      <c r="R271">
        <v>19.866395585245424</v>
      </c>
      <c r="S271">
        <v>23.932616903862911</v>
      </c>
      <c r="T271">
        <v>27.27272727272727</v>
      </c>
      <c r="U271">
        <v>16.410107464420566</v>
      </c>
      <c r="V271">
        <v>12.518152773743829</v>
      </c>
      <c r="W271">
        <v>100</v>
      </c>
    </row>
    <row r="272" spans="1:23" x14ac:dyDescent="0.25">
      <c r="A272" t="s">
        <v>566</v>
      </c>
      <c r="B272" t="s">
        <v>567</v>
      </c>
      <c r="D272" t="s">
        <v>266</v>
      </c>
      <c r="E272">
        <v>3440</v>
      </c>
      <c r="F272">
        <v>9227</v>
      </c>
      <c r="G272">
        <v>37.281890105126259</v>
      </c>
      <c r="H272" t="e">
        <v>#N/A</v>
      </c>
      <c r="I272" t="e">
        <v>#N/A</v>
      </c>
      <c r="J272" t="e">
        <v>#N/A</v>
      </c>
      <c r="K272" t="e">
        <v>#N/A</v>
      </c>
      <c r="L272" t="e">
        <v>#N/A</v>
      </c>
      <c r="M272" t="e">
        <v>#N/A</v>
      </c>
      <c r="N272" t="e">
        <v>#N/A</v>
      </c>
      <c r="O272" t="e">
        <v>#N/A</v>
      </c>
      <c r="P272" t="e">
        <v>#N/A</v>
      </c>
      <c r="Q272" t="e">
        <v>#N/A</v>
      </c>
      <c r="R272" t="e">
        <v>#N/A</v>
      </c>
      <c r="S272" t="e">
        <v>#N/A</v>
      </c>
      <c r="T272" t="e">
        <v>#N/A</v>
      </c>
      <c r="U272" t="e">
        <v>#N/A</v>
      </c>
      <c r="V272" t="e">
        <v>#N/A</v>
      </c>
      <c r="W272" t="e">
        <v>#N/A</v>
      </c>
    </row>
    <row r="273" spans="1:23" x14ac:dyDescent="0.25">
      <c r="A273" t="s">
        <v>568</v>
      </c>
      <c r="B273" t="s">
        <v>569</v>
      </c>
      <c r="D273" t="s">
        <v>570</v>
      </c>
      <c r="E273">
        <v>3429</v>
      </c>
      <c r="F273">
        <v>5588</v>
      </c>
      <c r="G273">
        <v>61.363636363636367</v>
      </c>
      <c r="H273" t="e">
        <v>#N/A</v>
      </c>
      <c r="I273" t="e">
        <v>#N/A</v>
      </c>
      <c r="J273" t="e">
        <v>#N/A</v>
      </c>
      <c r="K273" t="e">
        <v>#N/A</v>
      </c>
      <c r="L273" t="e">
        <v>#N/A</v>
      </c>
      <c r="M273" t="e">
        <v>#N/A</v>
      </c>
      <c r="N273" t="e">
        <v>#N/A</v>
      </c>
      <c r="O273" t="e">
        <v>#N/A</v>
      </c>
      <c r="P273" t="e">
        <v>#N/A</v>
      </c>
      <c r="Q273" t="e">
        <v>#N/A</v>
      </c>
      <c r="R273" t="e">
        <v>#N/A</v>
      </c>
      <c r="S273" t="e">
        <v>#N/A</v>
      </c>
      <c r="T273" t="e">
        <v>#N/A</v>
      </c>
      <c r="U273" t="e">
        <v>#N/A</v>
      </c>
      <c r="V273" t="e">
        <v>#N/A</v>
      </c>
      <c r="W273" t="e">
        <v>#N/A</v>
      </c>
    </row>
    <row r="274" spans="1:23" x14ac:dyDescent="0.25">
      <c r="A274" t="s">
        <v>571</v>
      </c>
      <c r="B274" t="s">
        <v>572</v>
      </c>
      <c r="D274" t="s">
        <v>9</v>
      </c>
      <c r="E274">
        <v>3428</v>
      </c>
      <c r="F274">
        <v>5997</v>
      </c>
      <c r="G274">
        <v>57.161914290478578</v>
      </c>
      <c r="H274">
        <v>1786</v>
      </c>
      <c r="I274">
        <v>1639</v>
      </c>
      <c r="J274">
        <v>507</v>
      </c>
      <c r="K274">
        <v>393</v>
      </c>
      <c r="L274">
        <v>441</v>
      </c>
      <c r="M274">
        <v>445</v>
      </c>
      <c r="N274">
        <v>1786</v>
      </c>
      <c r="O274">
        <v>0</v>
      </c>
      <c r="P274">
        <v>3425</v>
      </c>
      <c r="Q274">
        <v>0.99912485414235708</v>
      </c>
      <c r="R274">
        <v>47.854014598540147</v>
      </c>
      <c r="S274">
        <v>14.802919708029197</v>
      </c>
      <c r="T274">
        <v>11.474452554744525</v>
      </c>
      <c r="U274">
        <v>12.875912408759124</v>
      </c>
      <c r="V274">
        <v>12.992700729927007</v>
      </c>
      <c r="W274">
        <v>100</v>
      </c>
    </row>
    <row r="275" spans="1:23" x14ac:dyDescent="0.25">
      <c r="A275" t="s">
        <v>573</v>
      </c>
      <c r="B275" t="s">
        <v>574</v>
      </c>
      <c r="D275" t="s">
        <v>9</v>
      </c>
      <c r="E275">
        <v>3375</v>
      </c>
      <c r="F275">
        <v>5423</v>
      </c>
      <c r="G275">
        <v>62.234925318089616</v>
      </c>
      <c r="H275">
        <v>3133</v>
      </c>
      <c r="I275">
        <v>251</v>
      </c>
      <c r="J275">
        <v>759</v>
      </c>
      <c r="K275">
        <v>1011</v>
      </c>
      <c r="L275">
        <v>722</v>
      </c>
      <c r="M275">
        <v>641</v>
      </c>
      <c r="N275">
        <v>3133</v>
      </c>
      <c r="O275">
        <v>0</v>
      </c>
      <c r="P275">
        <v>3384</v>
      </c>
      <c r="Q275">
        <v>1.0026666666666666</v>
      </c>
      <c r="R275">
        <v>7.41725768321513</v>
      </c>
      <c r="S275">
        <v>22.429078014184398</v>
      </c>
      <c r="T275">
        <v>29.875886524822693</v>
      </c>
      <c r="U275">
        <v>21.335697399527188</v>
      </c>
      <c r="V275">
        <v>18.942080378250591</v>
      </c>
      <c r="W275">
        <v>100</v>
      </c>
    </row>
    <row r="276" spans="1:23" x14ac:dyDescent="0.25">
      <c r="A276" t="s">
        <v>575</v>
      </c>
      <c r="B276" t="s">
        <v>576</v>
      </c>
      <c r="D276" t="s">
        <v>9</v>
      </c>
      <c r="E276">
        <v>3352</v>
      </c>
      <c r="F276">
        <v>5895</v>
      </c>
      <c r="G276">
        <v>56.861747243426628</v>
      </c>
      <c r="H276">
        <v>2959</v>
      </c>
      <c r="I276">
        <v>388</v>
      </c>
      <c r="J276">
        <v>1081</v>
      </c>
      <c r="K276">
        <v>869</v>
      </c>
      <c r="L276">
        <v>678</v>
      </c>
      <c r="M276">
        <v>331</v>
      </c>
      <c r="N276">
        <v>2959</v>
      </c>
      <c r="O276">
        <v>0</v>
      </c>
      <c r="P276">
        <v>3347</v>
      </c>
      <c r="Q276">
        <v>0.99850835322195708</v>
      </c>
      <c r="R276">
        <v>11.592470869435315</v>
      </c>
      <c r="S276">
        <v>32.297579922318491</v>
      </c>
      <c r="T276">
        <v>25.96354944726621</v>
      </c>
      <c r="U276">
        <v>20.256946519270986</v>
      </c>
      <c r="V276">
        <v>9.889453241708992</v>
      </c>
      <c r="W276">
        <v>99.999999999999986</v>
      </c>
    </row>
    <row r="277" spans="1:23" x14ac:dyDescent="0.25">
      <c r="A277" t="s">
        <v>577</v>
      </c>
      <c r="B277" t="s">
        <v>578</v>
      </c>
      <c r="D277" t="s">
        <v>339</v>
      </c>
      <c r="E277">
        <v>3321</v>
      </c>
      <c r="F277">
        <v>6211</v>
      </c>
      <c r="G277">
        <v>53.469650619867984</v>
      </c>
      <c r="H277" t="e">
        <v>#N/A</v>
      </c>
      <c r="I277" t="e">
        <v>#N/A</v>
      </c>
      <c r="J277" t="e">
        <v>#N/A</v>
      </c>
      <c r="K277" t="e">
        <v>#N/A</v>
      </c>
      <c r="L277" t="e">
        <v>#N/A</v>
      </c>
      <c r="M277" t="e">
        <v>#N/A</v>
      </c>
      <c r="N277" t="e">
        <v>#N/A</v>
      </c>
      <c r="O277" t="e">
        <v>#N/A</v>
      </c>
      <c r="P277" t="e">
        <v>#N/A</v>
      </c>
      <c r="Q277" t="e">
        <v>#N/A</v>
      </c>
      <c r="R277" t="e">
        <v>#N/A</v>
      </c>
      <c r="S277" t="e">
        <v>#N/A</v>
      </c>
      <c r="T277" t="e">
        <v>#N/A</v>
      </c>
      <c r="U277" t="e">
        <v>#N/A</v>
      </c>
      <c r="V277" t="e">
        <v>#N/A</v>
      </c>
      <c r="W277" t="e">
        <v>#N/A</v>
      </c>
    </row>
    <row r="278" spans="1:23" x14ac:dyDescent="0.25">
      <c r="A278" t="s">
        <v>579</v>
      </c>
      <c r="B278" t="s">
        <v>580</v>
      </c>
      <c r="D278" t="s">
        <v>9</v>
      </c>
      <c r="E278">
        <v>3319</v>
      </c>
      <c r="F278">
        <v>6571</v>
      </c>
      <c r="G278">
        <v>50.509815857555928</v>
      </c>
      <c r="H278">
        <v>2493</v>
      </c>
      <c r="I278">
        <v>827</v>
      </c>
      <c r="J278">
        <v>915</v>
      </c>
      <c r="K278">
        <v>696</v>
      </c>
      <c r="L278">
        <v>464</v>
      </c>
      <c r="M278">
        <v>418</v>
      </c>
      <c r="N278">
        <v>2493</v>
      </c>
      <c r="O278">
        <v>0</v>
      </c>
      <c r="P278">
        <v>3320</v>
      </c>
      <c r="Q278">
        <v>1.0003012955709552</v>
      </c>
      <c r="R278">
        <v>24.909638554216869</v>
      </c>
      <c r="S278">
        <v>27.560240963855421</v>
      </c>
      <c r="T278">
        <v>20.963855421686748</v>
      </c>
      <c r="U278">
        <v>13.975903614457833</v>
      </c>
      <c r="V278">
        <v>12.590361445783133</v>
      </c>
      <c r="W278">
        <v>100</v>
      </c>
    </row>
    <row r="279" spans="1:23" x14ac:dyDescent="0.25">
      <c r="A279" t="s">
        <v>581</v>
      </c>
      <c r="B279" t="s">
        <v>582</v>
      </c>
      <c r="D279" t="s">
        <v>9</v>
      </c>
      <c r="E279">
        <v>3304</v>
      </c>
      <c r="F279">
        <v>6874</v>
      </c>
      <c r="G279">
        <v>48.065173116089618</v>
      </c>
      <c r="H279">
        <v>2249</v>
      </c>
      <c r="I279">
        <v>1043</v>
      </c>
      <c r="J279">
        <v>420</v>
      </c>
      <c r="K279">
        <v>668</v>
      </c>
      <c r="L279">
        <v>643</v>
      </c>
      <c r="M279">
        <v>518</v>
      </c>
      <c r="N279">
        <v>2249</v>
      </c>
      <c r="O279">
        <v>0</v>
      </c>
      <c r="P279">
        <v>3292</v>
      </c>
      <c r="Q279">
        <v>0.99636803874092006</v>
      </c>
      <c r="R279">
        <v>31.682867557715678</v>
      </c>
      <c r="S279">
        <v>12.75820170109356</v>
      </c>
      <c r="T279">
        <v>20.291616038882136</v>
      </c>
      <c r="U279">
        <v>19.5321992709599</v>
      </c>
      <c r="V279">
        <v>15.735115431348722</v>
      </c>
      <c r="W279">
        <v>99.999999999999986</v>
      </c>
    </row>
    <row r="280" spans="1:23" x14ac:dyDescent="0.25">
      <c r="A280" t="s">
        <v>583</v>
      </c>
      <c r="B280" t="s">
        <v>584</v>
      </c>
      <c r="D280" t="s">
        <v>9</v>
      </c>
      <c r="E280">
        <v>3296</v>
      </c>
      <c r="F280">
        <v>8992</v>
      </c>
      <c r="G280">
        <v>36.654804270462634</v>
      </c>
      <c r="H280">
        <v>2455</v>
      </c>
      <c r="I280">
        <v>839</v>
      </c>
      <c r="J280">
        <v>501</v>
      </c>
      <c r="K280">
        <v>952</v>
      </c>
      <c r="L280">
        <v>333</v>
      </c>
      <c r="M280">
        <v>669</v>
      </c>
      <c r="N280">
        <v>2455</v>
      </c>
      <c r="O280">
        <v>0</v>
      </c>
      <c r="P280">
        <v>3294</v>
      </c>
      <c r="Q280">
        <v>0.99939320388349517</v>
      </c>
      <c r="R280">
        <v>25.470552519732848</v>
      </c>
      <c r="S280">
        <v>15.209471766848818</v>
      </c>
      <c r="T280">
        <v>28.901032179720705</v>
      </c>
      <c r="U280">
        <v>10.10928961748634</v>
      </c>
      <c r="V280">
        <v>20.309653916211293</v>
      </c>
      <c r="W280">
        <v>100</v>
      </c>
    </row>
    <row r="281" spans="1:23" x14ac:dyDescent="0.25">
      <c r="A281" t="s">
        <v>585</v>
      </c>
      <c r="B281" t="s">
        <v>586</v>
      </c>
      <c r="D281" t="s">
        <v>587</v>
      </c>
      <c r="E281">
        <v>3294</v>
      </c>
      <c r="F281">
        <v>6442</v>
      </c>
      <c r="G281">
        <v>51.133188450791678</v>
      </c>
      <c r="H281" t="e">
        <v>#N/A</v>
      </c>
      <c r="I281" t="e">
        <v>#N/A</v>
      </c>
      <c r="J281" t="e">
        <v>#N/A</v>
      </c>
      <c r="K281" t="e">
        <v>#N/A</v>
      </c>
      <c r="L281" t="e">
        <v>#N/A</v>
      </c>
      <c r="M281" t="e">
        <v>#N/A</v>
      </c>
      <c r="N281" t="e">
        <v>#N/A</v>
      </c>
      <c r="O281" t="e">
        <v>#N/A</v>
      </c>
      <c r="P281" t="e">
        <v>#N/A</v>
      </c>
      <c r="Q281" t="e">
        <v>#N/A</v>
      </c>
      <c r="R281" t="e">
        <v>#N/A</v>
      </c>
      <c r="S281" t="e">
        <v>#N/A</v>
      </c>
      <c r="T281" t="e">
        <v>#N/A</v>
      </c>
      <c r="U281" t="e">
        <v>#N/A</v>
      </c>
      <c r="V281" t="e">
        <v>#N/A</v>
      </c>
      <c r="W281" t="e">
        <v>#N/A</v>
      </c>
    </row>
    <row r="282" spans="1:23" x14ac:dyDescent="0.25">
      <c r="A282" t="s">
        <v>588</v>
      </c>
      <c r="B282" t="s">
        <v>589</v>
      </c>
      <c r="D282" t="s">
        <v>306</v>
      </c>
      <c r="E282">
        <v>3293</v>
      </c>
      <c r="F282">
        <v>7623</v>
      </c>
      <c r="G282">
        <v>43.198215925488654</v>
      </c>
      <c r="H282" t="e">
        <v>#N/A</v>
      </c>
      <c r="I282" t="e">
        <v>#N/A</v>
      </c>
      <c r="J282" t="e">
        <v>#N/A</v>
      </c>
      <c r="K282" t="e">
        <v>#N/A</v>
      </c>
      <c r="L282" t="e">
        <v>#N/A</v>
      </c>
      <c r="M282" t="e">
        <v>#N/A</v>
      </c>
      <c r="N282" t="e">
        <v>#N/A</v>
      </c>
      <c r="O282" t="e">
        <v>#N/A</v>
      </c>
      <c r="P282" t="e">
        <v>#N/A</v>
      </c>
      <c r="Q282" t="e">
        <v>#N/A</v>
      </c>
      <c r="R282" t="e">
        <v>#N/A</v>
      </c>
      <c r="S282" t="e">
        <v>#N/A</v>
      </c>
      <c r="T282" t="e">
        <v>#N/A</v>
      </c>
      <c r="U282" t="e">
        <v>#N/A</v>
      </c>
      <c r="V282" t="e">
        <v>#N/A</v>
      </c>
      <c r="W282" t="e">
        <v>#N/A</v>
      </c>
    </row>
    <row r="283" spans="1:23" x14ac:dyDescent="0.25">
      <c r="A283" t="s">
        <v>590</v>
      </c>
      <c r="B283" t="s">
        <v>591</v>
      </c>
      <c r="D283" t="s">
        <v>9</v>
      </c>
      <c r="E283">
        <v>3284</v>
      </c>
      <c r="F283">
        <v>5210</v>
      </c>
      <c r="G283">
        <v>63.032629558541267</v>
      </c>
      <c r="H283">
        <v>2602</v>
      </c>
      <c r="I283">
        <v>616</v>
      </c>
      <c r="J283">
        <v>1059</v>
      </c>
      <c r="K283">
        <v>747</v>
      </c>
      <c r="L283">
        <v>431</v>
      </c>
      <c r="M283">
        <v>365</v>
      </c>
      <c r="N283">
        <v>2602</v>
      </c>
      <c r="O283">
        <v>0</v>
      </c>
      <c r="P283">
        <v>3218</v>
      </c>
      <c r="Q283">
        <v>0.97990255785627289</v>
      </c>
      <c r="R283">
        <v>19.142324425108765</v>
      </c>
      <c r="S283">
        <v>32.908638906152888</v>
      </c>
      <c r="T283">
        <v>23.213175885643256</v>
      </c>
      <c r="U283">
        <v>13.393412057178372</v>
      </c>
      <c r="V283">
        <v>11.342448725916718</v>
      </c>
      <c r="W283">
        <v>100</v>
      </c>
    </row>
    <row r="284" spans="1:23" x14ac:dyDescent="0.25">
      <c r="A284" t="s">
        <v>592</v>
      </c>
      <c r="B284" t="s">
        <v>593</v>
      </c>
      <c r="D284" t="s">
        <v>339</v>
      </c>
      <c r="E284">
        <v>3273</v>
      </c>
      <c r="F284">
        <v>6308</v>
      </c>
      <c r="G284">
        <v>51.88649334178821</v>
      </c>
      <c r="H284" t="e">
        <v>#N/A</v>
      </c>
      <c r="I284" t="e">
        <v>#N/A</v>
      </c>
      <c r="J284" t="e">
        <v>#N/A</v>
      </c>
      <c r="K284" t="e">
        <v>#N/A</v>
      </c>
      <c r="L284" t="e">
        <v>#N/A</v>
      </c>
      <c r="M284" t="e">
        <v>#N/A</v>
      </c>
      <c r="N284" t="e">
        <v>#N/A</v>
      </c>
      <c r="O284" t="e">
        <v>#N/A</v>
      </c>
      <c r="P284" t="e">
        <v>#N/A</v>
      </c>
      <c r="Q284" t="e">
        <v>#N/A</v>
      </c>
      <c r="R284" t="e">
        <v>#N/A</v>
      </c>
      <c r="S284" t="e">
        <v>#N/A</v>
      </c>
      <c r="T284" t="e">
        <v>#N/A</v>
      </c>
      <c r="U284" t="e">
        <v>#N/A</v>
      </c>
      <c r="V284" t="e">
        <v>#N/A</v>
      </c>
      <c r="W284" t="e">
        <v>#N/A</v>
      </c>
    </row>
    <row r="285" spans="1:23" x14ac:dyDescent="0.25">
      <c r="A285" t="s">
        <v>594</v>
      </c>
      <c r="B285" t="s">
        <v>595</v>
      </c>
      <c r="D285" t="s">
        <v>9</v>
      </c>
      <c r="E285">
        <v>3232</v>
      </c>
      <c r="F285">
        <v>6620</v>
      </c>
      <c r="G285">
        <v>48.821752265861029</v>
      </c>
      <c r="H285">
        <v>2408</v>
      </c>
      <c r="I285">
        <v>819</v>
      </c>
      <c r="J285">
        <v>828</v>
      </c>
      <c r="K285">
        <v>500</v>
      </c>
      <c r="L285">
        <v>737</v>
      </c>
      <c r="M285">
        <v>343</v>
      </c>
      <c r="N285">
        <v>2408</v>
      </c>
      <c r="O285">
        <v>0</v>
      </c>
      <c r="P285">
        <v>3227</v>
      </c>
      <c r="Q285">
        <v>0.99845297029702973</v>
      </c>
      <c r="R285">
        <v>25.379609544468547</v>
      </c>
      <c r="S285">
        <v>25.658506352649518</v>
      </c>
      <c r="T285">
        <v>15.494267121165169</v>
      </c>
      <c r="U285">
        <v>22.838549736597457</v>
      </c>
      <c r="V285">
        <v>10.629067245119305</v>
      </c>
      <c r="W285">
        <v>99.999999999999986</v>
      </c>
    </row>
    <row r="286" spans="1:23" x14ac:dyDescent="0.25">
      <c r="A286" t="s">
        <v>596</v>
      </c>
      <c r="B286" t="s">
        <v>597</v>
      </c>
      <c r="D286" t="s">
        <v>9</v>
      </c>
      <c r="E286">
        <v>3229</v>
      </c>
      <c r="F286">
        <v>5635</v>
      </c>
      <c r="G286">
        <v>57.302573203194321</v>
      </c>
      <c r="H286">
        <v>2521</v>
      </c>
      <c r="I286">
        <v>706</v>
      </c>
      <c r="J286">
        <v>530</v>
      </c>
      <c r="K286">
        <v>624</v>
      </c>
      <c r="L286">
        <v>906</v>
      </c>
      <c r="M286">
        <v>461</v>
      </c>
      <c r="N286">
        <v>2521</v>
      </c>
      <c r="O286">
        <v>0</v>
      </c>
      <c r="P286">
        <v>3227</v>
      </c>
      <c r="Q286">
        <v>0.99938061319293903</v>
      </c>
      <c r="R286">
        <v>21.877905175085218</v>
      </c>
      <c r="S286">
        <v>16.42392314843508</v>
      </c>
      <c r="T286">
        <v>19.336845367214131</v>
      </c>
      <c r="U286">
        <v>28.075612023551287</v>
      </c>
      <c r="V286">
        <v>14.285714285714285</v>
      </c>
      <c r="W286">
        <v>100</v>
      </c>
    </row>
    <row r="287" spans="1:23" x14ac:dyDescent="0.25">
      <c r="A287" t="s">
        <v>598</v>
      </c>
      <c r="B287" t="s">
        <v>599</v>
      </c>
      <c r="D287" t="s">
        <v>9</v>
      </c>
      <c r="E287">
        <v>3227</v>
      </c>
      <c r="F287">
        <v>8619</v>
      </c>
      <c r="G287">
        <v>37.440538345515719</v>
      </c>
      <c r="H287">
        <v>2722</v>
      </c>
      <c r="I287">
        <v>501</v>
      </c>
      <c r="J287">
        <v>1131</v>
      </c>
      <c r="K287">
        <v>697</v>
      </c>
      <c r="L287">
        <v>582</v>
      </c>
      <c r="M287">
        <v>312</v>
      </c>
      <c r="N287">
        <v>2722</v>
      </c>
      <c r="O287">
        <v>0</v>
      </c>
      <c r="P287">
        <v>3223</v>
      </c>
      <c r="Q287">
        <v>0.99876045863030682</v>
      </c>
      <c r="R287">
        <v>15.544523735650015</v>
      </c>
      <c r="S287">
        <v>35.09152963077878</v>
      </c>
      <c r="T287">
        <v>21.625814458578962</v>
      </c>
      <c r="U287">
        <v>18.057710207880856</v>
      </c>
      <c r="V287">
        <v>9.6804219671113874</v>
      </c>
      <c r="W287">
        <v>100</v>
      </c>
    </row>
    <row r="288" spans="1:23" x14ac:dyDescent="0.25">
      <c r="A288" t="s">
        <v>600</v>
      </c>
      <c r="B288" t="s">
        <v>601</v>
      </c>
      <c r="D288" t="s">
        <v>9</v>
      </c>
      <c r="E288">
        <v>3214</v>
      </c>
      <c r="F288">
        <v>7320</v>
      </c>
      <c r="G288">
        <v>43.907103825136609</v>
      </c>
      <c r="H288">
        <v>2761</v>
      </c>
      <c r="I288">
        <v>440</v>
      </c>
      <c r="J288">
        <v>868</v>
      </c>
      <c r="K288">
        <v>1105</v>
      </c>
      <c r="L288">
        <v>492</v>
      </c>
      <c r="M288">
        <v>296</v>
      </c>
      <c r="N288">
        <v>2761</v>
      </c>
      <c r="O288">
        <v>0</v>
      </c>
      <c r="P288">
        <v>3201</v>
      </c>
      <c r="Q288">
        <v>0.99595519601742377</v>
      </c>
      <c r="R288">
        <v>13.745704467353953</v>
      </c>
      <c r="S288">
        <v>27.116526085598252</v>
      </c>
      <c r="T288">
        <v>34.520462355513907</v>
      </c>
      <c r="U288">
        <v>15.370196813495781</v>
      </c>
      <c r="V288">
        <v>9.2471102780381127</v>
      </c>
      <c r="W288">
        <v>100</v>
      </c>
    </row>
    <row r="289" spans="1:23" x14ac:dyDescent="0.25">
      <c r="A289" t="s">
        <v>602</v>
      </c>
      <c r="B289" t="s">
        <v>603</v>
      </c>
      <c r="D289" t="s">
        <v>9</v>
      </c>
      <c r="E289">
        <v>3209</v>
      </c>
      <c r="F289" t="e">
        <v>#N/A</v>
      </c>
      <c r="G289" t="e">
        <v>#N/A</v>
      </c>
      <c r="H289">
        <v>2986</v>
      </c>
      <c r="I289">
        <v>211</v>
      </c>
      <c r="J289">
        <v>986</v>
      </c>
      <c r="K289">
        <v>1011</v>
      </c>
      <c r="L289">
        <v>504</v>
      </c>
      <c r="M289">
        <v>485</v>
      </c>
      <c r="N289">
        <v>2986</v>
      </c>
      <c r="O289">
        <v>0</v>
      </c>
      <c r="P289">
        <v>3197</v>
      </c>
      <c r="Q289">
        <v>0.99626051729510756</v>
      </c>
      <c r="R289">
        <v>6.5999374413512673</v>
      </c>
      <c r="S289">
        <v>30.841413825461373</v>
      </c>
      <c r="T289">
        <v>31.623396934626214</v>
      </c>
      <c r="U289">
        <v>15.764779480763217</v>
      </c>
      <c r="V289">
        <v>15.170472317797937</v>
      </c>
      <c r="W289">
        <v>100</v>
      </c>
    </row>
    <row r="290" spans="1:23" x14ac:dyDescent="0.25">
      <c r="A290" t="s">
        <v>604</v>
      </c>
      <c r="B290" t="s">
        <v>605</v>
      </c>
      <c r="D290" t="s">
        <v>9</v>
      </c>
      <c r="E290">
        <v>3199</v>
      </c>
      <c r="F290">
        <v>6597</v>
      </c>
      <c r="G290">
        <v>48.491738669092008</v>
      </c>
      <c r="H290">
        <v>1947</v>
      </c>
      <c r="I290">
        <v>1252</v>
      </c>
      <c r="J290">
        <v>605</v>
      </c>
      <c r="K290">
        <v>372</v>
      </c>
      <c r="L290">
        <v>533</v>
      </c>
      <c r="M290">
        <v>437</v>
      </c>
      <c r="N290">
        <v>1947</v>
      </c>
      <c r="O290">
        <v>0</v>
      </c>
      <c r="P290">
        <v>3199</v>
      </c>
      <c r="Q290">
        <v>1</v>
      </c>
      <c r="R290">
        <v>39.137230384495155</v>
      </c>
      <c r="S290">
        <v>18.912160050015629</v>
      </c>
      <c r="T290">
        <v>11.628633948108783</v>
      </c>
      <c r="U290">
        <v>16.661456705220381</v>
      </c>
      <c r="V290">
        <v>13.66051891216005</v>
      </c>
      <c r="W290">
        <v>100</v>
      </c>
    </row>
    <row r="291" spans="1:23" x14ac:dyDescent="0.25">
      <c r="A291" t="s">
        <v>606</v>
      </c>
      <c r="B291" t="s">
        <v>607</v>
      </c>
      <c r="D291" t="s">
        <v>9</v>
      </c>
      <c r="E291">
        <v>3197</v>
      </c>
      <c r="F291" t="e">
        <v>#N/A</v>
      </c>
      <c r="G291" t="e">
        <v>#N/A</v>
      </c>
      <c r="H291">
        <v>3143</v>
      </c>
      <c r="I291">
        <v>59</v>
      </c>
      <c r="J291">
        <v>622</v>
      </c>
      <c r="K291">
        <v>1102</v>
      </c>
      <c r="L291">
        <v>411</v>
      </c>
      <c r="M291">
        <v>1008</v>
      </c>
      <c r="N291">
        <v>3143</v>
      </c>
      <c r="O291">
        <v>0</v>
      </c>
      <c r="P291">
        <v>3202</v>
      </c>
      <c r="Q291">
        <v>1.0015639662183298</v>
      </c>
      <c r="R291">
        <v>1.8425983760149904</v>
      </c>
      <c r="S291">
        <v>19.42535915053092</v>
      </c>
      <c r="T291">
        <v>34.415990006246098</v>
      </c>
      <c r="U291">
        <v>12.83572767020612</v>
      </c>
      <c r="V291">
        <v>31.480324797001874</v>
      </c>
      <c r="W291">
        <v>100</v>
      </c>
    </row>
    <row r="292" spans="1:23" x14ac:dyDescent="0.25">
      <c r="A292" t="s">
        <v>608</v>
      </c>
      <c r="B292" t="s">
        <v>609</v>
      </c>
      <c r="D292" t="s">
        <v>9</v>
      </c>
      <c r="E292">
        <v>3183</v>
      </c>
      <c r="F292">
        <v>12100</v>
      </c>
      <c r="G292">
        <v>26.305785123966942</v>
      </c>
      <c r="H292">
        <v>2657</v>
      </c>
      <c r="I292">
        <v>530</v>
      </c>
      <c r="J292">
        <v>1105</v>
      </c>
      <c r="K292">
        <v>661</v>
      </c>
      <c r="L292">
        <v>602</v>
      </c>
      <c r="M292">
        <v>289</v>
      </c>
      <c r="N292">
        <v>2657</v>
      </c>
      <c r="O292">
        <v>0</v>
      </c>
      <c r="P292">
        <v>3187</v>
      </c>
      <c r="Q292">
        <v>1.0012566760917374</v>
      </c>
      <c r="R292">
        <v>16.630059617194853</v>
      </c>
      <c r="S292">
        <v>34.67210542830248</v>
      </c>
      <c r="T292">
        <v>20.74050831502981</v>
      </c>
      <c r="U292">
        <v>18.88923752745529</v>
      </c>
      <c r="V292">
        <v>9.0680891120175708</v>
      </c>
      <c r="W292">
        <v>100.00000000000001</v>
      </c>
    </row>
    <row r="293" spans="1:23" x14ac:dyDescent="0.25">
      <c r="A293" t="s">
        <v>610</v>
      </c>
      <c r="B293" t="s">
        <v>611</v>
      </c>
      <c r="D293" t="s">
        <v>491</v>
      </c>
      <c r="E293">
        <v>3181</v>
      </c>
      <c r="F293">
        <v>6600</v>
      </c>
      <c r="G293">
        <v>48.196969696969703</v>
      </c>
      <c r="H293" t="e">
        <v>#N/A</v>
      </c>
      <c r="I293" t="e">
        <v>#N/A</v>
      </c>
      <c r="J293" t="e">
        <v>#N/A</v>
      </c>
      <c r="K293" t="e">
        <v>#N/A</v>
      </c>
      <c r="L293" t="e">
        <v>#N/A</v>
      </c>
      <c r="M293" t="e">
        <v>#N/A</v>
      </c>
      <c r="N293" t="e">
        <v>#N/A</v>
      </c>
      <c r="O293" t="e">
        <v>#N/A</v>
      </c>
      <c r="P293" t="e">
        <v>#N/A</v>
      </c>
      <c r="Q293" t="e">
        <v>#N/A</v>
      </c>
      <c r="R293" t="e">
        <v>#N/A</v>
      </c>
      <c r="S293" t="e">
        <v>#N/A</v>
      </c>
      <c r="T293" t="e">
        <v>#N/A</v>
      </c>
      <c r="U293" t="e">
        <v>#N/A</v>
      </c>
      <c r="V293" t="e">
        <v>#N/A</v>
      </c>
      <c r="W293" t="e">
        <v>#N/A</v>
      </c>
    </row>
    <row r="294" spans="1:23" x14ac:dyDescent="0.25">
      <c r="A294" t="s">
        <v>612</v>
      </c>
      <c r="B294" t="s">
        <v>613</v>
      </c>
      <c r="D294" t="s">
        <v>9</v>
      </c>
      <c r="E294">
        <v>3170</v>
      </c>
      <c r="F294">
        <v>7202</v>
      </c>
      <c r="G294">
        <v>44.015551235767845</v>
      </c>
      <c r="H294">
        <v>2738</v>
      </c>
      <c r="I294">
        <v>440</v>
      </c>
      <c r="J294">
        <v>930</v>
      </c>
      <c r="K294">
        <v>891</v>
      </c>
      <c r="L294">
        <v>659</v>
      </c>
      <c r="M294">
        <v>258</v>
      </c>
      <c r="N294">
        <v>2738</v>
      </c>
      <c r="O294">
        <v>0</v>
      </c>
      <c r="P294">
        <v>3178</v>
      </c>
      <c r="Q294">
        <v>1.0025236593059936</v>
      </c>
      <c r="R294">
        <v>13.845185651353054</v>
      </c>
      <c r="S294">
        <v>29.263687853996224</v>
      </c>
      <c r="T294">
        <v>28.036500943989928</v>
      </c>
      <c r="U294">
        <v>20.736312146003776</v>
      </c>
      <c r="V294">
        <v>8.118313404657016</v>
      </c>
      <c r="W294">
        <v>100</v>
      </c>
    </row>
    <row r="295" spans="1:23" x14ac:dyDescent="0.25">
      <c r="A295" t="s">
        <v>614</v>
      </c>
      <c r="B295" t="s">
        <v>615</v>
      </c>
      <c r="D295" t="s">
        <v>9</v>
      </c>
      <c r="E295">
        <v>3162</v>
      </c>
      <c r="F295">
        <v>4646</v>
      </c>
      <c r="G295">
        <v>68.058544984933278</v>
      </c>
      <c r="H295">
        <v>2636</v>
      </c>
      <c r="I295">
        <v>530</v>
      </c>
      <c r="J295">
        <v>553</v>
      </c>
      <c r="K295">
        <v>699</v>
      </c>
      <c r="L295">
        <v>713</v>
      </c>
      <c r="M295">
        <v>671</v>
      </c>
      <c r="N295">
        <v>2636</v>
      </c>
      <c r="O295">
        <v>0</v>
      </c>
      <c r="P295">
        <v>3166</v>
      </c>
      <c r="Q295">
        <v>1.0012650221378874</v>
      </c>
      <c r="R295">
        <v>16.740366392924827</v>
      </c>
      <c r="S295">
        <v>17.466835123183827</v>
      </c>
      <c r="T295">
        <v>22.078332280480101</v>
      </c>
      <c r="U295">
        <v>22.520530638029062</v>
      </c>
      <c r="V295">
        <v>21.193935565382187</v>
      </c>
      <c r="W295">
        <v>100</v>
      </c>
    </row>
    <row r="296" spans="1:23" x14ac:dyDescent="0.25">
      <c r="A296" t="s">
        <v>616</v>
      </c>
      <c r="B296" t="s">
        <v>617</v>
      </c>
      <c r="D296" t="s">
        <v>533</v>
      </c>
      <c r="E296">
        <v>3139</v>
      </c>
      <c r="F296">
        <v>6980</v>
      </c>
      <c r="G296">
        <v>44.97134670487106</v>
      </c>
      <c r="H296" t="e">
        <v>#N/A</v>
      </c>
      <c r="I296" t="e">
        <v>#N/A</v>
      </c>
      <c r="J296" t="e">
        <v>#N/A</v>
      </c>
      <c r="K296" t="e">
        <v>#N/A</v>
      </c>
      <c r="L296" t="e">
        <v>#N/A</v>
      </c>
      <c r="M296" t="e">
        <v>#N/A</v>
      </c>
      <c r="N296" t="e">
        <v>#N/A</v>
      </c>
      <c r="O296" t="e">
        <v>#N/A</v>
      </c>
      <c r="P296" t="e">
        <v>#N/A</v>
      </c>
      <c r="Q296" t="e">
        <v>#N/A</v>
      </c>
      <c r="R296" t="e">
        <v>#N/A</v>
      </c>
      <c r="S296" t="e">
        <v>#N/A</v>
      </c>
      <c r="T296" t="e">
        <v>#N/A</v>
      </c>
      <c r="U296" t="e">
        <v>#N/A</v>
      </c>
      <c r="V296" t="e">
        <v>#N/A</v>
      </c>
      <c r="W296" t="e">
        <v>#N/A</v>
      </c>
    </row>
    <row r="297" spans="1:23" x14ac:dyDescent="0.25">
      <c r="A297" t="s">
        <v>618</v>
      </c>
      <c r="B297" t="s">
        <v>619</v>
      </c>
      <c r="D297" t="s">
        <v>620</v>
      </c>
      <c r="E297">
        <v>3134</v>
      </c>
      <c r="F297">
        <v>7002</v>
      </c>
      <c r="G297">
        <v>44.758640388460442</v>
      </c>
      <c r="H297" t="e">
        <v>#N/A</v>
      </c>
      <c r="I297" t="e">
        <v>#N/A</v>
      </c>
      <c r="J297" t="e">
        <v>#N/A</v>
      </c>
      <c r="K297" t="e">
        <v>#N/A</v>
      </c>
      <c r="L297" t="e">
        <v>#N/A</v>
      </c>
      <c r="M297" t="e">
        <v>#N/A</v>
      </c>
      <c r="N297" t="e">
        <v>#N/A</v>
      </c>
      <c r="O297" t="e">
        <v>#N/A</v>
      </c>
      <c r="P297" t="e">
        <v>#N/A</v>
      </c>
      <c r="Q297" t="e">
        <v>#N/A</v>
      </c>
      <c r="R297" t="e">
        <v>#N/A</v>
      </c>
      <c r="S297" t="e">
        <v>#N/A</v>
      </c>
      <c r="T297" t="e">
        <v>#N/A</v>
      </c>
      <c r="U297" t="e">
        <v>#N/A</v>
      </c>
      <c r="V297" t="e">
        <v>#N/A</v>
      </c>
      <c r="W297" t="e">
        <v>#N/A</v>
      </c>
    </row>
    <row r="298" spans="1:23" x14ac:dyDescent="0.25">
      <c r="A298" t="s">
        <v>621</v>
      </c>
      <c r="B298" t="s">
        <v>622</v>
      </c>
      <c r="D298" t="s">
        <v>185</v>
      </c>
      <c r="E298">
        <v>3130</v>
      </c>
      <c r="F298">
        <v>6437</v>
      </c>
      <c r="G298">
        <v>48.625135932887993</v>
      </c>
      <c r="H298" t="e">
        <v>#N/A</v>
      </c>
      <c r="I298" t="e">
        <v>#N/A</v>
      </c>
      <c r="J298" t="e">
        <v>#N/A</v>
      </c>
      <c r="K298" t="e">
        <v>#N/A</v>
      </c>
      <c r="L298" t="e">
        <v>#N/A</v>
      </c>
      <c r="M298" t="e">
        <v>#N/A</v>
      </c>
      <c r="N298" t="e">
        <v>#N/A</v>
      </c>
      <c r="O298" t="e">
        <v>#N/A</v>
      </c>
      <c r="P298" t="e">
        <v>#N/A</v>
      </c>
      <c r="Q298" t="e">
        <v>#N/A</v>
      </c>
      <c r="R298" t="e">
        <v>#N/A</v>
      </c>
      <c r="S298" t="e">
        <v>#N/A</v>
      </c>
      <c r="T298" t="e">
        <v>#N/A</v>
      </c>
      <c r="U298" t="e">
        <v>#N/A</v>
      </c>
      <c r="V298" t="e">
        <v>#N/A</v>
      </c>
      <c r="W298" t="e">
        <v>#N/A</v>
      </c>
    </row>
    <row r="299" spans="1:23" x14ac:dyDescent="0.25">
      <c r="A299" t="s">
        <v>623</v>
      </c>
      <c r="B299" t="s">
        <v>624</v>
      </c>
      <c r="D299" t="s">
        <v>533</v>
      </c>
      <c r="E299">
        <v>3122</v>
      </c>
      <c r="F299">
        <v>7315</v>
      </c>
      <c r="G299">
        <v>42.679425837320572</v>
      </c>
      <c r="H299" t="e">
        <v>#N/A</v>
      </c>
      <c r="I299" t="e">
        <v>#N/A</v>
      </c>
      <c r="J299" t="e">
        <v>#N/A</v>
      </c>
      <c r="K299" t="e">
        <v>#N/A</v>
      </c>
      <c r="L299" t="e">
        <v>#N/A</v>
      </c>
      <c r="M299" t="e">
        <v>#N/A</v>
      </c>
      <c r="N299" t="e">
        <v>#N/A</v>
      </c>
      <c r="O299" t="e">
        <v>#N/A</v>
      </c>
      <c r="P299" t="e">
        <v>#N/A</v>
      </c>
      <c r="Q299" t="e">
        <v>#N/A</v>
      </c>
      <c r="R299" t="e">
        <v>#N/A</v>
      </c>
      <c r="S299" t="e">
        <v>#N/A</v>
      </c>
      <c r="T299" t="e">
        <v>#N/A</v>
      </c>
      <c r="U299" t="e">
        <v>#N/A</v>
      </c>
      <c r="V299" t="e">
        <v>#N/A</v>
      </c>
      <c r="W299" t="e">
        <v>#N/A</v>
      </c>
    </row>
    <row r="300" spans="1:23" x14ac:dyDescent="0.25">
      <c r="A300" t="s">
        <v>625</v>
      </c>
      <c r="B300" t="s">
        <v>626</v>
      </c>
      <c r="D300" t="s">
        <v>551</v>
      </c>
      <c r="E300">
        <v>3076</v>
      </c>
      <c r="F300">
        <v>7281</v>
      </c>
      <c r="G300">
        <v>42.246944101085013</v>
      </c>
      <c r="H300" t="e">
        <v>#N/A</v>
      </c>
      <c r="I300" t="e">
        <v>#N/A</v>
      </c>
      <c r="J300" t="e">
        <v>#N/A</v>
      </c>
      <c r="K300" t="e">
        <v>#N/A</v>
      </c>
      <c r="L300" t="e">
        <v>#N/A</v>
      </c>
      <c r="M300" t="e">
        <v>#N/A</v>
      </c>
      <c r="N300" t="e">
        <v>#N/A</v>
      </c>
      <c r="O300" t="e">
        <v>#N/A</v>
      </c>
      <c r="P300" t="e">
        <v>#N/A</v>
      </c>
      <c r="Q300" t="e">
        <v>#N/A</v>
      </c>
      <c r="R300" t="e">
        <v>#N/A</v>
      </c>
      <c r="S300" t="e">
        <v>#N/A</v>
      </c>
      <c r="T300" t="e">
        <v>#N/A</v>
      </c>
      <c r="U300" t="e">
        <v>#N/A</v>
      </c>
      <c r="V300" t="e">
        <v>#N/A</v>
      </c>
      <c r="W300" t="e">
        <v>#N/A</v>
      </c>
    </row>
    <row r="301" spans="1:23" x14ac:dyDescent="0.25">
      <c r="A301" t="s">
        <v>627</v>
      </c>
      <c r="B301" t="s">
        <v>628</v>
      </c>
      <c r="D301" t="s">
        <v>9</v>
      </c>
      <c r="E301">
        <v>3075</v>
      </c>
      <c r="F301">
        <v>8564</v>
      </c>
      <c r="G301">
        <v>35.906118636151326</v>
      </c>
      <c r="H301">
        <v>2547</v>
      </c>
      <c r="I301">
        <v>517</v>
      </c>
      <c r="J301">
        <v>932</v>
      </c>
      <c r="K301">
        <v>825</v>
      </c>
      <c r="L301">
        <v>493</v>
      </c>
      <c r="M301">
        <v>297</v>
      </c>
      <c r="N301">
        <v>2547</v>
      </c>
      <c r="O301">
        <v>0</v>
      </c>
      <c r="P301">
        <v>3064</v>
      </c>
      <c r="Q301">
        <v>0.99642276422764231</v>
      </c>
      <c r="R301">
        <v>16.873368146214098</v>
      </c>
      <c r="S301">
        <v>30.417754569190603</v>
      </c>
      <c r="T301">
        <v>26.925587467362927</v>
      </c>
      <c r="U301">
        <v>16.090078328981726</v>
      </c>
      <c r="V301">
        <v>9.6932114882506522</v>
      </c>
      <c r="W301">
        <v>100</v>
      </c>
    </row>
    <row r="302" spans="1:23" x14ac:dyDescent="0.25">
      <c r="A302" t="s">
        <v>629</v>
      </c>
      <c r="B302" t="s">
        <v>630</v>
      </c>
      <c r="D302" t="s">
        <v>9</v>
      </c>
      <c r="E302">
        <v>3072</v>
      </c>
      <c r="F302">
        <v>12157</v>
      </c>
      <c r="G302">
        <v>25.269392119766387</v>
      </c>
      <c r="H302">
        <v>2669</v>
      </c>
      <c r="I302">
        <v>406</v>
      </c>
      <c r="J302">
        <v>930</v>
      </c>
      <c r="K302">
        <v>842</v>
      </c>
      <c r="L302">
        <v>569</v>
      </c>
      <c r="M302">
        <v>328</v>
      </c>
      <c r="N302">
        <v>2669</v>
      </c>
      <c r="O302">
        <v>0</v>
      </c>
      <c r="P302">
        <v>3075</v>
      </c>
      <c r="Q302">
        <v>1.0009765625</v>
      </c>
      <c r="R302">
        <v>13.203252032520323</v>
      </c>
      <c r="S302">
        <v>30.243902439024389</v>
      </c>
      <c r="T302">
        <v>27.382113821138208</v>
      </c>
      <c r="U302">
        <v>18.504065040650406</v>
      </c>
      <c r="V302">
        <v>10.666666666666668</v>
      </c>
      <c r="W302">
        <v>100</v>
      </c>
    </row>
    <row r="303" spans="1:23" x14ac:dyDescent="0.25">
      <c r="A303" t="s">
        <v>631</v>
      </c>
      <c r="B303" t="s">
        <v>632</v>
      </c>
      <c r="D303" t="s">
        <v>9</v>
      </c>
      <c r="E303">
        <v>3069</v>
      </c>
      <c r="F303">
        <v>11344</v>
      </c>
      <c r="G303">
        <v>27.053949224259522</v>
      </c>
      <c r="H303">
        <v>1796</v>
      </c>
      <c r="I303">
        <v>1270</v>
      </c>
      <c r="J303">
        <v>501</v>
      </c>
      <c r="K303">
        <v>512</v>
      </c>
      <c r="L303">
        <v>444</v>
      </c>
      <c r="M303">
        <v>339</v>
      </c>
      <c r="N303">
        <v>1796</v>
      </c>
      <c r="O303">
        <v>0</v>
      </c>
      <c r="P303">
        <v>3066</v>
      </c>
      <c r="Q303">
        <v>0.99902248289345064</v>
      </c>
      <c r="R303">
        <v>41.422048271363337</v>
      </c>
      <c r="S303">
        <v>16.340508806262228</v>
      </c>
      <c r="T303">
        <v>16.699282452707109</v>
      </c>
      <c r="U303">
        <v>14.481409001956946</v>
      </c>
      <c r="V303">
        <v>11.056751467710372</v>
      </c>
      <c r="W303">
        <v>99.999999999999986</v>
      </c>
    </row>
    <row r="304" spans="1:23" x14ac:dyDescent="0.25">
      <c r="A304" t="s">
        <v>633</v>
      </c>
      <c r="B304" t="s">
        <v>634</v>
      </c>
      <c r="D304" t="s">
        <v>408</v>
      </c>
      <c r="E304">
        <v>3065</v>
      </c>
      <c r="F304">
        <v>5509</v>
      </c>
      <c r="G304">
        <v>55.636231620983843</v>
      </c>
      <c r="H304" t="e">
        <v>#N/A</v>
      </c>
      <c r="I304" t="e">
        <v>#N/A</v>
      </c>
      <c r="J304" t="e">
        <v>#N/A</v>
      </c>
      <c r="K304" t="e">
        <v>#N/A</v>
      </c>
      <c r="L304" t="e">
        <v>#N/A</v>
      </c>
      <c r="M304" t="e">
        <v>#N/A</v>
      </c>
      <c r="N304" t="e">
        <v>#N/A</v>
      </c>
      <c r="O304" t="e">
        <v>#N/A</v>
      </c>
      <c r="P304" t="e">
        <v>#N/A</v>
      </c>
      <c r="Q304" t="e">
        <v>#N/A</v>
      </c>
      <c r="R304" t="e">
        <v>#N/A</v>
      </c>
      <c r="S304" t="e">
        <v>#N/A</v>
      </c>
      <c r="T304" t="e">
        <v>#N/A</v>
      </c>
      <c r="U304" t="e">
        <v>#N/A</v>
      </c>
      <c r="V304" t="e">
        <v>#N/A</v>
      </c>
      <c r="W304" t="e">
        <v>#N/A</v>
      </c>
    </row>
    <row r="305" spans="1:23" x14ac:dyDescent="0.25">
      <c r="A305" t="s">
        <v>635</v>
      </c>
      <c r="B305" t="s">
        <v>636</v>
      </c>
      <c r="D305" t="s">
        <v>9</v>
      </c>
      <c r="E305">
        <v>3062</v>
      </c>
      <c r="F305">
        <v>5237</v>
      </c>
      <c r="G305">
        <v>58.468588886767236</v>
      </c>
      <c r="H305">
        <v>2023</v>
      </c>
      <c r="I305">
        <v>1037</v>
      </c>
      <c r="J305">
        <v>340</v>
      </c>
      <c r="K305">
        <v>798</v>
      </c>
      <c r="L305">
        <v>507</v>
      </c>
      <c r="M305">
        <v>378</v>
      </c>
      <c r="N305">
        <v>2023</v>
      </c>
      <c r="O305">
        <v>0</v>
      </c>
      <c r="P305">
        <v>3060</v>
      </c>
      <c r="Q305">
        <v>0.99934683213585895</v>
      </c>
      <c r="R305">
        <v>33.888888888888893</v>
      </c>
      <c r="S305">
        <v>11.111111111111111</v>
      </c>
      <c r="T305">
        <v>26.078431372549023</v>
      </c>
      <c r="U305">
        <v>16.56862745098039</v>
      </c>
      <c r="V305">
        <v>12.352941176470589</v>
      </c>
      <c r="W305">
        <v>100</v>
      </c>
    </row>
    <row r="306" spans="1:23" x14ac:dyDescent="0.25">
      <c r="A306" t="s">
        <v>637</v>
      </c>
      <c r="B306" t="s">
        <v>638</v>
      </c>
      <c r="D306" t="s">
        <v>339</v>
      </c>
      <c r="E306">
        <v>3060</v>
      </c>
      <c r="F306" t="e">
        <v>#N/A</v>
      </c>
      <c r="G306" t="e">
        <v>#N/A</v>
      </c>
      <c r="H306" t="e">
        <v>#N/A</v>
      </c>
      <c r="I306" t="e">
        <v>#N/A</v>
      </c>
      <c r="J306" t="e">
        <v>#N/A</v>
      </c>
      <c r="K306" t="e">
        <v>#N/A</v>
      </c>
      <c r="L306" t="e">
        <v>#N/A</v>
      </c>
      <c r="M306" t="e">
        <v>#N/A</v>
      </c>
      <c r="N306" t="e">
        <v>#N/A</v>
      </c>
      <c r="O306" t="e">
        <v>#N/A</v>
      </c>
      <c r="P306" t="e">
        <v>#N/A</v>
      </c>
      <c r="Q306" t="e">
        <v>#N/A</v>
      </c>
      <c r="R306" t="e">
        <v>#N/A</v>
      </c>
      <c r="S306" t="e">
        <v>#N/A</v>
      </c>
      <c r="T306" t="e">
        <v>#N/A</v>
      </c>
      <c r="U306" t="e">
        <v>#N/A</v>
      </c>
      <c r="V306" t="e">
        <v>#N/A</v>
      </c>
      <c r="W306" t="e">
        <v>#N/A</v>
      </c>
    </row>
    <row r="307" spans="1:23" x14ac:dyDescent="0.25">
      <c r="A307" t="s">
        <v>639</v>
      </c>
      <c r="B307" t="s">
        <v>640</v>
      </c>
      <c r="D307" t="s">
        <v>9</v>
      </c>
      <c r="E307">
        <v>3056</v>
      </c>
      <c r="F307">
        <v>9136</v>
      </c>
      <c r="G307">
        <v>33.450087565674259</v>
      </c>
      <c r="H307">
        <v>2597</v>
      </c>
      <c r="I307">
        <v>451</v>
      </c>
      <c r="J307">
        <v>861</v>
      </c>
      <c r="K307">
        <v>780</v>
      </c>
      <c r="L307">
        <v>629</v>
      </c>
      <c r="M307">
        <v>327</v>
      </c>
      <c r="N307">
        <v>2597</v>
      </c>
      <c r="O307">
        <v>0</v>
      </c>
      <c r="P307">
        <v>3048</v>
      </c>
      <c r="Q307">
        <v>0.99738219895287961</v>
      </c>
      <c r="R307">
        <v>14.796587926509186</v>
      </c>
      <c r="S307">
        <v>28.248031496062993</v>
      </c>
      <c r="T307">
        <v>25.590551181102363</v>
      </c>
      <c r="U307">
        <v>20.636482939632547</v>
      </c>
      <c r="V307">
        <v>10.728346456692913</v>
      </c>
      <c r="W307">
        <v>100</v>
      </c>
    </row>
    <row r="308" spans="1:23" x14ac:dyDescent="0.25">
      <c r="A308" t="s">
        <v>641</v>
      </c>
      <c r="B308" t="s">
        <v>642</v>
      </c>
      <c r="D308" t="s">
        <v>9</v>
      </c>
      <c r="E308">
        <v>3026</v>
      </c>
      <c r="F308" t="e">
        <v>#N/A</v>
      </c>
      <c r="G308" t="e">
        <v>#N/A</v>
      </c>
      <c r="H308">
        <v>2035</v>
      </c>
      <c r="I308">
        <v>995</v>
      </c>
      <c r="J308">
        <v>218</v>
      </c>
      <c r="K308">
        <v>887</v>
      </c>
      <c r="L308">
        <v>433</v>
      </c>
      <c r="M308">
        <v>497</v>
      </c>
      <c r="N308">
        <v>2035</v>
      </c>
      <c r="O308">
        <v>0</v>
      </c>
      <c r="P308">
        <v>3030</v>
      </c>
      <c r="Q308">
        <v>1.0013218770654329</v>
      </c>
      <c r="R308">
        <v>32.838283828382835</v>
      </c>
      <c r="S308">
        <v>7.1947194719471943</v>
      </c>
      <c r="T308">
        <v>29.273927392739274</v>
      </c>
      <c r="U308">
        <v>14.29042904290429</v>
      </c>
      <c r="V308">
        <v>16.402640264026402</v>
      </c>
      <c r="W308">
        <v>100</v>
      </c>
    </row>
    <row r="309" spans="1:23" x14ac:dyDescent="0.25">
      <c r="A309" t="s">
        <v>643</v>
      </c>
      <c r="B309" t="s">
        <v>644</v>
      </c>
      <c r="D309" t="s">
        <v>311</v>
      </c>
      <c r="E309">
        <v>3020</v>
      </c>
      <c r="F309">
        <v>6491</v>
      </c>
      <c r="G309">
        <v>46.525959020181787</v>
      </c>
      <c r="H309" t="e">
        <v>#N/A</v>
      </c>
      <c r="I309" t="e">
        <v>#N/A</v>
      </c>
      <c r="J309" t="e">
        <v>#N/A</v>
      </c>
      <c r="K309" t="e">
        <v>#N/A</v>
      </c>
      <c r="L309" t="e">
        <v>#N/A</v>
      </c>
      <c r="M309" t="e">
        <v>#N/A</v>
      </c>
      <c r="N309" t="e">
        <v>#N/A</v>
      </c>
      <c r="O309" t="e">
        <v>#N/A</v>
      </c>
      <c r="P309" t="e">
        <v>#N/A</v>
      </c>
      <c r="Q309" t="e">
        <v>#N/A</v>
      </c>
      <c r="R309" t="e">
        <v>#N/A</v>
      </c>
      <c r="S309" t="e">
        <v>#N/A</v>
      </c>
      <c r="T309" t="e">
        <v>#N/A</v>
      </c>
      <c r="U309" t="e">
        <v>#N/A</v>
      </c>
      <c r="V309" t="e">
        <v>#N/A</v>
      </c>
      <c r="W309" t="e">
        <v>#N/A</v>
      </c>
    </row>
    <row r="310" spans="1:23" x14ac:dyDescent="0.25">
      <c r="A310" t="s">
        <v>645</v>
      </c>
      <c r="B310" t="s">
        <v>93</v>
      </c>
      <c r="D310" t="s">
        <v>9</v>
      </c>
      <c r="E310">
        <v>3018</v>
      </c>
      <c r="F310">
        <v>11803</v>
      </c>
      <c r="G310">
        <v>25.569770397356606</v>
      </c>
      <c r="H310">
        <v>2632</v>
      </c>
      <c r="I310">
        <v>393</v>
      </c>
      <c r="J310">
        <v>838</v>
      </c>
      <c r="K310">
        <v>839</v>
      </c>
      <c r="L310">
        <v>538</v>
      </c>
      <c r="M310">
        <v>417</v>
      </c>
      <c r="N310">
        <v>2632</v>
      </c>
      <c r="O310">
        <v>0</v>
      </c>
      <c r="P310">
        <v>3025</v>
      </c>
      <c r="Q310">
        <v>1.0023194168323393</v>
      </c>
      <c r="R310">
        <v>12.991735537190083</v>
      </c>
      <c r="S310">
        <v>27.702479338842977</v>
      </c>
      <c r="T310">
        <v>27.735537190082642</v>
      </c>
      <c r="U310">
        <v>17.785123966942148</v>
      </c>
      <c r="V310">
        <v>13.785123966942148</v>
      </c>
      <c r="W310">
        <v>100</v>
      </c>
    </row>
    <row r="311" spans="1:23" x14ac:dyDescent="0.25">
      <c r="A311" t="s">
        <v>646</v>
      </c>
      <c r="B311" t="s">
        <v>647</v>
      </c>
      <c r="D311" t="s">
        <v>9</v>
      </c>
      <c r="E311">
        <v>3003</v>
      </c>
      <c r="F311">
        <v>6398</v>
      </c>
      <c r="G311">
        <v>46.936542669584249</v>
      </c>
      <c r="H311">
        <v>2236</v>
      </c>
      <c r="I311">
        <v>763</v>
      </c>
      <c r="J311">
        <v>465</v>
      </c>
      <c r="K311">
        <v>884</v>
      </c>
      <c r="L311">
        <v>530</v>
      </c>
      <c r="M311">
        <v>357</v>
      </c>
      <c r="N311">
        <v>2236</v>
      </c>
      <c r="O311">
        <v>0</v>
      </c>
      <c r="P311">
        <v>2999</v>
      </c>
      <c r="Q311">
        <v>0.99866799866799871</v>
      </c>
      <c r="R311">
        <v>25.441813937979322</v>
      </c>
      <c r="S311">
        <v>15.505168389463153</v>
      </c>
      <c r="T311">
        <v>29.476492164054687</v>
      </c>
      <c r="U311">
        <v>17.672557519173058</v>
      </c>
      <c r="V311">
        <v>11.903967989329777</v>
      </c>
      <c r="W311">
        <v>99.999999999999986</v>
      </c>
    </row>
    <row r="312" spans="1:23" x14ac:dyDescent="0.25">
      <c r="A312" t="s">
        <v>648</v>
      </c>
      <c r="B312" t="s">
        <v>649</v>
      </c>
      <c r="D312" t="s">
        <v>650</v>
      </c>
      <c r="E312">
        <v>2988</v>
      </c>
      <c r="F312">
        <v>7543</v>
      </c>
      <c r="G312">
        <v>39.61288611958107</v>
      </c>
      <c r="H312" t="e">
        <v>#N/A</v>
      </c>
      <c r="I312" t="e">
        <v>#N/A</v>
      </c>
      <c r="J312" t="e">
        <v>#N/A</v>
      </c>
      <c r="K312" t="e">
        <v>#N/A</v>
      </c>
      <c r="L312" t="e">
        <v>#N/A</v>
      </c>
      <c r="M312" t="e">
        <v>#N/A</v>
      </c>
      <c r="N312" t="e">
        <v>#N/A</v>
      </c>
      <c r="O312" t="e">
        <v>#N/A</v>
      </c>
      <c r="P312" t="e">
        <v>#N/A</v>
      </c>
      <c r="Q312" t="e">
        <v>#N/A</v>
      </c>
      <c r="R312" t="e">
        <v>#N/A</v>
      </c>
      <c r="S312" t="e">
        <v>#N/A</v>
      </c>
      <c r="T312" t="e">
        <v>#N/A</v>
      </c>
      <c r="U312" t="e">
        <v>#N/A</v>
      </c>
      <c r="V312" t="e">
        <v>#N/A</v>
      </c>
      <c r="W312" t="e">
        <v>#N/A</v>
      </c>
    </row>
    <row r="313" spans="1:23" x14ac:dyDescent="0.25">
      <c r="A313" t="s">
        <v>651</v>
      </c>
      <c r="B313" t="s">
        <v>652</v>
      </c>
      <c r="D313" t="s">
        <v>491</v>
      </c>
      <c r="E313">
        <v>2976</v>
      </c>
      <c r="F313">
        <v>6298</v>
      </c>
      <c r="G313">
        <v>47.253096221022545</v>
      </c>
      <c r="H313" t="e">
        <v>#N/A</v>
      </c>
      <c r="I313" t="e">
        <v>#N/A</v>
      </c>
      <c r="J313" t="e">
        <v>#N/A</v>
      </c>
      <c r="K313" t="e">
        <v>#N/A</v>
      </c>
      <c r="L313" t="e">
        <v>#N/A</v>
      </c>
      <c r="M313" t="e">
        <v>#N/A</v>
      </c>
      <c r="N313" t="e">
        <v>#N/A</v>
      </c>
      <c r="O313" t="e">
        <v>#N/A</v>
      </c>
      <c r="P313" t="e">
        <v>#N/A</v>
      </c>
      <c r="Q313" t="e">
        <v>#N/A</v>
      </c>
      <c r="R313" t="e">
        <v>#N/A</v>
      </c>
      <c r="S313" t="e">
        <v>#N/A</v>
      </c>
      <c r="T313" t="e">
        <v>#N/A</v>
      </c>
      <c r="U313" t="e">
        <v>#N/A</v>
      </c>
      <c r="V313" t="e">
        <v>#N/A</v>
      </c>
      <c r="W313" t="e">
        <v>#N/A</v>
      </c>
    </row>
    <row r="314" spans="1:23" x14ac:dyDescent="0.25">
      <c r="A314" t="s">
        <v>653</v>
      </c>
      <c r="B314" t="s">
        <v>654</v>
      </c>
      <c r="D314" t="s">
        <v>266</v>
      </c>
      <c r="E314">
        <v>2972</v>
      </c>
      <c r="F314">
        <v>8209</v>
      </c>
      <c r="G314">
        <v>36.204166159093674</v>
      </c>
      <c r="H314" t="e">
        <v>#N/A</v>
      </c>
      <c r="I314" t="e">
        <v>#N/A</v>
      </c>
      <c r="J314" t="e">
        <v>#N/A</v>
      </c>
      <c r="K314" t="e">
        <v>#N/A</v>
      </c>
      <c r="L314" t="e">
        <v>#N/A</v>
      </c>
      <c r="M314" t="e">
        <v>#N/A</v>
      </c>
      <c r="N314" t="e">
        <v>#N/A</v>
      </c>
      <c r="O314" t="e">
        <v>#N/A</v>
      </c>
      <c r="P314" t="e">
        <v>#N/A</v>
      </c>
      <c r="Q314" t="e">
        <v>#N/A</v>
      </c>
      <c r="R314" t="e">
        <v>#N/A</v>
      </c>
      <c r="S314" t="e">
        <v>#N/A</v>
      </c>
      <c r="T314" t="e">
        <v>#N/A</v>
      </c>
      <c r="U314" t="e">
        <v>#N/A</v>
      </c>
      <c r="V314" t="e">
        <v>#N/A</v>
      </c>
      <c r="W314" t="e">
        <v>#N/A</v>
      </c>
    </row>
    <row r="315" spans="1:23" x14ac:dyDescent="0.25">
      <c r="A315" t="s">
        <v>655</v>
      </c>
      <c r="B315" t="s">
        <v>656</v>
      </c>
      <c r="D315" t="s">
        <v>9</v>
      </c>
      <c r="E315">
        <v>2966</v>
      </c>
      <c r="F315">
        <v>5972</v>
      </c>
      <c r="G315">
        <v>49.665103817816473</v>
      </c>
      <c r="H315">
        <v>2653</v>
      </c>
      <c r="I315">
        <v>292</v>
      </c>
      <c r="J315">
        <v>826</v>
      </c>
      <c r="K315">
        <v>956</v>
      </c>
      <c r="L315">
        <v>535</v>
      </c>
      <c r="M315">
        <v>336</v>
      </c>
      <c r="N315">
        <v>2653</v>
      </c>
      <c r="O315">
        <v>0</v>
      </c>
      <c r="P315">
        <v>2945</v>
      </c>
      <c r="Q315">
        <v>0.99291975724881998</v>
      </c>
      <c r="R315">
        <v>9.915110356536502</v>
      </c>
      <c r="S315">
        <v>28.047538200339559</v>
      </c>
      <c r="T315">
        <v>32.461799660441429</v>
      </c>
      <c r="U315">
        <v>18.166383701188455</v>
      </c>
      <c r="V315">
        <v>11.409168081494057</v>
      </c>
      <c r="W315">
        <v>100</v>
      </c>
    </row>
    <row r="316" spans="1:23" x14ac:dyDescent="0.25">
      <c r="A316" t="s">
        <v>657</v>
      </c>
      <c r="B316" t="s">
        <v>658</v>
      </c>
      <c r="D316" t="s">
        <v>9</v>
      </c>
      <c r="E316">
        <v>2959</v>
      </c>
      <c r="F316">
        <v>9571</v>
      </c>
      <c r="G316">
        <v>30.91630968550831</v>
      </c>
      <c r="H316">
        <v>1690</v>
      </c>
      <c r="I316">
        <v>1262</v>
      </c>
      <c r="J316">
        <v>484</v>
      </c>
      <c r="K316">
        <v>565</v>
      </c>
      <c r="L316">
        <v>340</v>
      </c>
      <c r="M316">
        <v>301</v>
      </c>
      <c r="N316">
        <v>1690</v>
      </c>
      <c r="O316">
        <v>0</v>
      </c>
      <c r="P316">
        <v>2952</v>
      </c>
      <c r="Q316">
        <v>0.99763433592429873</v>
      </c>
      <c r="R316">
        <v>42.75067750677507</v>
      </c>
      <c r="S316">
        <v>16.395663956639567</v>
      </c>
      <c r="T316">
        <v>19.139566395663955</v>
      </c>
      <c r="U316">
        <v>11.517615176151761</v>
      </c>
      <c r="V316">
        <v>10.196476964769648</v>
      </c>
      <c r="W316">
        <v>100</v>
      </c>
    </row>
    <row r="317" spans="1:23" x14ac:dyDescent="0.25">
      <c r="A317" t="s">
        <v>659</v>
      </c>
      <c r="B317" t="s">
        <v>660</v>
      </c>
      <c r="D317" t="s">
        <v>9</v>
      </c>
      <c r="E317">
        <v>2949</v>
      </c>
      <c r="F317">
        <v>7573</v>
      </c>
      <c r="G317">
        <v>38.940974514723358</v>
      </c>
      <c r="H317">
        <v>1449</v>
      </c>
      <c r="I317">
        <v>1499</v>
      </c>
      <c r="J317">
        <v>292</v>
      </c>
      <c r="K317">
        <v>311</v>
      </c>
      <c r="L317">
        <v>341</v>
      </c>
      <c r="M317">
        <v>505</v>
      </c>
      <c r="N317">
        <v>1449</v>
      </c>
      <c r="O317">
        <v>0</v>
      </c>
      <c r="P317">
        <v>2948</v>
      </c>
      <c r="Q317">
        <v>0.99966090200067814</v>
      </c>
      <c r="R317">
        <v>50.848032564450477</v>
      </c>
      <c r="S317">
        <v>9.9050203527815466</v>
      </c>
      <c r="T317">
        <v>10.549525101763908</v>
      </c>
      <c r="U317">
        <v>11.567164179104477</v>
      </c>
      <c r="V317">
        <v>17.130257801899592</v>
      </c>
      <c r="W317">
        <v>100</v>
      </c>
    </row>
    <row r="318" spans="1:23" x14ac:dyDescent="0.25">
      <c r="A318" t="s">
        <v>661</v>
      </c>
      <c r="B318" t="s">
        <v>662</v>
      </c>
      <c r="D318" t="s">
        <v>9</v>
      </c>
      <c r="E318">
        <v>2926</v>
      </c>
      <c r="F318">
        <v>4899</v>
      </c>
      <c r="G318">
        <v>59.726474790773629</v>
      </c>
      <c r="H318">
        <v>2298</v>
      </c>
      <c r="I318">
        <v>602</v>
      </c>
      <c r="J318">
        <v>718</v>
      </c>
      <c r="K318">
        <v>705</v>
      </c>
      <c r="L318">
        <v>617</v>
      </c>
      <c r="M318">
        <v>258</v>
      </c>
      <c r="N318">
        <v>2298</v>
      </c>
      <c r="O318">
        <v>0</v>
      </c>
      <c r="P318">
        <v>2900</v>
      </c>
      <c r="Q318">
        <v>0.99111414900888584</v>
      </c>
      <c r="R318">
        <v>20.758620689655171</v>
      </c>
      <c r="S318">
        <v>24.758620689655171</v>
      </c>
      <c r="T318">
        <v>24.310344827586206</v>
      </c>
      <c r="U318">
        <v>21.275862068965516</v>
      </c>
      <c r="V318">
        <v>8.8965517241379306</v>
      </c>
      <c r="W318">
        <v>100</v>
      </c>
    </row>
    <row r="319" spans="1:23" x14ac:dyDescent="0.25">
      <c r="A319" t="s">
        <v>663</v>
      </c>
      <c r="B319" t="s">
        <v>664</v>
      </c>
      <c r="D319" t="s">
        <v>266</v>
      </c>
      <c r="E319">
        <v>2904</v>
      </c>
      <c r="F319">
        <v>6657</v>
      </c>
      <c r="G319">
        <v>43.62325371789094</v>
      </c>
      <c r="H319" t="e">
        <v>#N/A</v>
      </c>
      <c r="I319" t="e">
        <v>#N/A</v>
      </c>
      <c r="J319" t="e">
        <v>#N/A</v>
      </c>
      <c r="K319" t="e">
        <v>#N/A</v>
      </c>
      <c r="L319" t="e">
        <v>#N/A</v>
      </c>
      <c r="M319" t="e">
        <v>#N/A</v>
      </c>
      <c r="N319" t="e">
        <v>#N/A</v>
      </c>
      <c r="O319" t="e">
        <v>#N/A</v>
      </c>
      <c r="P319" t="e">
        <v>#N/A</v>
      </c>
      <c r="Q319" t="e">
        <v>#N/A</v>
      </c>
      <c r="R319" t="e">
        <v>#N/A</v>
      </c>
      <c r="S319" t="e">
        <v>#N/A</v>
      </c>
      <c r="T319" t="e">
        <v>#N/A</v>
      </c>
      <c r="U319" t="e">
        <v>#N/A</v>
      </c>
      <c r="V319" t="e">
        <v>#N/A</v>
      </c>
      <c r="W319" t="e">
        <v>#N/A</v>
      </c>
    </row>
    <row r="320" spans="1:23" x14ac:dyDescent="0.25">
      <c r="A320" t="s">
        <v>665</v>
      </c>
      <c r="B320" t="s">
        <v>666</v>
      </c>
      <c r="D320" t="s">
        <v>9</v>
      </c>
      <c r="E320">
        <v>2880</v>
      </c>
      <c r="F320">
        <v>4637</v>
      </c>
      <c r="G320">
        <v>62.109122277334485</v>
      </c>
      <c r="H320">
        <v>2118</v>
      </c>
      <c r="I320">
        <v>757</v>
      </c>
      <c r="J320">
        <v>322</v>
      </c>
      <c r="K320">
        <v>862</v>
      </c>
      <c r="L320">
        <v>485</v>
      </c>
      <c r="M320">
        <v>449</v>
      </c>
      <c r="N320">
        <v>2118</v>
      </c>
      <c r="O320">
        <v>0</v>
      </c>
      <c r="P320">
        <v>2875</v>
      </c>
      <c r="Q320">
        <v>0.99826388888888884</v>
      </c>
      <c r="R320">
        <v>26.330434782608698</v>
      </c>
      <c r="S320">
        <v>11.200000000000001</v>
      </c>
      <c r="T320">
        <v>29.982608695652175</v>
      </c>
      <c r="U320">
        <v>16.869565217391305</v>
      </c>
      <c r="V320">
        <v>15.617391304347827</v>
      </c>
      <c r="W320">
        <v>100</v>
      </c>
    </row>
    <row r="321" spans="1:23" x14ac:dyDescent="0.25">
      <c r="A321" t="s">
        <v>667</v>
      </c>
      <c r="B321" t="s">
        <v>668</v>
      </c>
      <c r="D321" t="s">
        <v>9</v>
      </c>
      <c r="E321">
        <v>2879</v>
      </c>
      <c r="F321">
        <v>5902</v>
      </c>
      <c r="G321">
        <v>48.780074550999664</v>
      </c>
      <c r="H321">
        <v>2217</v>
      </c>
      <c r="I321">
        <v>668</v>
      </c>
      <c r="J321">
        <v>676</v>
      </c>
      <c r="K321">
        <v>674</v>
      </c>
      <c r="L321">
        <v>420</v>
      </c>
      <c r="M321">
        <v>447</v>
      </c>
      <c r="N321">
        <v>2217</v>
      </c>
      <c r="O321">
        <v>0</v>
      </c>
      <c r="P321">
        <v>2885</v>
      </c>
      <c r="Q321">
        <v>1.0020840569642238</v>
      </c>
      <c r="R321">
        <v>23.154246100519931</v>
      </c>
      <c r="S321">
        <v>23.431542461005201</v>
      </c>
      <c r="T321">
        <v>23.362218370883884</v>
      </c>
      <c r="U321">
        <v>14.558058925476603</v>
      </c>
      <c r="V321">
        <v>15.493934142114385</v>
      </c>
      <c r="W321">
        <v>100</v>
      </c>
    </row>
    <row r="322" spans="1:23" x14ac:dyDescent="0.25">
      <c r="A322" t="s">
        <v>669</v>
      </c>
      <c r="B322" t="s">
        <v>670</v>
      </c>
      <c r="D322" t="s">
        <v>9</v>
      </c>
      <c r="E322">
        <v>2862</v>
      </c>
      <c r="F322">
        <v>7183</v>
      </c>
      <c r="G322">
        <v>39.844076291243212</v>
      </c>
      <c r="H322">
        <v>1891</v>
      </c>
      <c r="I322">
        <v>969</v>
      </c>
      <c r="J322">
        <v>651</v>
      </c>
      <c r="K322">
        <v>569</v>
      </c>
      <c r="L322">
        <v>405</v>
      </c>
      <c r="M322">
        <v>266</v>
      </c>
      <c r="N322">
        <v>1891</v>
      </c>
      <c r="O322">
        <v>0</v>
      </c>
      <c r="P322">
        <v>2860</v>
      </c>
      <c r="Q322">
        <v>0.99930118798043321</v>
      </c>
      <c r="R322">
        <v>33.88111888111888</v>
      </c>
      <c r="S322">
        <v>22.76223776223776</v>
      </c>
      <c r="T322">
        <v>19.895104895104897</v>
      </c>
      <c r="U322">
        <v>14.160839160839162</v>
      </c>
      <c r="V322">
        <v>9.3006993006993017</v>
      </c>
      <c r="W322">
        <v>100</v>
      </c>
    </row>
    <row r="323" spans="1:23" x14ac:dyDescent="0.25">
      <c r="A323" t="s">
        <v>671</v>
      </c>
      <c r="B323" t="s">
        <v>672</v>
      </c>
      <c r="D323" t="s">
        <v>9</v>
      </c>
      <c r="E323">
        <v>2845</v>
      </c>
      <c r="F323">
        <v>8571</v>
      </c>
      <c r="G323">
        <v>33.193326332983311</v>
      </c>
      <c r="H323">
        <v>2098</v>
      </c>
      <c r="I323">
        <v>741</v>
      </c>
      <c r="J323">
        <v>627</v>
      </c>
      <c r="K323">
        <v>542</v>
      </c>
      <c r="L323">
        <v>525</v>
      </c>
      <c r="M323">
        <v>404</v>
      </c>
      <c r="N323">
        <v>2098</v>
      </c>
      <c r="O323">
        <v>0</v>
      </c>
      <c r="P323">
        <v>2839</v>
      </c>
      <c r="Q323">
        <v>0.9978910369068541</v>
      </c>
      <c r="R323">
        <v>26.100739697076435</v>
      </c>
      <c r="S323">
        <v>22.085241282141599</v>
      </c>
      <c r="T323">
        <v>19.091229306093695</v>
      </c>
      <c r="U323">
        <v>18.492426910884113</v>
      </c>
      <c r="V323">
        <v>14.230362803804155</v>
      </c>
      <c r="W323">
        <v>100</v>
      </c>
    </row>
    <row r="324" spans="1:23" x14ac:dyDescent="0.25">
      <c r="A324" t="s">
        <v>673</v>
      </c>
      <c r="B324" t="s">
        <v>674</v>
      </c>
      <c r="D324" t="s">
        <v>266</v>
      </c>
      <c r="E324">
        <v>2844</v>
      </c>
      <c r="F324">
        <v>8097</v>
      </c>
      <c r="G324">
        <v>35.124120044460909</v>
      </c>
      <c r="H324" t="e">
        <v>#N/A</v>
      </c>
      <c r="I324" t="e">
        <v>#N/A</v>
      </c>
      <c r="J324" t="e">
        <v>#N/A</v>
      </c>
      <c r="K324" t="e">
        <v>#N/A</v>
      </c>
      <c r="L324" t="e">
        <v>#N/A</v>
      </c>
      <c r="M324" t="e">
        <v>#N/A</v>
      </c>
      <c r="N324" t="e">
        <v>#N/A</v>
      </c>
      <c r="O324" t="e">
        <v>#N/A</v>
      </c>
      <c r="P324" t="e">
        <v>#N/A</v>
      </c>
      <c r="Q324" t="e">
        <v>#N/A</v>
      </c>
      <c r="R324" t="e">
        <v>#N/A</v>
      </c>
      <c r="S324" t="e">
        <v>#N/A</v>
      </c>
      <c r="T324" t="e">
        <v>#N/A</v>
      </c>
      <c r="U324" t="e">
        <v>#N/A</v>
      </c>
      <c r="V324" t="e">
        <v>#N/A</v>
      </c>
      <c r="W324" t="e">
        <v>#N/A</v>
      </c>
    </row>
    <row r="325" spans="1:23" x14ac:dyDescent="0.25">
      <c r="A325" t="s">
        <v>675</v>
      </c>
      <c r="B325" t="s">
        <v>676</v>
      </c>
      <c r="D325" t="s">
        <v>144</v>
      </c>
      <c r="E325">
        <v>2824</v>
      </c>
      <c r="F325">
        <v>10831</v>
      </c>
      <c r="G325">
        <v>26.07330809712861</v>
      </c>
      <c r="H325" t="e">
        <v>#N/A</v>
      </c>
      <c r="I325" t="e">
        <v>#N/A</v>
      </c>
      <c r="J325" t="e">
        <v>#N/A</v>
      </c>
      <c r="K325" t="e">
        <v>#N/A</v>
      </c>
      <c r="L325" t="e">
        <v>#N/A</v>
      </c>
      <c r="M325" t="e">
        <v>#N/A</v>
      </c>
      <c r="N325" t="e">
        <v>#N/A</v>
      </c>
      <c r="O325" t="e">
        <v>#N/A</v>
      </c>
      <c r="P325" t="e">
        <v>#N/A</v>
      </c>
      <c r="Q325" t="e">
        <v>#N/A</v>
      </c>
      <c r="R325" t="e">
        <v>#N/A</v>
      </c>
      <c r="S325" t="e">
        <v>#N/A</v>
      </c>
      <c r="T325" t="e">
        <v>#N/A</v>
      </c>
      <c r="U325" t="e">
        <v>#N/A</v>
      </c>
      <c r="V325" t="e">
        <v>#N/A</v>
      </c>
      <c r="W325" t="e">
        <v>#N/A</v>
      </c>
    </row>
    <row r="326" spans="1:23" x14ac:dyDescent="0.25">
      <c r="A326" t="s">
        <v>677</v>
      </c>
      <c r="B326" t="s">
        <v>678</v>
      </c>
      <c r="D326" t="s">
        <v>429</v>
      </c>
      <c r="E326">
        <v>2807</v>
      </c>
      <c r="F326">
        <v>8204</v>
      </c>
      <c r="G326">
        <v>34.215017064846414</v>
      </c>
      <c r="H326" t="e">
        <v>#N/A</v>
      </c>
      <c r="I326" t="e">
        <v>#N/A</v>
      </c>
      <c r="J326" t="e">
        <v>#N/A</v>
      </c>
      <c r="K326" t="e">
        <v>#N/A</v>
      </c>
      <c r="L326" t="e">
        <v>#N/A</v>
      </c>
      <c r="M326" t="e">
        <v>#N/A</v>
      </c>
      <c r="N326" t="e">
        <v>#N/A</v>
      </c>
      <c r="O326" t="e">
        <v>#N/A</v>
      </c>
      <c r="P326" t="e">
        <v>#N/A</v>
      </c>
      <c r="Q326" t="e">
        <v>#N/A</v>
      </c>
      <c r="R326" t="e">
        <v>#N/A</v>
      </c>
      <c r="S326" t="e">
        <v>#N/A</v>
      </c>
      <c r="T326" t="e">
        <v>#N/A</v>
      </c>
      <c r="U326" t="e">
        <v>#N/A</v>
      </c>
      <c r="V326" t="e">
        <v>#N/A</v>
      </c>
      <c r="W326" t="e">
        <v>#N/A</v>
      </c>
    </row>
    <row r="327" spans="1:23" x14ac:dyDescent="0.25">
      <c r="A327" t="s">
        <v>679</v>
      </c>
      <c r="B327" t="s">
        <v>680</v>
      </c>
      <c r="D327" t="s">
        <v>9</v>
      </c>
      <c r="E327">
        <v>2805</v>
      </c>
      <c r="F327">
        <v>6669</v>
      </c>
      <c r="G327">
        <v>42.060278902384162</v>
      </c>
      <c r="H327">
        <v>1801</v>
      </c>
      <c r="I327">
        <v>1003</v>
      </c>
      <c r="J327">
        <v>474</v>
      </c>
      <c r="K327">
        <v>453</v>
      </c>
      <c r="L327">
        <v>509</v>
      </c>
      <c r="M327">
        <v>365</v>
      </c>
      <c r="N327">
        <v>1801</v>
      </c>
      <c r="O327">
        <v>0</v>
      </c>
      <c r="P327">
        <v>2804</v>
      </c>
      <c r="Q327">
        <v>0.99964349376114081</v>
      </c>
      <c r="R327">
        <v>35.770328102710415</v>
      </c>
      <c r="S327">
        <v>16.904422253922966</v>
      </c>
      <c r="T327">
        <v>16.15549215406562</v>
      </c>
      <c r="U327">
        <v>18.152639087018546</v>
      </c>
      <c r="V327">
        <v>13.017118402282454</v>
      </c>
      <c r="W327">
        <v>100</v>
      </c>
    </row>
    <row r="328" spans="1:23" x14ac:dyDescent="0.25">
      <c r="A328" t="s">
        <v>681</v>
      </c>
      <c r="B328" t="s">
        <v>682</v>
      </c>
      <c r="D328" t="s">
        <v>9</v>
      </c>
      <c r="E328">
        <v>2801</v>
      </c>
      <c r="F328">
        <v>10554</v>
      </c>
      <c r="G328">
        <v>26.539700587454995</v>
      </c>
      <c r="H328">
        <v>2362</v>
      </c>
      <c r="I328">
        <v>434</v>
      </c>
      <c r="J328">
        <v>910</v>
      </c>
      <c r="K328">
        <v>754</v>
      </c>
      <c r="L328">
        <v>478</v>
      </c>
      <c r="M328">
        <v>220</v>
      </c>
      <c r="N328">
        <v>2362</v>
      </c>
      <c r="O328">
        <v>0</v>
      </c>
      <c r="P328">
        <v>2796</v>
      </c>
      <c r="Q328">
        <v>0.99821492324169936</v>
      </c>
      <c r="R328">
        <v>15.52217453505007</v>
      </c>
      <c r="S328">
        <v>32.546494992846924</v>
      </c>
      <c r="T328">
        <v>26.967095851216023</v>
      </c>
      <c r="U328">
        <v>17.09585121602289</v>
      </c>
      <c r="V328">
        <v>7.8683834048640922</v>
      </c>
      <c r="W328">
        <v>100</v>
      </c>
    </row>
    <row r="329" spans="1:23" x14ac:dyDescent="0.25">
      <c r="A329" t="s">
        <v>683</v>
      </c>
      <c r="B329" t="s">
        <v>684</v>
      </c>
      <c r="D329" t="s">
        <v>401</v>
      </c>
      <c r="E329">
        <v>2785</v>
      </c>
      <c r="F329" t="e">
        <v>#N/A</v>
      </c>
      <c r="G329" t="e">
        <v>#N/A</v>
      </c>
      <c r="H329" t="e">
        <v>#N/A</v>
      </c>
      <c r="I329" t="e">
        <v>#N/A</v>
      </c>
      <c r="J329" t="e">
        <v>#N/A</v>
      </c>
      <c r="K329" t="e">
        <v>#N/A</v>
      </c>
      <c r="L329" t="e">
        <v>#N/A</v>
      </c>
      <c r="M329" t="e">
        <v>#N/A</v>
      </c>
      <c r="N329" t="e">
        <v>#N/A</v>
      </c>
      <c r="O329" t="e">
        <v>#N/A</v>
      </c>
      <c r="P329" t="e">
        <v>#N/A</v>
      </c>
      <c r="Q329" t="e">
        <v>#N/A</v>
      </c>
      <c r="R329" t="e">
        <v>#N/A</v>
      </c>
      <c r="S329" t="e">
        <v>#N/A</v>
      </c>
      <c r="T329" t="e">
        <v>#N/A</v>
      </c>
      <c r="U329" t="e">
        <v>#N/A</v>
      </c>
      <c r="V329" t="e">
        <v>#N/A</v>
      </c>
      <c r="W329" t="e">
        <v>#N/A</v>
      </c>
    </row>
    <row r="330" spans="1:23" x14ac:dyDescent="0.25">
      <c r="A330" t="s">
        <v>685</v>
      </c>
      <c r="B330" t="s">
        <v>686</v>
      </c>
      <c r="D330" t="s">
        <v>9</v>
      </c>
      <c r="E330">
        <v>2784</v>
      </c>
      <c r="F330" t="e">
        <v>#N/A</v>
      </c>
      <c r="G330" t="e">
        <v>#N/A</v>
      </c>
      <c r="H330">
        <v>2602</v>
      </c>
      <c r="I330">
        <v>194</v>
      </c>
      <c r="J330">
        <v>890</v>
      </c>
      <c r="K330">
        <v>947</v>
      </c>
      <c r="L330">
        <v>450</v>
      </c>
      <c r="M330">
        <v>315</v>
      </c>
      <c r="N330">
        <v>2602</v>
      </c>
      <c r="O330">
        <v>0</v>
      </c>
      <c r="P330">
        <v>2796</v>
      </c>
      <c r="Q330">
        <v>1.0043103448275863</v>
      </c>
      <c r="R330">
        <v>6.9384835479256086</v>
      </c>
      <c r="S330">
        <v>31.831187410586555</v>
      </c>
      <c r="T330">
        <v>33.869814020028613</v>
      </c>
      <c r="U330">
        <v>16.094420600858371</v>
      </c>
      <c r="V330">
        <v>11.266094420600858</v>
      </c>
      <c r="W330">
        <v>100</v>
      </c>
    </row>
    <row r="331" spans="1:23" x14ac:dyDescent="0.25">
      <c r="A331" t="s">
        <v>687</v>
      </c>
      <c r="B331" t="s">
        <v>688</v>
      </c>
      <c r="D331" t="s">
        <v>266</v>
      </c>
      <c r="E331">
        <v>2779</v>
      </c>
      <c r="F331">
        <v>7552</v>
      </c>
      <c r="G331">
        <v>36.798199152542374</v>
      </c>
      <c r="H331" t="e">
        <v>#N/A</v>
      </c>
      <c r="I331" t="e">
        <v>#N/A</v>
      </c>
      <c r="J331" t="e">
        <v>#N/A</v>
      </c>
      <c r="K331" t="e">
        <v>#N/A</v>
      </c>
      <c r="L331" t="e">
        <v>#N/A</v>
      </c>
      <c r="M331" t="e">
        <v>#N/A</v>
      </c>
      <c r="N331" t="e">
        <v>#N/A</v>
      </c>
      <c r="O331" t="e">
        <v>#N/A</v>
      </c>
      <c r="P331" t="e">
        <v>#N/A</v>
      </c>
      <c r="Q331" t="e">
        <v>#N/A</v>
      </c>
      <c r="R331" t="e">
        <v>#N/A</v>
      </c>
      <c r="S331" t="e">
        <v>#N/A</v>
      </c>
      <c r="T331" t="e">
        <v>#N/A</v>
      </c>
      <c r="U331" t="e">
        <v>#N/A</v>
      </c>
      <c r="V331" t="e">
        <v>#N/A</v>
      </c>
      <c r="W331" t="e">
        <v>#N/A</v>
      </c>
    </row>
    <row r="332" spans="1:23" x14ac:dyDescent="0.25">
      <c r="A332" t="s">
        <v>689</v>
      </c>
      <c r="B332" t="s">
        <v>690</v>
      </c>
      <c r="D332" t="s">
        <v>491</v>
      </c>
      <c r="E332">
        <v>2779</v>
      </c>
      <c r="F332">
        <v>7843</v>
      </c>
      <c r="G332">
        <v>35.432870075226312</v>
      </c>
      <c r="H332" t="e">
        <v>#N/A</v>
      </c>
      <c r="I332" t="e">
        <v>#N/A</v>
      </c>
      <c r="J332" t="e">
        <v>#N/A</v>
      </c>
      <c r="K332" t="e">
        <v>#N/A</v>
      </c>
      <c r="L332" t="e">
        <v>#N/A</v>
      </c>
      <c r="M332" t="e">
        <v>#N/A</v>
      </c>
      <c r="N332" t="e">
        <v>#N/A</v>
      </c>
      <c r="O332" t="e">
        <v>#N/A</v>
      </c>
      <c r="P332" t="e">
        <v>#N/A</v>
      </c>
      <c r="Q332" t="e">
        <v>#N/A</v>
      </c>
      <c r="R332" t="e">
        <v>#N/A</v>
      </c>
      <c r="S332" t="e">
        <v>#N/A</v>
      </c>
      <c r="T332" t="e">
        <v>#N/A</v>
      </c>
      <c r="U332" t="e">
        <v>#N/A</v>
      </c>
      <c r="V332" t="e">
        <v>#N/A</v>
      </c>
      <c r="W332" t="e">
        <v>#N/A</v>
      </c>
    </row>
    <row r="333" spans="1:23" x14ac:dyDescent="0.25">
      <c r="A333" t="s">
        <v>691</v>
      </c>
      <c r="B333" t="s">
        <v>692</v>
      </c>
      <c r="D333" t="s">
        <v>9</v>
      </c>
      <c r="E333">
        <v>2770</v>
      </c>
      <c r="F333">
        <v>7895</v>
      </c>
      <c r="G333">
        <v>35.085497150094994</v>
      </c>
      <c r="H333">
        <v>2380</v>
      </c>
      <c r="I333">
        <v>385</v>
      </c>
      <c r="J333">
        <v>637</v>
      </c>
      <c r="K333">
        <v>931</v>
      </c>
      <c r="L333">
        <v>401</v>
      </c>
      <c r="M333">
        <v>411</v>
      </c>
      <c r="N333">
        <v>2380</v>
      </c>
      <c r="O333">
        <v>0</v>
      </c>
      <c r="P333">
        <v>2765</v>
      </c>
      <c r="Q333">
        <v>0.99819494584837543</v>
      </c>
      <c r="R333">
        <v>13.924050632911392</v>
      </c>
      <c r="S333">
        <v>23.037974683544306</v>
      </c>
      <c r="T333">
        <v>33.670886075949369</v>
      </c>
      <c r="U333">
        <v>14.50271247739602</v>
      </c>
      <c r="V333">
        <v>14.864376130198915</v>
      </c>
      <c r="W333">
        <v>100</v>
      </c>
    </row>
    <row r="334" spans="1:23" x14ac:dyDescent="0.25">
      <c r="A334" t="s">
        <v>693</v>
      </c>
      <c r="B334" t="s">
        <v>694</v>
      </c>
      <c r="D334" t="s">
        <v>9</v>
      </c>
      <c r="E334">
        <v>2765</v>
      </c>
      <c r="F334">
        <v>4892</v>
      </c>
      <c r="G334">
        <v>56.520850367947673</v>
      </c>
      <c r="H334">
        <v>2386</v>
      </c>
      <c r="I334">
        <v>378</v>
      </c>
      <c r="J334">
        <v>593</v>
      </c>
      <c r="K334">
        <v>926</v>
      </c>
      <c r="L334">
        <v>403</v>
      </c>
      <c r="M334">
        <v>464</v>
      </c>
      <c r="N334">
        <v>2386</v>
      </c>
      <c r="O334">
        <v>0</v>
      </c>
      <c r="P334">
        <v>2764</v>
      </c>
      <c r="Q334">
        <v>0.99963833634719712</v>
      </c>
      <c r="R334">
        <v>13.675832127351665</v>
      </c>
      <c r="S334">
        <v>21.454413892908828</v>
      </c>
      <c r="T334">
        <v>33.502170767004344</v>
      </c>
      <c r="U334">
        <v>14.580318379160637</v>
      </c>
      <c r="V334">
        <v>16.787264833574529</v>
      </c>
      <c r="W334">
        <v>100.00000000000001</v>
      </c>
    </row>
    <row r="335" spans="1:23" x14ac:dyDescent="0.25">
      <c r="A335" t="s">
        <v>695</v>
      </c>
      <c r="B335" t="s">
        <v>696</v>
      </c>
      <c r="D335" t="s">
        <v>185</v>
      </c>
      <c r="E335">
        <v>2763</v>
      </c>
      <c r="F335">
        <v>5382</v>
      </c>
      <c r="G335">
        <v>51.337792642140471</v>
      </c>
      <c r="H335" t="e">
        <v>#N/A</v>
      </c>
      <c r="I335" t="e">
        <v>#N/A</v>
      </c>
      <c r="J335" t="e">
        <v>#N/A</v>
      </c>
      <c r="K335" t="e">
        <v>#N/A</v>
      </c>
      <c r="L335" t="e">
        <v>#N/A</v>
      </c>
      <c r="M335" t="e">
        <v>#N/A</v>
      </c>
      <c r="N335" t="e">
        <v>#N/A</v>
      </c>
      <c r="O335" t="e">
        <v>#N/A</v>
      </c>
      <c r="P335" t="e">
        <v>#N/A</v>
      </c>
      <c r="Q335" t="e">
        <v>#N/A</v>
      </c>
      <c r="R335" t="e">
        <v>#N/A</v>
      </c>
      <c r="S335" t="e">
        <v>#N/A</v>
      </c>
      <c r="T335" t="e">
        <v>#N/A</v>
      </c>
      <c r="U335" t="e">
        <v>#N/A</v>
      </c>
      <c r="V335" t="e">
        <v>#N/A</v>
      </c>
      <c r="W335" t="e">
        <v>#N/A</v>
      </c>
    </row>
    <row r="336" spans="1:23" x14ac:dyDescent="0.25">
      <c r="A336" t="s">
        <v>697</v>
      </c>
      <c r="B336" t="s">
        <v>698</v>
      </c>
      <c r="D336" t="s">
        <v>408</v>
      </c>
      <c r="E336">
        <v>2756</v>
      </c>
      <c r="F336" t="e">
        <v>#N/A</v>
      </c>
      <c r="G336" t="e">
        <v>#N/A</v>
      </c>
      <c r="H336" t="e">
        <v>#N/A</v>
      </c>
      <c r="I336" t="e">
        <v>#N/A</v>
      </c>
      <c r="J336" t="e">
        <v>#N/A</v>
      </c>
      <c r="K336" t="e">
        <v>#N/A</v>
      </c>
      <c r="L336" t="e">
        <v>#N/A</v>
      </c>
      <c r="M336" t="e">
        <v>#N/A</v>
      </c>
      <c r="N336" t="e">
        <v>#N/A</v>
      </c>
      <c r="O336" t="e">
        <v>#N/A</v>
      </c>
      <c r="P336" t="e">
        <v>#N/A</v>
      </c>
      <c r="Q336" t="e">
        <v>#N/A</v>
      </c>
      <c r="R336" t="e">
        <v>#N/A</v>
      </c>
      <c r="S336" t="e">
        <v>#N/A</v>
      </c>
      <c r="T336" t="e">
        <v>#N/A</v>
      </c>
      <c r="U336" t="e">
        <v>#N/A</v>
      </c>
      <c r="V336" t="e">
        <v>#N/A</v>
      </c>
      <c r="W336" t="e">
        <v>#N/A</v>
      </c>
    </row>
    <row r="337" spans="1:23" x14ac:dyDescent="0.25">
      <c r="A337" t="s">
        <v>699</v>
      </c>
      <c r="B337" t="s">
        <v>700</v>
      </c>
      <c r="D337" t="s">
        <v>9</v>
      </c>
      <c r="E337">
        <v>2751</v>
      </c>
      <c r="F337">
        <v>8391</v>
      </c>
      <c r="G337">
        <v>32.785126921701824</v>
      </c>
      <c r="H337">
        <v>1794</v>
      </c>
      <c r="I337">
        <v>956</v>
      </c>
      <c r="J337">
        <v>515</v>
      </c>
      <c r="K337">
        <v>468</v>
      </c>
      <c r="L337">
        <v>366</v>
      </c>
      <c r="M337">
        <v>445</v>
      </c>
      <c r="N337">
        <v>1794</v>
      </c>
      <c r="O337">
        <v>0</v>
      </c>
      <c r="P337">
        <v>2750</v>
      </c>
      <c r="Q337">
        <v>0.99963649581970193</v>
      </c>
      <c r="R337">
        <v>34.763636363636365</v>
      </c>
      <c r="S337">
        <v>18.72727272727273</v>
      </c>
      <c r="T337">
        <v>17.018181818181819</v>
      </c>
      <c r="U337">
        <v>13.309090909090909</v>
      </c>
      <c r="V337">
        <v>16.18181818181818</v>
      </c>
      <c r="W337">
        <v>100</v>
      </c>
    </row>
    <row r="338" spans="1:23" x14ac:dyDescent="0.25">
      <c r="A338" t="s">
        <v>701</v>
      </c>
      <c r="B338" t="s">
        <v>702</v>
      </c>
      <c r="D338" t="s">
        <v>486</v>
      </c>
      <c r="E338">
        <v>2736</v>
      </c>
      <c r="F338">
        <v>5046</v>
      </c>
      <c r="G338">
        <v>54.22116527942925</v>
      </c>
      <c r="H338" t="e">
        <v>#N/A</v>
      </c>
      <c r="I338" t="e">
        <v>#N/A</v>
      </c>
      <c r="J338" t="e">
        <v>#N/A</v>
      </c>
      <c r="K338" t="e">
        <v>#N/A</v>
      </c>
      <c r="L338" t="e">
        <v>#N/A</v>
      </c>
      <c r="M338" t="e">
        <v>#N/A</v>
      </c>
      <c r="N338" t="e">
        <v>#N/A</v>
      </c>
      <c r="O338" t="e">
        <v>#N/A</v>
      </c>
      <c r="P338" t="e">
        <v>#N/A</v>
      </c>
      <c r="Q338" t="e">
        <v>#N/A</v>
      </c>
      <c r="R338" t="e">
        <v>#N/A</v>
      </c>
      <c r="S338" t="e">
        <v>#N/A</v>
      </c>
      <c r="T338" t="e">
        <v>#N/A</v>
      </c>
      <c r="U338" t="e">
        <v>#N/A</v>
      </c>
      <c r="V338" t="e">
        <v>#N/A</v>
      </c>
      <c r="W338" t="e">
        <v>#N/A</v>
      </c>
    </row>
    <row r="339" spans="1:23" x14ac:dyDescent="0.25">
      <c r="A339" t="s">
        <v>703</v>
      </c>
      <c r="B339" t="s">
        <v>704</v>
      </c>
      <c r="D339" t="s">
        <v>533</v>
      </c>
      <c r="E339">
        <v>2733</v>
      </c>
      <c r="F339">
        <v>4902</v>
      </c>
      <c r="G339">
        <v>55.752753977968169</v>
      </c>
      <c r="H339" t="e">
        <v>#N/A</v>
      </c>
      <c r="I339" t="e">
        <v>#N/A</v>
      </c>
      <c r="J339" t="e">
        <v>#N/A</v>
      </c>
      <c r="K339" t="e">
        <v>#N/A</v>
      </c>
      <c r="L339" t="e">
        <v>#N/A</v>
      </c>
      <c r="M339" t="e">
        <v>#N/A</v>
      </c>
      <c r="N339" t="e">
        <v>#N/A</v>
      </c>
      <c r="O339" t="e">
        <v>#N/A</v>
      </c>
      <c r="P339" t="e">
        <v>#N/A</v>
      </c>
      <c r="Q339" t="e">
        <v>#N/A</v>
      </c>
      <c r="R339" t="e">
        <v>#N/A</v>
      </c>
      <c r="S339" t="e">
        <v>#N/A</v>
      </c>
      <c r="T339" t="e">
        <v>#N/A</v>
      </c>
      <c r="U339" t="e">
        <v>#N/A</v>
      </c>
      <c r="V339" t="e">
        <v>#N/A</v>
      </c>
      <c r="W339" t="e">
        <v>#N/A</v>
      </c>
    </row>
    <row r="340" spans="1:23" x14ac:dyDescent="0.25">
      <c r="A340" t="s">
        <v>705</v>
      </c>
      <c r="B340" t="s">
        <v>706</v>
      </c>
      <c r="D340" t="s">
        <v>9</v>
      </c>
      <c r="E340">
        <v>2729</v>
      </c>
      <c r="F340">
        <v>4707</v>
      </c>
      <c r="G340">
        <v>57.977480348417252</v>
      </c>
      <c r="H340">
        <v>2067</v>
      </c>
      <c r="I340">
        <v>656</v>
      </c>
      <c r="J340">
        <v>423</v>
      </c>
      <c r="K340">
        <v>834</v>
      </c>
      <c r="L340">
        <v>476</v>
      </c>
      <c r="M340">
        <v>334</v>
      </c>
      <c r="N340">
        <v>2067</v>
      </c>
      <c r="O340">
        <v>0</v>
      </c>
      <c r="P340">
        <v>2723</v>
      </c>
      <c r="Q340">
        <v>0.99780139245144739</v>
      </c>
      <c r="R340">
        <v>24.091076019096587</v>
      </c>
      <c r="S340">
        <v>15.534337128167463</v>
      </c>
      <c r="T340">
        <v>30.627983841351451</v>
      </c>
      <c r="U340">
        <v>17.480719794344473</v>
      </c>
      <c r="V340">
        <v>12.265883217040031</v>
      </c>
      <c r="W340">
        <v>100</v>
      </c>
    </row>
    <row r="341" spans="1:23" x14ac:dyDescent="0.25">
      <c r="A341" t="s">
        <v>707</v>
      </c>
      <c r="B341" t="s">
        <v>708</v>
      </c>
      <c r="D341" t="s">
        <v>9</v>
      </c>
      <c r="E341">
        <v>2729</v>
      </c>
      <c r="F341">
        <v>8326</v>
      </c>
      <c r="G341">
        <v>32.776843622387702</v>
      </c>
      <c r="H341">
        <v>1939</v>
      </c>
      <c r="I341">
        <v>793</v>
      </c>
      <c r="J341">
        <v>498</v>
      </c>
      <c r="K341">
        <v>641</v>
      </c>
      <c r="L341">
        <v>512</v>
      </c>
      <c r="M341">
        <v>288</v>
      </c>
      <c r="N341">
        <v>1939</v>
      </c>
      <c r="O341">
        <v>0</v>
      </c>
      <c r="P341">
        <v>2732</v>
      </c>
      <c r="Q341">
        <v>1.0010993037742764</v>
      </c>
      <c r="R341">
        <v>29.026354319180086</v>
      </c>
      <c r="S341">
        <v>18.228404099560759</v>
      </c>
      <c r="T341">
        <v>23.462664714494878</v>
      </c>
      <c r="U341">
        <v>18.740849194729137</v>
      </c>
      <c r="V341">
        <v>10.54172767203514</v>
      </c>
      <c r="W341">
        <v>100</v>
      </c>
    </row>
    <row r="342" spans="1:23" x14ac:dyDescent="0.25">
      <c r="A342" t="s">
        <v>709</v>
      </c>
      <c r="B342" t="s">
        <v>710</v>
      </c>
      <c r="D342" t="s">
        <v>322</v>
      </c>
      <c r="E342">
        <v>2722</v>
      </c>
      <c r="F342">
        <v>5418</v>
      </c>
      <c r="G342">
        <v>50.239940937615359</v>
      </c>
      <c r="H342" t="e">
        <v>#N/A</v>
      </c>
      <c r="I342" t="e">
        <v>#N/A</v>
      </c>
      <c r="J342" t="e">
        <v>#N/A</v>
      </c>
      <c r="K342" t="e">
        <v>#N/A</v>
      </c>
      <c r="L342" t="e">
        <v>#N/A</v>
      </c>
      <c r="M342" t="e">
        <v>#N/A</v>
      </c>
      <c r="N342" t="e">
        <v>#N/A</v>
      </c>
      <c r="O342" t="e">
        <v>#N/A</v>
      </c>
      <c r="P342" t="e">
        <v>#N/A</v>
      </c>
      <c r="Q342" t="e">
        <v>#N/A</v>
      </c>
      <c r="R342" t="e">
        <v>#N/A</v>
      </c>
      <c r="S342" t="e">
        <v>#N/A</v>
      </c>
      <c r="T342" t="e">
        <v>#N/A</v>
      </c>
      <c r="U342" t="e">
        <v>#N/A</v>
      </c>
      <c r="V342" t="e">
        <v>#N/A</v>
      </c>
      <c r="W342" t="e">
        <v>#N/A</v>
      </c>
    </row>
    <row r="343" spans="1:23" x14ac:dyDescent="0.25">
      <c r="A343" t="s">
        <v>711</v>
      </c>
      <c r="B343" t="s">
        <v>712</v>
      </c>
      <c r="D343" t="s">
        <v>9</v>
      </c>
      <c r="E343">
        <v>2716</v>
      </c>
      <c r="F343" t="e">
        <v>#N/A</v>
      </c>
      <c r="G343" t="e">
        <v>#N/A</v>
      </c>
      <c r="H343">
        <v>2178</v>
      </c>
      <c r="I343">
        <v>512</v>
      </c>
      <c r="J343">
        <v>749</v>
      </c>
      <c r="K343">
        <v>637</v>
      </c>
      <c r="L343">
        <v>523</v>
      </c>
      <c r="M343">
        <v>269</v>
      </c>
      <c r="N343">
        <v>2178</v>
      </c>
      <c r="O343">
        <v>0</v>
      </c>
      <c r="P343">
        <v>2690</v>
      </c>
      <c r="Q343">
        <v>0.99042709867452139</v>
      </c>
      <c r="R343">
        <v>19.033457249070633</v>
      </c>
      <c r="S343">
        <v>27.843866171003718</v>
      </c>
      <c r="T343">
        <v>23.680297397769518</v>
      </c>
      <c r="U343">
        <v>19.442379182156134</v>
      </c>
      <c r="V343">
        <v>10</v>
      </c>
      <c r="W343">
        <v>100</v>
      </c>
    </row>
    <row r="344" spans="1:23" x14ac:dyDescent="0.25">
      <c r="A344" t="s">
        <v>713</v>
      </c>
      <c r="B344" t="s">
        <v>714</v>
      </c>
      <c r="D344" t="s">
        <v>9</v>
      </c>
      <c r="E344">
        <v>2713</v>
      </c>
      <c r="F344">
        <v>8303</v>
      </c>
      <c r="G344">
        <v>32.674936769842226</v>
      </c>
      <c r="H344">
        <v>2088</v>
      </c>
      <c r="I344">
        <v>623</v>
      </c>
      <c r="J344">
        <v>402</v>
      </c>
      <c r="K344">
        <v>926</v>
      </c>
      <c r="L344">
        <v>280</v>
      </c>
      <c r="M344">
        <v>480</v>
      </c>
      <c r="N344">
        <v>2088</v>
      </c>
      <c r="O344">
        <v>0</v>
      </c>
      <c r="P344">
        <v>2711</v>
      </c>
      <c r="Q344">
        <v>0.99926280869885731</v>
      </c>
      <c r="R344">
        <v>22.980450018443381</v>
      </c>
      <c r="S344">
        <v>14.828476576908889</v>
      </c>
      <c r="T344">
        <v>34.157137587606051</v>
      </c>
      <c r="U344">
        <v>10.328292143120619</v>
      </c>
      <c r="V344">
        <v>17.705643673921063</v>
      </c>
      <c r="W344">
        <v>100</v>
      </c>
    </row>
    <row r="345" spans="1:23" x14ac:dyDescent="0.25">
      <c r="A345" t="s">
        <v>715</v>
      </c>
      <c r="B345" t="s">
        <v>716</v>
      </c>
      <c r="D345" t="s">
        <v>9</v>
      </c>
      <c r="E345">
        <v>2711</v>
      </c>
      <c r="F345">
        <v>6535</v>
      </c>
      <c r="G345">
        <v>41.484315225707732</v>
      </c>
      <c r="H345">
        <v>1644</v>
      </c>
      <c r="I345">
        <v>1070</v>
      </c>
      <c r="J345">
        <v>362</v>
      </c>
      <c r="K345">
        <v>538</v>
      </c>
      <c r="L345">
        <v>413</v>
      </c>
      <c r="M345">
        <v>331</v>
      </c>
      <c r="N345">
        <v>1644</v>
      </c>
      <c r="O345">
        <v>0</v>
      </c>
      <c r="P345">
        <v>2714</v>
      </c>
      <c r="Q345">
        <v>1.00110660272962</v>
      </c>
      <c r="R345">
        <v>39.425202652910833</v>
      </c>
      <c r="S345">
        <v>13.338246131171703</v>
      </c>
      <c r="T345">
        <v>19.823139277818719</v>
      </c>
      <c r="U345">
        <v>15.217391304347828</v>
      </c>
      <c r="V345">
        <v>12.196020633750921</v>
      </c>
      <c r="W345">
        <v>100</v>
      </c>
    </row>
    <row r="346" spans="1:23" x14ac:dyDescent="0.25">
      <c r="A346" t="s">
        <v>717</v>
      </c>
      <c r="B346" t="s">
        <v>718</v>
      </c>
      <c r="D346" t="s">
        <v>266</v>
      </c>
      <c r="E346">
        <v>2709</v>
      </c>
      <c r="F346">
        <v>7956</v>
      </c>
      <c r="G346">
        <v>34.049773755656112</v>
      </c>
      <c r="H346" t="e">
        <v>#N/A</v>
      </c>
      <c r="I346" t="e">
        <v>#N/A</v>
      </c>
      <c r="J346" t="e">
        <v>#N/A</v>
      </c>
      <c r="K346" t="e">
        <v>#N/A</v>
      </c>
      <c r="L346" t="e">
        <v>#N/A</v>
      </c>
      <c r="M346" t="e">
        <v>#N/A</v>
      </c>
      <c r="N346" t="e">
        <v>#N/A</v>
      </c>
      <c r="O346" t="e">
        <v>#N/A</v>
      </c>
      <c r="P346" t="e">
        <v>#N/A</v>
      </c>
      <c r="Q346" t="e">
        <v>#N/A</v>
      </c>
      <c r="R346" t="e">
        <v>#N/A</v>
      </c>
      <c r="S346" t="e">
        <v>#N/A</v>
      </c>
      <c r="T346" t="e">
        <v>#N/A</v>
      </c>
      <c r="U346" t="e">
        <v>#N/A</v>
      </c>
      <c r="V346" t="e">
        <v>#N/A</v>
      </c>
      <c r="W346" t="e">
        <v>#N/A</v>
      </c>
    </row>
    <row r="347" spans="1:23" x14ac:dyDescent="0.25">
      <c r="A347" t="s">
        <v>719</v>
      </c>
      <c r="B347" t="s">
        <v>720</v>
      </c>
      <c r="D347" t="s">
        <v>9</v>
      </c>
      <c r="E347">
        <v>2708</v>
      </c>
      <c r="F347">
        <v>5310</v>
      </c>
      <c r="G347">
        <v>50.99811676082863</v>
      </c>
      <c r="H347">
        <v>2008</v>
      </c>
      <c r="I347">
        <v>694</v>
      </c>
      <c r="J347">
        <v>539</v>
      </c>
      <c r="K347">
        <v>451</v>
      </c>
      <c r="L347">
        <v>366</v>
      </c>
      <c r="M347">
        <v>652</v>
      </c>
      <c r="N347">
        <v>2008</v>
      </c>
      <c r="O347">
        <v>0</v>
      </c>
      <c r="P347">
        <v>2702</v>
      </c>
      <c r="Q347">
        <v>0.99778434268833083</v>
      </c>
      <c r="R347">
        <v>25.684678016284234</v>
      </c>
      <c r="S347">
        <v>19.948186528497409</v>
      </c>
      <c r="T347">
        <v>16.691339748334567</v>
      </c>
      <c r="U347">
        <v>13.545521835677278</v>
      </c>
      <c r="V347">
        <v>24.130273871206516</v>
      </c>
      <c r="W347">
        <v>100</v>
      </c>
    </row>
    <row r="348" spans="1:23" x14ac:dyDescent="0.25">
      <c r="A348" t="s">
        <v>721</v>
      </c>
      <c r="B348" t="s">
        <v>722</v>
      </c>
      <c r="D348" t="s">
        <v>9</v>
      </c>
      <c r="E348">
        <v>2706</v>
      </c>
      <c r="F348">
        <v>5170</v>
      </c>
      <c r="G348">
        <v>52.340425531914889</v>
      </c>
      <c r="H348">
        <v>1999</v>
      </c>
      <c r="I348">
        <v>712</v>
      </c>
      <c r="J348">
        <v>537</v>
      </c>
      <c r="K348">
        <v>768</v>
      </c>
      <c r="L348">
        <v>335</v>
      </c>
      <c r="M348">
        <v>359</v>
      </c>
      <c r="N348">
        <v>1999</v>
      </c>
      <c r="O348">
        <v>0</v>
      </c>
      <c r="P348">
        <v>2711</v>
      </c>
      <c r="Q348">
        <v>1.0018477457501849</v>
      </c>
      <c r="R348">
        <v>26.263371449649576</v>
      </c>
      <c r="S348">
        <v>19.808188860199188</v>
      </c>
      <c r="T348">
        <v>28.329029878273698</v>
      </c>
      <c r="U348">
        <v>12.357063814090742</v>
      </c>
      <c r="V348">
        <v>13.242345997786794</v>
      </c>
      <c r="W348">
        <v>100</v>
      </c>
    </row>
    <row r="349" spans="1:23" x14ac:dyDescent="0.25">
      <c r="A349" t="s">
        <v>723</v>
      </c>
      <c r="B349" t="s">
        <v>724</v>
      </c>
      <c r="D349" t="s">
        <v>9</v>
      </c>
      <c r="E349">
        <v>2702</v>
      </c>
      <c r="F349" t="e">
        <v>#N/A</v>
      </c>
      <c r="G349" t="e">
        <v>#N/A</v>
      </c>
      <c r="H349">
        <v>2392</v>
      </c>
      <c r="I349">
        <v>316</v>
      </c>
      <c r="J349">
        <v>725</v>
      </c>
      <c r="K349">
        <v>801</v>
      </c>
      <c r="L349">
        <v>467</v>
      </c>
      <c r="M349">
        <v>399</v>
      </c>
      <c r="N349">
        <v>2392</v>
      </c>
      <c r="O349">
        <v>0</v>
      </c>
      <c r="P349">
        <v>2708</v>
      </c>
      <c r="Q349">
        <v>1.0022205773501109</v>
      </c>
      <c r="R349">
        <v>11.669128508124077</v>
      </c>
      <c r="S349">
        <v>26.772525849335306</v>
      </c>
      <c r="T349">
        <v>29.579025110782865</v>
      </c>
      <c r="U349">
        <v>17.245199409158047</v>
      </c>
      <c r="V349">
        <v>14.734121122599705</v>
      </c>
      <c r="W349">
        <v>100</v>
      </c>
    </row>
    <row r="350" spans="1:23" x14ac:dyDescent="0.25">
      <c r="A350" t="s">
        <v>725</v>
      </c>
      <c r="B350" t="s">
        <v>726</v>
      </c>
      <c r="D350" t="s">
        <v>266</v>
      </c>
      <c r="E350">
        <v>2702</v>
      </c>
      <c r="F350">
        <v>7742</v>
      </c>
      <c r="G350">
        <v>34.900542495479201</v>
      </c>
      <c r="H350" t="e">
        <v>#N/A</v>
      </c>
      <c r="I350" t="e">
        <v>#N/A</v>
      </c>
      <c r="J350" t="e">
        <v>#N/A</v>
      </c>
      <c r="K350" t="e">
        <v>#N/A</v>
      </c>
      <c r="L350" t="e">
        <v>#N/A</v>
      </c>
      <c r="M350" t="e">
        <v>#N/A</v>
      </c>
      <c r="N350" t="e">
        <v>#N/A</v>
      </c>
      <c r="O350" t="e">
        <v>#N/A</v>
      </c>
      <c r="P350" t="e">
        <v>#N/A</v>
      </c>
      <c r="Q350" t="e">
        <v>#N/A</v>
      </c>
      <c r="R350" t="e">
        <v>#N/A</v>
      </c>
      <c r="S350" t="e">
        <v>#N/A</v>
      </c>
      <c r="T350" t="e">
        <v>#N/A</v>
      </c>
      <c r="U350" t="e">
        <v>#N/A</v>
      </c>
      <c r="V350" t="e">
        <v>#N/A</v>
      </c>
      <c r="W350" t="e">
        <v>#N/A</v>
      </c>
    </row>
    <row r="351" spans="1:23" x14ac:dyDescent="0.25">
      <c r="A351" t="s">
        <v>727</v>
      </c>
      <c r="B351" t="s">
        <v>728</v>
      </c>
      <c r="D351" t="s">
        <v>185</v>
      </c>
      <c r="E351">
        <v>2688</v>
      </c>
      <c r="F351">
        <v>6499</v>
      </c>
      <c r="G351">
        <v>41.360209262963529</v>
      </c>
      <c r="H351" t="e">
        <v>#N/A</v>
      </c>
      <c r="I351" t="e">
        <v>#N/A</v>
      </c>
      <c r="J351" t="e">
        <v>#N/A</v>
      </c>
      <c r="K351" t="e">
        <v>#N/A</v>
      </c>
      <c r="L351" t="e">
        <v>#N/A</v>
      </c>
      <c r="M351" t="e">
        <v>#N/A</v>
      </c>
      <c r="N351" t="e">
        <v>#N/A</v>
      </c>
      <c r="O351" t="e">
        <v>#N/A</v>
      </c>
      <c r="P351" t="e">
        <v>#N/A</v>
      </c>
      <c r="Q351" t="e">
        <v>#N/A</v>
      </c>
      <c r="R351" t="e">
        <v>#N/A</v>
      </c>
      <c r="S351" t="e">
        <v>#N/A</v>
      </c>
      <c r="T351" t="e">
        <v>#N/A</v>
      </c>
      <c r="U351" t="e">
        <v>#N/A</v>
      </c>
      <c r="V351" t="e">
        <v>#N/A</v>
      </c>
      <c r="W351" t="e">
        <v>#N/A</v>
      </c>
    </row>
    <row r="352" spans="1:23" x14ac:dyDescent="0.25">
      <c r="A352" t="s">
        <v>729</v>
      </c>
      <c r="B352" t="s">
        <v>730</v>
      </c>
      <c r="D352" t="s">
        <v>533</v>
      </c>
      <c r="E352">
        <v>2688</v>
      </c>
      <c r="F352">
        <v>7940</v>
      </c>
      <c r="G352">
        <v>33.85390428211587</v>
      </c>
      <c r="H352" t="e">
        <v>#N/A</v>
      </c>
      <c r="I352" t="e">
        <v>#N/A</v>
      </c>
      <c r="J352" t="e">
        <v>#N/A</v>
      </c>
      <c r="K352" t="e">
        <v>#N/A</v>
      </c>
      <c r="L352" t="e">
        <v>#N/A</v>
      </c>
      <c r="M352" t="e">
        <v>#N/A</v>
      </c>
      <c r="N352" t="e">
        <v>#N/A</v>
      </c>
      <c r="O352" t="e">
        <v>#N/A</v>
      </c>
      <c r="P352" t="e">
        <v>#N/A</v>
      </c>
      <c r="Q352" t="e">
        <v>#N/A</v>
      </c>
      <c r="R352" t="e">
        <v>#N/A</v>
      </c>
      <c r="S352" t="e">
        <v>#N/A</v>
      </c>
      <c r="T352" t="e">
        <v>#N/A</v>
      </c>
      <c r="U352" t="e">
        <v>#N/A</v>
      </c>
      <c r="V352" t="e">
        <v>#N/A</v>
      </c>
      <c r="W352" t="e">
        <v>#N/A</v>
      </c>
    </row>
    <row r="353" spans="1:23" x14ac:dyDescent="0.25">
      <c r="A353" t="s">
        <v>731</v>
      </c>
      <c r="B353" t="s">
        <v>732</v>
      </c>
      <c r="D353" t="s">
        <v>408</v>
      </c>
      <c r="E353">
        <v>2667</v>
      </c>
      <c r="F353">
        <v>4560</v>
      </c>
      <c r="G353">
        <v>58.486842105263158</v>
      </c>
      <c r="H353" t="e">
        <v>#N/A</v>
      </c>
      <c r="I353" t="e">
        <v>#N/A</v>
      </c>
      <c r="J353" t="e">
        <v>#N/A</v>
      </c>
      <c r="K353" t="e">
        <v>#N/A</v>
      </c>
      <c r="L353" t="e">
        <v>#N/A</v>
      </c>
      <c r="M353" t="e">
        <v>#N/A</v>
      </c>
      <c r="N353" t="e">
        <v>#N/A</v>
      </c>
      <c r="O353" t="e">
        <v>#N/A</v>
      </c>
      <c r="P353" t="e">
        <v>#N/A</v>
      </c>
      <c r="Q353" t="e">
        <v>#N/A</v>
      </c>
      <c r="R353" t="e">
        <v>#N/A</v>
      </c>
      <c r="S353" t="e">
        <v>#N/A</v>
      </c>
      <c r="T353" t="e">
        <v>#N/A</v>
      </c>
      <c r="U353" t="e">
        <v>#N/A</v>
      </c>
      <c r="V353" t="e">
        <v>#N/A</v>
      </c>
      <c r="W353" t="e">
        <v>#N/A</v>
      </c>
    </row>
    <row r="354" spans="1:23" x14ac:dyDescent="0.25">
      <c r="A354" t="s">
        <v>733</v>
      </c>
      <c r="B354" t="s">
        <v>734</v>
      </c>
      <c r="D354" t="s">
        <v>322</v>
      </c>
      <c r="E354">
        <v>2664</v>
      </c>
      <c r="F354">
        <v>4635</v>
      </c>
      <c r="G354">
        <v>57.475728155339802</v>
      </c>
      <c r="H354" t="e">
        <v>#N/A</v>
      </c>
      <c r="I354" t="e">
        <v>#N/A</v>
      </c>
      <c r="J354" t="e">
        <v>#N/A</v>
      </c>
      <c r="K354" t="e">
        <v>#N/A</v>
      </c>
      <c r="L354" t="e">
        <v>#N/A</v>
      </c>
      <c r="M354" t="e">
        <v>#N/A</v>
      </c>
      <c r="N354" t="e">
        <v>#N/A</v>
      </c>
      <c r="O354" t="e">
        <v>#N/A</v>
      </c>
      <c r="P354" t="e">
        <v>#N/A</v>
      </c>
      <c r="Q354" t="e">
        <v>#N/A</v>
      </c>
      <c r="R354" t="e">
        <v>#N/A</v>
      </c>
      <c r="S354" t="e">
        <v>#N/A</v>
      </c>
      <c r="T354" t="e">
        <v>#N/A</v>
      </c>
      <c r="U354" t="e">
        <v>#N/A</v>
      </c>
      <c r="V354" t="e">
        <v>#N/A</v>
      </c>
      <c r="W354" t="e">
        <v>#N/A</v>
      </c>
    </row>
    <row r="355" spans="1:23" x14ac:dyDescent="0.25">
      <c r="A355" t="s">
        <v>735</v>
      </c>
      <c r="B355" t="s">
        <v>736</v>
      </c>
      <c r="D355" t="s">
        <v>185</v>
      </c>
      <c r="E355">
        <v>2647</v>
      </c>
      <c r="F355">
        <v>6688</v>
      </c>
      <c r="G355">
        <v>39.578349282296649</v>
      </c>
      <c r="H355" t="e">
        <v>#N/A</v>
      </c>
      <c r="I355" t="e">
        <v>#N/A</v>
      </c>
      <c r="J355" t="e">
        <v>#N/A</v>
      </c>
      <c r="K355" t="e">
        <v>#N/A</v>
      </c>
      <c r="L355" t="e">
        <v>#N/A</v>
      </c>
      <c r="M355" t="e">
        <v>#N/A</v>
      </c>
      <c r="N355" t="e">
        <v>#N/A</v>
      </c>
      <c r="O355" t="e">
        <v>#N/A</v>
      </c>
      <c r="P355" t="e">
        <v>#N/A</v>
      </c>
      <c r="Q355" t="e">
        <v>#N/A</v>
      </c>
      <c r="R355" t="e">
        <v>#N/A</v>
      </c>
      <c r="S355" t="e">
        <v>#N/A</v>
      </c>
      <c r="T355" t="e">
        <v>#N/A</v>
      </c>
      <c r="U355" t="e">
        <v>#N/A</v>
      </c>
      <c r="V355" t="e">
        <v>#N/A</v>
      </c>
      <c r="W355" t="e">
        <v>#N/A</v>
      </c>
    </row>
    <row r="356" spans="1:23" x14ac:dyDescent="0.25">
      <c r="A356" t="s">
        <v>737</v>
      </c>
      <c r="B356" t="s">
        <v>738</v>
      </c>
      <c r="D356" t="s">
        <v>9</v>
      </c>
      <c r="E356">
        <v>2639</v>
      </c>
      <c r="F356">
        <v>9722</v>
      </c>
      <c r="G356">
        <v>27.144620448467393</v>
      </c>
      <c r="H356">
        <v>1877</v>
      </c>
      <c r="I356">
        <v>755</v>
      </c>
      <c r="J356">
        <v>493</v>
      </c>
      <c r="K356">
        <v>595</v>
      </c>
      <c r="L356">
        <v>479</v>
      </c>
      <c r="M356">
        <v>310</v>
      </c>
      <c r="N356">
        <v>1877</v>
      </c>
      <c r="O356">
        <v>0</v>
      </c>
      <c r="P356">
        <v>2632</v>
      </c>
      <c r="Q356">
        <v>0.99734748010610075</v>
      </c>
      <c r="R356">
        <v>28.685410334346507</v>
      </c>
      <c r="S356">
        <v>18.731003039513677</v>
      </c>
      <c r="T356">
        <v>22.606382978723406</v>
      </c>
      <c r="U356">
        <v>18.199088145896656</v>
      </c>
      <c r="V356">
        <v>11.778115501519757</v>
      </c>
      <c r="W356">
        <v>100</v>
      </c>
    </row>
    <row r="357" spans="1:23" x14ac:dyDescent="0.25">
      <c r="A357" t="s">
        <v>739</v>
      </c>
      <c r="B357" t="s">
        <v>740</v>
      </c>
      <c r="D357" t="s">
        <v>429</v>
      </c>
      <c r="E357">
        <v>2632</v>
      </c>
      <c r="F357">
        <v>6188</v>
      </c>
      <c r="G357">
        <v>42.533936651583709</v>
      </c>
      <c r="H357" t="e">
        <v>#N/A</v>
      </c>
      <c r="I357" t="e">
        <v>#N/A</v>
      </c>
      <c r="J357" t="e">
        <v>#N/A</v>
      </c>
      <c r="K357" t="e">
        <v>#N/A</v>
      </c>
      <c r="L357" t="e">
        <v>#N/A</v>
      </c>
      <c r="M357" t="e">
        <v>#N/A</v>
      </c>
      <c r="N357" t="e">
        <v>#N/A</v>
      </c>
      <c r="O357" t="e">
        <v>#N/A</v>
      </c>
      <c r="P357" t="e">
        <v>#N/A</v>
      </c>
      <c r="Q357" t="e">
        <v>#N/A</v>
      </c>
      <c r="R357" t="e">
        <v>#N/A</v>
      </c>
      <c r="S357" t="e">
        <v>#N/A</v>
      </c>
      <c r="T357" t="e">
        <v>#N/A</v>
      </c>
      <c r="U357" t="e">
        <v>#N/A</v>
      </c>
      <c r="V357" t="e">
        <v>#N/A</v>
      </c>
      <c r="W357" t="e">
        <v>#N/A</v>
      </c>
    </row>
    <row r="358" spans="1:23" x14ac:dyDescent="0.25">
      <c r="A358" t="s">
        <v>741</v>
      </c>
      <c r="B358" t="s">
        <v>742</v>
      </c>
      <c r="D358" t="s">
        <v>9</v>
      </c>
      <c r="E358">
        <v>2623</v>
      </c>
      <c r="F358" t="e">
        <v>#N/A</v>
      </c>
      <c r="G358" t="e">
        <v>#N/A</v>
      </c>
      <c r="H358">
        <v>1922</v>
      </c>
      <c r="I358">
        <v>700</v>
      </c>
      <c r="J358">
        <v>446</v>
      </c>
      <c r="K358">
        <v>398</v>
      </c>
      <c r="L358">
        <v>575</v>
      </c>
      <c r="M358">
        <v>503</v>
      </c>
      <c r="N358">
        <v>1922</v>
      </c>
      <c r="O358">
        <v>0</v>
      </c>
      <c r="P358">
        <v>2622</v>
      </c>
      <c r="Q358">
        <v>0.99961875714830351</v>
      </c>
      <c r="R358">
        <v>26.697177726926007</v>
      </c>
      <c r="S358">
        <v>17.009916094584288</v>
      </c>
      <c r="T358">
        <v>15.179252479023647</v>
      </c>
      <c r="U358">
        <v>21.929824561403507</v>
      </c>
      <c r="V358">
        <v>19.183829138062546</v>
      </c>
      <c r="W358">
        <v>100</v>
      </c>
    </row>
    <row r="359" spans="1:23" x14ac:dyDescent="0.25">
      <c r="A359" t="s">
        <v>743</v>
      </c>
      <c r="B359" t="s">
        <v>744</v>
      </c>
      <c r="D359" t="s">
        <v>9</v>
      </c>
      <c r="E359">
        <v>2620</v>
      </c>
      <c r="F359" t="e">
        <v>#N/A</v>
      </c>
      <c r="G359" t="e">
        <v>#N/A</v>
      </c>
      <c r="H359">
        <v>2580</v>
      </c>
      <c r="I359">
        <v>39</v>
      </c>
      <c r="J359">
        <v>322</v>
      </c>
      <c r="K359">
        <v>346</v>
      </c>
      <c r="L359">
        <v>1682</v>
      </c>
      <c r="M359">
        <v>230</v>
      </c>
      <c r="N359">
        <v>2580</v>
      </c>
      <c r="O359">
        <v>0</v>
      </c>
      <c r="P359">
        <v>2619</v>
      </c>
      <c r="Q359">
        <v>0.99961832061068701</v>
      </c>
      <c r="R359">
        <v>1.4891179839633446</v>
      </c>
      <c r="S359">
        <v>12.294768995799924</v>
      </c>
      <c r="T359">
        <v>13.211149293623519</v>
      </c>
      <c r="U359">
        <v>64.222985872470403</v>
      </c>
      <c r="V359">
        <v>8.7819778541428022</v>
      </c>
      <c r="W359">
        <v>100</v>
      </c>
    </row>
    <row r="360" spans="1:23" x14ac:dyDescent="0.25">
      <c r="A360" t="s">
        <v>745</v>
      </c>
      <c r="B360" t="s">
        <v>746</v>
      </c>
      <c r="D360" t="s">
        <v>747</v>
      </c>
      <c r="E360">
        <v>2614</v>
      </c>
      <c r="F360">
        <v>5271</v>
      </c>
      <c r="G360">
        <v>49.592107759438434</v>
      </c>
      <c r="H360" t="e">
        <v>#N/A</v>
      </c>
      <c r="I360" t="e">
        <v>#N/A</v>
      </c>
      <c r="J360" t="e">
        <v>#N/A</v>
      </c>
      <c r="K360" t="e">
        <v>#N/A</v>
      </c>
      <c r="L360" t="e">
        <v>#N/A</v>
      </c>
      <c r="M360" t="e">
        <v>#N/A</v>
      </c>
      <c r="N360" t="e">
        <v>#N/A</v>
      </c>
      <c r="O360" t="e">
        <v>#N/A</v>
      </c>
      <c r="P360" t="e">
        <v>#N/A</v>
      </c>
      <c r="Q360" t="e">
        <v>#N/A</v>
      </c>
      <c r="R360" t="e">
        <v>#N/A</v>
      </c>
      <c r="S360" t="e">
        <v>#N/A</v>
      </c>
      <c r="T360" t="e">
        <v>#N/A</v>
      </c>
      <c r="U360" t="e">
        <v>#N/A</v>
      </c>
      <c r="V360" t="e">
        <v>#N/A</v>
      </c>
      <c r="W360" t="e">
        <v>#N/A</v>
      </c>
    </row>
    <row r="361" spans="1:23" x14ac:dyDescent="0.25">
      <c r="A361" t="s">
        <v>748</v>
      </c>
      <c r="B361" t="s">
        <v>749</v>
      </c>
      <c r="D361" t="s">
        <v>429</v>
      </c>
      <c r="E361">
        <v>2609</v>
      </c>
      <c r="F361">
        <v>6597</v>
      </c>
      <c r="G361">
        <v>39.548279520994392</v>
      </c>
      <c r="H361" t="e">
        <v>#N/A</v>
      </c>
      <c r="I361" t="e">
        <v>#N/A</v>
      </c>
      <c r="J361" t="e">
        <v>#N/A</v>
      </c>
      <c r="K361" t="e">
        <v>#N/A</v>
      </c>
      <c r="L361" t="e">
        <v>#N/A</v>
      </c>
      <c r="M361" t="e">
        <v>#N/A</v>
      </c>
      <c r="N361" t="e">
        <v>#N/A</v>
      </c>
      <c r="O361" t="e">
        <v>#N/A</v>
      </c>
      <c r="P361" t="e">
        <v>#N/A</v>
      </c>
      <c r="Q361" t="e">
        <v>#N/A</v>
      </c>
      <c r="R361" t="e">
        <v>#N/A</v>
      </c>
      <c r="S361" t="e">
        <v>#N/A</v>
      </c>
      <c r="T361" t="e">
        <v>#N/A</v>
      </c>
      <c r="U361" t="e">
        <v>#N/A</v>
      </c>
      <c r="V361" t="e">
        <v>#N/A</v>
      </c>
      <c r="W361" t="e">
        <v>#N/A</v>
      </c>
    </row>
    <row r="362" spans="1:23" x14ac:dyDescent="0.25">
      <c r="A362" t="s">
        <v>750</v>
      </c>
      <c r="B362" t="s">
        <v>751</v>
      </c>
      <c r="D362" t="s">
        <v>9</v>
      </c>
      <c r="E362">
        <v>2601</v>
      </c>
      <c r="F362">
        <v>4978</v>
      </c>
      <c r="G362">
        <v>52.249899558055446</v>
      </c>
      <c r="H362">
        <v>1930</v>
      </c>
      <c r="I362">
        <v>648</v>
      </c>
      <c r="J362">
        <v>576</v>
      </c>
      <c r="K362">
        <v>605</v>
      </c>
      <c r="L362">
        <v>425</v>
      </c>
      <c r="M362">
        <v>324</v>
      </c>
      <c r="N362">
        <v>1930</v>
      </c>
      <c r="O362">
        <v>0</v>
      </c>
      <c r="P362">
        <v>2578</v>
      </c>
      <c r="Q362">
        <v>0.99115724721261056</v>
      </c>
      <c r="R362">
        <v>25.135764158262219</v>
      </c>
      <c r="S362">
        <v>22.342901474010862</v>
      </c>
      <c r="T362">
        <v>23.467804499612104</v>
      </c>
      <c r="U362">
        <v>16.485647788983709</v>
      </c>
      <c r="V362">
        <v>12.56788207913111</v>
      </c>
      <c r="W362">
        <v>100</v>
      </c>
    </row>
    <row r="363" spans="1:23" x14ac:dyDescent="0.25">
      <c r="A363" t="s">
        <v>752</v>
      </c>
      <c r="B363" t="s">
        <v>753</v>
      </c>
      <c r="D363" t="s">
        <v>401</v>
      </c>
      <c r="E363">
        <v>2595</v>
      </c>
      <c r="F363">
        <v>5065</v>
      </c>
      <c r="G363">
        <v>51.233958538993086</v>
      </c>
      <c r="H363" t="e">
        <v>#N/A</v>
      </c>
      <c r="I363" t="e">
        <v>#N/A</v>
      </c>
      <c r="J363" t="e">
        <v>#N/A</v>
      </c>
      <c r="K363" t="e">
        <v>#N/A</v>
      </c>
      <c r="L363" t="e">
        <v>#N/A</v>
      </c>
      <c r="M363" t="e">
        <v>#N/A</v>
      </c>
      <c r="N363" t="e">
        <v>#N/A</v>
      </c>
      <c r="O363" t="e">
        <v>#N/A</v>
      </c>
      <c r="P363" t="e">
        <v>#N/A</v>
      </c>
      <c r="Q363" t="e">
        <v>#N/A</v>
      </c>
      <c r="R363" t="e">
        <v>#N/A</v>
      </c>
      <c r="S363" t="e">
        <v>#N/A</v>
      </c>
      <c r="T363" t="e">
        <v>#N/A</v>
      </c>
      <c r="U363" t="e">
        <v>#N/A</v>
      </c>
      <c r="V363" t="e">
        <v>#N/A</v>
      </c>
      <c r="W363" t="e">
        <v>#N/A</v>
      </c>
    </row>
    <row r="364" spans="1:23" x14ac:dyDescent="0.25">
      <c r="A364" t="s">
        <v>754</v>
      </c>
      <c r="B364" t="s">
        <v>755</v>
      </c>
      <c r="D364" t="s">
        <v>185</v>
      </c>
      <c r="E364">
        <v>2593</v>
      </c>
      <c r="F364">
        <v>5728</v>
      </c>
      <c r="G364">
        <v>45.268854748603353</v>
      </c>
      <c r="H364" t="e">
        <v>#N/A</v>
      </c>
      <c r="I364" t="e">
        <v>#N/A</v>
      </c>
      <c r="J364" t="e">
        <v>#N/A</v>
      </c>
      <c r="K364" t="e">
        <v>#N/A</v>
      </c>
      <c r="L364" t="e">
        <v>#N/A</v>
      </c>
      <c r="M364" t="e">
        <v>#N/A</v>
      </c>
      <c r="N364" t="e">
        <v>#N/A</v>
      </c>
      <c r="O364" t="e">
        <v>#N/A</v>
      </c>
      <c r="P364" t="e">
        <v>#N/A</v>
      </c>
      <c r="Q364" t="e">
        <v>#N/A</v>
      </c>
      <c r="R364" t="e">
        <v>#N/A</v>
      </c>
      <c r="S364" t="e">
        <v>#N/A</v>
      </c>
      <c r="T364" t="e">
        <v>#N/A</v>
      </c>
      <c r="U364" t="e">
        <v>#N/A</v>
      </c>
      <c r="V364" t="e">
        <v>#N/A</v>
      </c>
      <c r="W364" t="e">
        <v>#N/A</v>
      </c>
    </row>
    <row r="365" spans="1:23" x14ac:dyDescent="0.25">
      <c r="A365" t="s">
        <v>756</v>
      </c>
      <c r="B365" t="s">
        <v>757</v>
      </c>
      <c r="D365" t="s">
        <v>9</v>
      </c>
      <c r="E365">
        <v>2592</v>
      </c>
      <c r="F365">
        <v>6639</v>
      </c>
      <c r="G365">
        <v>39.042024401265252</v>
      </c>
      <c r="H365">
        <v>1641</v>
      </c>
      <c r="I365">
        <v>945</v>
      </c>
      <c r="J365">
        <v>613</v>
      </c>
      <c r="K365">
        <v>393</v>
      </c>
      <c r="L365">
        <v>342</v>
      </c>
      <c r="M365">
        <v>293</v>
      </c>
      <c r="N365">
        <v>1641</v>
      </c>
      <c r="O365">
        <v>0</v>
      </c>
      <c r="P365">
        <v>2586</v>
      </c>
      <c r="Q365">
        <v>0.99768518518518523</v>
      </c>
      <c r="R365">
        <v>36.542923433874705</v>
      </c>
      <c r="S365">
        <v>23.704563031709203</v>
      </c>
      <c r="T365">
        <v>15.19721577726218</v>
      </c>
      <c r="U365">
        <v>13.225058004640372</v>
      </c>
      <c r="V365">
        <v>11.330239752513535</v>
      </c>
      <c r="W365">
        <v>100</v>
      </c>
    </row>
    <row r="366" spans="1:23" x14ac:dyDescent="0.25">
      <c r="A366" t="s">
        <v>758</v>
      </c>
      <c r="B366" t="s">
        <v>759</v>
      </c>
      <c r="D366" t="s">
        <v>9</v>
      </c>
      <c r="E366">
        <v>2592</v>
      </c>
      <c r="F366" t="e">
        <v>#N/A</v>
      </c>
      <c r="G366" t="e">
        <v>#N/A</v>
      </c>
      <c r="H366">
        <v>2325</v>
      </c>
      <c r="I366">
        <v>281</v>
      </c>
      <c r="J366">
        <v>871</v>
      </c>
      <c r="K366">
        <v>708</v>
      </c>
      <c r="L366">
        <v>390</v>
      </c>
      <c r="M366">
        <v>356</v>
      </c>
      <c r="N366">
        <v>2325</v>
      </c>
      <c r="O366">
        <v>0</v>
      </c>
      <c r="P366">
        <v>2606</v>
      </c>
      <c r="Q366">
        <v>1.0054012345679013</v>
      </c>
      <c r="R366">
        <v>10.782808902532617</v>
      </c>
      <c r="S366">
        <v>33.422870299309288</v>
      </c>
      <c r="T366">
        <v>27.168073676132003</v>
      </c>
      <c r="U366">
        <v>14.965464313123562</v>
      </c>
      <c r="V366">
        <v>13.660782808902534</v>
      </c>
      <c r="W366">
        <v>100.00000000000001</v>
      </c>
    </row>
    <row r="367" spans="1:23" x14ac:dyDescent="0.25">
      <c r="A367" t="s">
        <v>760</v>
      </c>
      <c r="B367" t="s">
        <v>761</v>
      </c>
      <c r="D367" t="s">
        <v>491</v>
      </c>
      <c r="E367">
        <v>2588</v>
      </c>
      <c r="F367">
        <v>4948</v>
      </c>
      <c r="G367">
        <v>52.303961196443005</v>
      </c>
      <c r="H367" t="e">
        <v>#N/A</v>
      </c>
      <c r="I367" t="e">
        <v>#N/A</v>
      </c>
      <c r="J367" t="e">
        <v>#N/A</v>
      </c>
      <c r="K367" t="e">
        <v>#N/A</v>
      </c>
      <c r="L367" t="e">
        <v>#N/A</v>
      </c>
      <c r="M367" t="e">
        <v>#N/A</v>
      </c>
      <c r="N367" t="e">
        <v>#N/A</v>
      </c>
      <c r="O367" t="e">
        <v>#N/A</v>
      </c>
      <c r="P367" t="e">
        <v>#N/A</v>
      </c>
      <c r="Q367" t="e">
        <v>#N/A</v>
      </c>
      <c r="R367" t="e">
        <v>#N/A</v>
      </c>
      <c r="S367" t="e">
        <v>#N/A</v>
      </c>
      <c r="T367" t="e">
        <v>#N/A</v>
      </c>
      <c r="U367" t="e">
        <v>#N/A</v>
      </c>
      <c r="V367" t="e">
        <v>#N/A</v>
      </c>
      <c r="W367" t="e">
        <v>#N/A</v>
      </c>
    </row>
    <row r="368" spans="1:23" x14ac:dyDescent="0.25">
      <c r="A368" t="s">
        <v>762</v>
      </c>
      <c r="B368" t="s">
        <v>763</v>
      </c>
      <c r="D368" t="s">
        <v>408</v>
      </c>
      <c r="E368">
        <v>2587</v>
      </c>
      <c r="F368">
        <v>4876</v>
      </c>
      <c r="G368">
        <v>53.05578342904019</v>
      </c>
      <c r="H368" t="e">
        <v>#N/A</v>
      </c>
      <c r="I368" t="e">
        <v>#N/A</v>
      </c>
      <c r="J368" t="e">
        <v>#N/A</v>
      </c>
      <c r="K368" t="e">
        <v>#N/A</v>
      </c>
      <c r="L368" t="e">
        <v>#N/A</v>
      </c>
      <c r="M368" t="e">
        <v>#N/A</v>
      </c>
      <c r="N368" t="e">
        <v>#N/A</v>
      </c>
      <c r="O368" t="e">
        <v>#N/A</v>
      </c>
      <c r="P368" t="e">
        <v>#N/A</v>
      </c>
      <c r="Q368" t="e">
        <v>#N/A</v>
      </c>
      <c r="R368" t="e">
        <v>#N/A</v>
      </c>
      <c r="S368" t="e">
        <v>#N/A</v>
      </c>
      <c r="T368" t="e">
        <v>#N/A</v>
      </c>
      <c r="U368" t="e">
        <v>#N/A</v>
      </c>
      <c r="V368" t="e">
        <v>#N/A</v>
      </c>
      <c r="W368" t="e">
        <v>#N/A</v>
      </c>
    </row>
    <row r="369" spans="1:23" x14ac:dyDescent="0.25">
      <c r="A369" t="s">
        <v>764</v>
      </c>
      <c r="B369" t="s">
        <v>765</v>
      </c>
      <c r="D369" t="s">
        <v>9</v>
      </c>
      <c r="E369">
        <v>2585</v>
      </c>
      <c r="F369">
        <v>6405</v>
      </c>
      <c r="G369">
        <v>40.359094457455114</v>
      </c>
      <c r="H369">
        <v>1690</v>
      </c>
      <c r="I369">
        <v>891</v>
      </c>
      <c r="J369">
        <v>475</v>
      </c>
      <c r="K369">
        <v>355</v>
      </c>
      <c r="L369">
        <v>498</v>
      </c>
      <c r="M369">
        <v>362</v>
      </c>
      <c r="N369">
        <v>1690</v>
      </c>
      <c r="O369">
        <v>0</v>
      </c>
      <c r="P369">
        <v>2581</v>
      </c>
      <c r="Q369">
        <v>0.99845261121856865</v>
      </c>
      <c r="R369">
        <v>34.521503293297172</v>
      </c>
      <c r="S369">
        <v>18.403719488570321</v>
      </c>
      <c r="T369">
        <v>13.754358775668345</v>
      </c>
      <c r="U369">
        <v>19.2948469585432</v>
      </c>
      <c r="V369">
        <v>14.025571483920963</v>
      </c>
      <c r="W369">
        <v>100</v>
      </c>
    </row>
    <row r="370" spans="1:23" x14ac:dyDescent="0.25">
      <c r="A370" t="s">
        <v>766</v>
      </c>
      <c r="B370" t="s">
        <v>767</v>
      </c>
      <c r="D370" t="s">
        <v>9</v>
      </c>
      <c r="E370">
        <v>2583</v>
      </c>
      <c r="F370">
        <v>8034</v>
      </c>
      <c r="G370">
        <v>32.150858849887975</v>
      </c>
      <c r="H370">
        <v>2101</v>
      </c>
      <c r="I370">
        <v>479</v>
      </c>
      <c r="J370">
        <v>721</v>
      </c>
      <c r="K370">
        <v>710</v>
      </c>
      <c r="L370">
        <v>429</v>
      </c>
      <c r="M370">
        <v>241</v>
      </c>
      <c r="N370">
        <v>2101</v>
      </c>
      <c r="O370">
        <v>0</v>
      </c>
      <c r="P370">
        <v>2580</v>
      </c>
      <c r="Q370">
        <v>0.99883855981416958</v>
      </c>
      <c r="R370">
        <v>18.565891472868216</v>
      </c>
      <c r="S370">
        <v>27.945736434108525</v>
      </c>
      <c r="T370">
        <v>27.519379844961239</v>
      </c>
      <c r="U370">
        <v>16.627906976744185</v>
      </c>
      <c r="V370">
        <v>9.3410852713178301</v>
      </c>
      <c r="W370">
        <v>100</v>
      </c>
    </row>
    <row r="371" spans="1:23" x14ac:dyDescent="0.25">
      <c r="A371" t="s">
        <v>768</v>
      </c>
      <c r="B371" t="s">
        <v>769</v>
      </c>
      <c r="D371" t="s">
        <v>770</v>
      </c>
      <c r="E371">
        <v>2572</v>
      </c>
      <c r="F371">
        <v>6298</v>
      </c>
      <c r="G371">
        <v>40.838361384566532</v>
      </c>
      <c r="H371" t="e">
        <v>#N/A</v>
      </c>
      <c r="I371" t="e">
        <v>#N/A</v>
      </c>
      <c r="J371" t="e">
        <v>#N/A</v>
      </c>
      <c r="K371" t="e">
        <v>#N/A</v>
      </c>
      <c r="L371" t="e">
        <v>#N/A</v>
      </c>
      <c r="M371" t="e">
        <v>#N/A</v>
      </c>
      <c r="N371" t="e">
        <v>#N/A</v>
      </c>
      <c r="O371" t="e">
        <v>#N/A</v>
      </c>
      <c r="P371" t="e">
        <v>#N/A</v>
      </c>
      <c r="Q371" t="e">
        <v>#N/A</v>
      </c>
      <c r="R371" t="e">
        <v>#N/A</v>
      </c>
      <c r="S371" t="e">
        <v>#N/A</v>
      </c>
      <c r="T371" t="e">
        <v>#N/A</v>
      </c>
      <c r="U371" t="e">
        <v>#N/A</v>
      </c>
      <c r="V371" t="e">
        <v>#N/A</v>
      </c>
      <c r="W371" t="e">
        <v>#N/A</v>
      </c>
    </row>
    <row r="372" spans="1:23" x14ac:dyDescent="0.25">
      <c r="A372" t="s">
        <v>771</v>
      </c>
      <c r="B372" t="s">
        <v>772</v>
      </c>
      <c r="D372" t="s">
        <v>9</v>
      </c>
      <c r="E372">
        <v>2559</v>
      </c>
      <c r="F372">
        <v>8086</v>
      </c>
      <c r="G372">
        <v>31.647291615137274</v>
      </c>
      <c r="H372">
        <v>2115</v>
      </c>
      <c r="I372">
        <v>447</v>
      </c>
      <c r="J372">
        <v>847</v>
      </c>
      <c r="K372">
        <v>585</v>
      </c>
      <c r="L372">
        <v>476</v>
      </c>
      <c r="M372">
        <v>207</v>
      </c>
      <c r="N372">
        <v>2115</v>
      </c>
      <c r="O372">
        <v>0</v>
      </c>
      <c r="P372">
        <v>2562</v>
      </c>
      <c r="Q372">
        <v>1.0011723329425557</v>
      </c>
      <c r="R372">
        <v>17.447306791569087</v>
      </c>
      <c r="S372">
        <v>33.060109289617486</v>
      </c>
      <c r="T372">
        <v>22.833723653395786</v>
      </c>
      <c r="U372">
        <v>18.579234972677597</v>
      </c>
      <c r="V372">
        <v>8.0796252927400474</v>
      </c>
      <c r="W372">
        <v>100</v>
      </c>
    </row>
    <row r="373" spans="1:23" x14ac:dyDescent="0.25">
      <c r="A373" t="s">
        <v>773</v>
      </c>
      <c r="B373" t="s">
        <v>774</v>
      </c>
      <c r="D373" t="s">
        <v>770</v>
      </c>
      <c r="E373">
        <v>2551</v>
      </c>
      <c r="F373" t="e">
        <v>#N/A</v>
      </c>
      <c r="G373" t="e">
        <v>#N/A</v>
      </c>
      <c r="H373" t="e">
        <v>#N/A</v>
      </c>
      <c r="I373" t="e">
        <v>#N/A</v>
      </c>
      <c r="J373" t="e">
        <v>#N/A</v>
      </c>
      <c r="K373" t="e">
        <v>#N/A</v>
      </c>
      <c r="L373" t="e">
        <v>#N/A</v>
      </c>
      <c r="M373" t="e">
        <v>#N/A</v>
      </c>
      <c r="N373" t="e">
        <v>#N/A</v>
      </c>
      <c r="O373" t="e">
        <v>#N/A</v>
      </c>
      <c r="P373" t="e">
        <v>#N/A</v>
      </c>
      <c r="Q373" t="e">
        <v>#N/A</v>
      </c>
      <c r="R373" t="e">
        <v>#N/A</v>
      </c>
      <c r="S373" t="e">
        <v>#N/A</v>
      </c>
      <c r="T373" t="e">
        <v>#N/A</v>
      </c>
      <c r="U373" t="e">
        <v>#N/A</v>
      </c>
      <c r="V373" t="e">
        <v>#N/A</v>
      </c>
      <c r="W373" t="e">
        <v>#N/A</v>
      </c>
    </row>
    <row r="374" spans="1:23" x14ac:dyDescent="0.25">
      <c r="A374" t="s">
        <v>775</v>
      </c>
      <c r="B374" t="s">
        <v>776</v>
      </c>
      <c r="D374" t="s">
        <v>185</v>
      </c>
      <c r="E374">
        <v>2546</v>
      </c>
      <c r="F374" t="e">
        <v>#N/A</v>
      </c>
      <c r="G374" t="e">
        <v>#N/A</v>
      </c>
      <c r="H374" t="e">
        <v>#N/A</v>
      </c>
      <c r="I374" t="e">
        <v>#N/A</v>
      </c>
      <c r="J374" t="e">
        <v>#N/A</v>
      </c>
      <c r="K374" t="e">
        <v>#N/A</v>
      </c>
      <c r="L374" t="e">
        <v>#N/A</v>
      </c>
      <c r="M374" t="e">
        <v>#N/A</v>
      </c>
      <c r="N374" t="e">
        <v>#N/A</v>
      </c>
      <c r="O374" t="e">
        <v>#N/A</v>
      </c>
      <c r="P374" t="e">
        <v>#N/A</v>
      </c>
      <c r="Q374" t="e">
        <v>#N/A</v>
      </c>
      <c r="R374" t="e">
        <v>#N/A</v>
      </c>
      <c r="S374" t="e">
        <v>#N/A</v>
      </c>
      <c r="T374" t="e">
        <v>#N/A</v>
      </c>
      <c r="U374" t="e">
        <v>#N/A</v>
      </c>
      <c r="V374" t="e">
        <v>#N/A</v>
      </c>
      <c r="W374" t="e">
        <v>#N/A</v>
      </c>
    </row>
    <row r="375" spans="1:23" x14ac:dyDescent="0.25">
      <c r="A375" t="s">
        <v>777</v>
      </c>
      <c r="B375" t="s">
        <v>778</v>
      </c>
      <c r="D375" t="s">
        <v>570</v>
      </c>
      <c r="E375">
        <v>2545</v>
      </c>
      <c r="F375" t="e">
        <v>#N/A</v>
      </c>
      <c r="G375" t="e">
        <v>#N/A</v>
      </c>
      <c r="H375" t="e">
        <v>#N/A</v>
      </c>
      <c r="I375" t="e">
        <v>#N/A</v>
      </c>
      <c r="J375" t="e">
        <v>#N/A</v>
      </c>
      <c r="K375" t="e">
        <v>#N/A</v>
      </c>
      <c r="L375" t="e">
        <v>#N/A</v>
      </c>
      <c r="M375" t="e">
        <v>#N/A</v>
      </c>
      <c r="N375" t="e">
        <v>#N/A</v>
      </c>
      <c r="O375" t="e">
        <v>#N/A</v>
      </c>
      <c r="P375" t="e">
        <v>#N/A</v>
      </c>
      <c r="Q375" t="e">
        <v>#N/A</v>
      </c>
      <c r="R375" t="e">
        <v>#N/A</v>
      </c>
      <c r="S375" t="e">
        <v>#N/A</v>
      </c>
      <c r="T375" t="e">
        <v>#N/A</v>
      </c>
      <c r="U375" t="e">
        <v>#N/A</v>
      </c>
      <c r="V375" t="e">
        <v>#N/A</v>
      </c>
      <c r="W375" t="e">
        <v>#N/A</v>
      </c>
    </row>
    <row r="376" spans="1:23" x14ac:dyDescent="0.25">
      <c r="A376" t="s">
        <v>779</v>
      </c>
      <c r="B376" t="s">
        <v>780</v>
      </c>
      <c r="D376" t="s">
        <v>401</v>
      </c>
      <c r="E376">
        <v>2545</v>
      </c>
      <c r="F376">
        <v>5980</v>
      </c>
      <c r="G376">
        <v>42.558528428093645</v>
      </c>
      <c r="H376" t="e">
        <v>#N/A</v>
      </c>
      <c r="I376" t="e">
        <v>#N/A</v>
      </c>
      <c r="J376" t="e">
        <v>#N/A</v>
      </c>
      <c r="K376" t="e">
        <v>#N/A</v>
      </c>
      <c r="L376" t="e">
        <v>#N/A</v>
      </c>
      <c r="M376" t="e">
        <v>#N/A</v>
      </c>
      <c r="N376" t="e">
        <v>#N/A</v>
      </c>
      <c r="O376" t="e">
        <v>#N/A</v>
      </c>
      <c r="P376" t="e">
        <v>#N/A</v>
      </c>
      <c r="Q376" t="e">
        <v>#N/A</v>
      </c>
      <c r="R376" t="e">
        <v>#N/A</v>
      </c>
      <c r="S376" t="e">
        <v>#N/A</v>
      </c>
      <c r="T376" t="e">
        <v>#N/A</v>
      </c>
      <c r="U376" t="e">
        <v>#N/A</v>
      </c>
      <c r="V376" t="e">
        <v>#N/A</v>
      </c>
      <c r="W376" t="e">
        <v>#N/A</v>
      </c>
    </row>
    <row r="377" spans="1:23" x14ac:dyDescent="0.25">
      <c r="A377" t="s">
        <v>781</v>
      </c>
      <c r="B377" t="s">
        <v>782</v>
      </c>
      <c r="D377" t="s">
        <v>783</v>
      </c>
      <c r="E377">
        <v>2538</v>
      </c>
      <c r="F377">
        <v>5972</v>
      </c>
      <c r="G377">
        <v>42.498325519089079</v>
      </c>
      <c r="H377" t="e">
        <v>#N/A</v>
      </c>
      <c r="I377" t="e">
        <v>#N/A</v>
      </c>
      <c r="J377" t="e">
        <v>#N/A</v>
      </c>
      <c r="K377" t="e">
        <v>#N/A</v>
      </c>
      <c r="L377" t="e">
        <v>#N/A</v>
      </c>
      <c r="M377" t="e">
        <v>#N/A</v>
      </c>
      <c r="N377" t="e">
        <v>#N/A</v>
      </c>
      <c r="O377" t="e">
        <v>#N/A</v>
      </c>
      <c r="P377" t="e">
        <v>#N/A</v>
      </c>
      <c r="Q377" t="e">
        <v>#N/A</v>
      </c>
      <c r="R377" t="e">
        <v>#N/A</v>
      </c>
      <c r="S377" t="e">
        <v>#N/A</v>
      </c>
      <c r="T377" t="e">
        <v>#N/A</v>
      </c>
      <c r="U377" t="e">
        <v>#N/A</v>
      </c>
      <c r="V377" t="e">
        <v>#N/A</v>
      </c>
      <c r="W377" t="e">
        <v>#N/A</v>
      </c>
    </row>
    <row r="378" spans="1:23" x14ac:dyDescent="0.25">
      <c r="A378" t="s">
        <v>784</v>
      </c>
      <c r="B378" t="s">
        <v>785</v>
      </c>
      <c r="D378" t="s">
        <v>9</v>
      </c>
      <c r="E378">
        <v>2531</v>
      </c>
      <c r="F378">
        <v>7828</v>
      </c>
      <c r="G378">
        <v>32.3326520183955</v>
      </c>
      <c r="H378">
        <v>1887</v>
      </c>
      <c r="I378">
        <v>643</v>
      </c>
      <c r="J378">
        <v>585</v>
      </c>
      <c r="K378">
        <v>464</v>
      </c>
      <c r="L378">
        <v>423</v>
      </c>
      <c r="M378">
        <v>415</v>
      </c>
      <c r="N378">
        <v>1887</v>
      </c>
      <c r="O378">
        <v>0</v>
      </c>
      <c r="P378">
        <v>2530</v>
      </c>
      <c r="Q378">
        <v>0.99960489924930862</v>
      </c>
      <c r="R378">
        <v>25.415019762845848</v>
      </c>
      <c r="S378">
        <v>23.122529644268774</v>
      </c>
      <c r="T378">
        <v>18.339920948616601</v>
      </c>
      <c r="U378">
        <v>16.719367588932808</v>
      </c>
      <c r="V378">
        <v>16.403162055335969</v>
      </c>
      <c r="W378">
        <v>100</v>
      </c>
    </row>
    <row r="379" spans="1:23" x14ac:dyDescent="0.25">
      <c r="A379" t="s">
        <v>786</v>
      </c>
      <c r="B379" t="s">
        <v>787</v>
      </c>
      <c r="D379" t="s">
        <v>533</v>
      </c>
      <c r="E379">
        <v>2527</v>
      </c>
      <c r="F379">
        <v>5154</v>
      </c>
      <c r="G379">
        <v>49.029879705083431</v>
      </c>
      <c r="H379" t="e">
        <v>#N/A</v>
      </c>
      <c r="I379" t="e">
        <v>#N/A</v>
      </c>
      <c r="J379" t="e">
        <v>#N/A</v>
      </c>
      <c r="K379" t="e">
        <v>#N/A</v>
      </c>
      <c r="L379" t="e">
        <v>#N/A</v>
      </c>
      <c r="M379" t="e">
        <v>#N/A</v>
      </c>
      <c r="N379" t="e">
        <v>#N/A</v>
      </c>
      <c r="O379" t="e">
        <v>#N/A</v>
      </c>
      <c r="P379" t="e">
        <v>#N/A</v>
      </c>
      <c r="Q379" t="e">
        <v>#N/A</v>
      </c>
      <c r="R379" t="e">
        <v>#N/A</v>
      </c>
      <c r="S379" t="e">
        <v>#N/A</v>
      </c>
      <c r="T379" t="e">
        <v>#N/A</v>
      </c>
      <c r="U379" t="e">
        <v>#N/A</v>
      </c>
      <c r="V379" t="e">
        <v>#N/A</v>
      </c>
      <c r="W379" t="e">
        <v>#N/A</v>
      </c>
    </row>
    <row r="380" spans="1:23" x14ac:dyDescent="0.25">
      <c r="A380" t="s">
        <v>788</v>
      </c>
      <c r="B380" t="s">
        <v>789</v>
      </c>
      <c r="D380" t="s">
        <v>9</v>
      </c>
      <c r="E380">
        <v>2526</v>
      </c>
      <c r="F380">
        <v>4576</v>
      </c>
      <c r="G380">
        <v>55.201048951048946</v>
      </c>
      <c r="H380">
        <v>1656</v>
      </c>
      <c r="I380">
        <v>837</v>
      </c>
      <c r="J380">
        <v>218</v>
      </c>
      <c r="K380">
        <v>732</v>
      </c>
      <c r="L380">
        <v>325</v>
      </c>
      <c r="M380">
        <v>381</v>
      </c>
      <c r="N380">
        <v>1656</v>
      </c>
      <c r="O380">
        <v>0</v>
      </c>
      <c r="P380">
        <v>2493</v>
      </c>
      <c r="Q380">
        <v>0.98693586698337288</v>
      </c>
      <c r="R380">
        <v>33.574007220216608</v>
      </c>
      <c r="S380">
        <v>8.7444845567589251</v>
      </c>
      <c r="T380">
        <v>29.362214199759322</v>
      </c>
      <c r="U380">
        <v>13.036502206177298</v>
      </c>
      <c r="V380">
        <v>15.282791817087846</v>
      </c>
      <c r="W380">
        <v>100</v>
      </c>
    </row>
    <row r="381" spans="1:23" x14ac:dyDescent="0.25">
      <c r="A381" t="s">
        <v>790</v>
      </c>
      <c r="B381" t="s">
        <v>791</v>
      </c>
      <c r="D381" t="s">
        <v>792</v>
      </c>
      <c r="E381">
        <v>2517</v>
      </c>
      <c r="F381">
        <v>6139</v>
      </c>
      <c r="G381">
        <v>41.000162892979311</v>
      </c>
      <c r="H381" t="e">
        <v>#N/A</v>
      </c>
      <c r="I381" t="e">
        <v>#N/A</v>
      </c>
      <c r="J381" t="e">
        <v>#N/A</v>
      </c>
      <c r="K381" t="e">
        <v>#N/A</v>
      </c>
      <c r="L381" t="e">
        <v>#N/A</v>
      </c>
      <c r="M381" t="e">
        <v>#N/A</v>
      </c>
      <c r="N381" t="e">
        <v>#N/A</v>
      </c>
      <c r="O381" t="e">
        <v>#N/A</v>
      </c>
      <c r="P381" t="e">
        <v>#N/A</v>
      </c>
      <c r="Q381" t="e">
        <v>#N/A</v>
      </c>
      <c r="R381" t="e">
        <v>#N/A</v>
      </c>
      <c r="S381" t="e">
        <v>#N/A</v>
      </c>
      <c r="T381" t="e">
        <v>#N/A</v>
      </c>
      <c r="U381" t="e">
        <v>#N/A</v>
      </c>
      <c r="V381" t="e">
        <v>#N/A</v>
      </c>
      <c r="W381" t="e">
        <v>#N/A</v>
      </c>
    </row>
    <row r="382" spans="1:23" x14ac:dyDescent="0.25">
      <c r="A382" t="s">
        <v>793</v>
      </c>
      <c r="B382" t="s">
        <v>794</v>
      </c>
      <c r="D382" t="s">
        <v>266</v>
      </c>
      <c r="E382">
        <v>2510</v>
      </c>
      <c r="F382">
        <v>6926</v>
      </c>
      <c r="G382">
        <v>36.240254114929257</v>
      </c>
      <c r="H382" t="e">
        <v>#N/A</v>
      </c>
      <c r="I382" t="e">
        <v>#N/A</v>
      </c>
      <c r="J382" t="e">
        <v>#N/A</v>
      </c>
      <c r="K382" t="e">
        <v>#N/A</v>
      </c>
      <c r="L382" t="e">
        <v>#N/A</v>
      </c>
      <c r="M382" t="e">
        <v>#N/A</v>
      </c>
      <c r="N382" t="e">
        <v>#N/A</v>
      </c>
      <c r="O382" t="e">
        <v>#N/A</v>
      </c>
      <c r="P382" t="e">
        <v>#N/A</v>
      </c>
      <c r="Q382" t="e">
        <v>#N/A</v>
      </c>
      <c r="R382" t="e">
        <v>#N/A</v>
      </c>
      <c r="S382" t="e">
        <v>#N/A</v>
      </c>
      <c r="T382" t="e">
        <v>#N/A</v>
      </c>
      <c r="U382" t="e">
        <v>#N/A</v>
      </c>
      <c r="V382" t="e">
        <v>#N/A</v>
      </c>
      <c r="W382" t="e">
        <v>#N/A</v>
      </c>
    </row>
    <row r="383" spans="1:23" x14ac:dyDescent="0.25">
      <c r="A383" t="s">
        <v>795</v>
      </c>
      <c r="B383" t="s">
        <v>796</v>
      </c>
      <c r="D383" t="s">
        <v>9</v>
      </c>
      <c r="E383">
        <v>2509</v>
      </c>
      <c r="F383">
        <v>7625</v>
      </c>
      <c r="G383">
        <v>32.904918032786881</v>
      </c>
      <c r="H383">
        <v>1896</v>
      </c>
      <c r="I383">
        <v>612</v>
      </c>
      <c r="J383">
        <v>783</v>
      </c>
      <c r="K383">
        <v>454</v>
      </c>
      <c r="L383">
        <v>365</v>
      </c>
      <c r="M383">
        <v>294</v>
      </c>
      <c r="N383">
        <v>1896</v>
      </c>
      <c r="O383">
        <v>0</v>
      </c>
      <c r="P383">
        <v>2508</v>
      </c>
      <c r="Q383">
        <v>0.9996014348345954</v>
      </c>
      <c r="R383">
        <v>24.401913875598087</v>
      </c>
      <c r="S383">
        <v>31.220095693779903</v>
      </c>
      <c r="T383">
        <v>18.102073365231259</v>
      </c>
      <c r="U383">
        <v>14.553429027113237</v>
      </c>
      <c r="V383">
        <v>11.722488038277511</v>
      </c>
      <c r="W383">
        <v>100</v>
      </c>
    </row>
    <row r="384" spans="1:23" x14ac:dyDescent="0.25">
      <c r="A384" t="s">
        <v>797</v>
      </c>
      <c r="B384" t="s">
        <v>798</v>
      </c>
      <c r="D384" t="s">
        <v>266</v>
      </c>
      <c r="E384">
        <v>2492</v>
      </c>
      <c r="F384">
        <v>6854</v>
      </c>
      <c r="G384">
        <v>36.358330901663258</v>
      </c>
      <c r="H384" t="e">
        <v>#N/A</v>
      </c>
      <c r="I384" t="e">
        <v>#N/A</v>
      </c>
      <c r="J384" t="e">
        <v>#N/A</v>
      </c>
      <c r="K384" t="e">
        <v>#N/A</v>
      </c>
      <c r="L384" t="e">
        <v>#N/A</v>
      </c>
      <c r="M384" t="e">
        <v>#N/A</v>
      </c>
      <c r="N384" t="e">
        <v>#N/A</v>
      </c>
      <c r="O384" t="e">
        <v>#N/A</v>
      </c>
      <c r="P384" t="e">
        <v>#N/A</v>
      </c>
      <c r="Q384" t="e">
        <v>#N/A</v>
      </c>
      <c r="R384" t="e">
        <v>#N/A</v>
      </c>
      <c r="S384" t="e">
        <v>#N/A</v>
      </c>
      <c r="T384" t="e">
        <v>#N/A</v>
      </c>
      <c r="U384" t="e">
        <v>#N/A</v>
      </c>
      <c r="V384" t="e">
        <v>#N/A</v>
      </c>
      <c r="W384" t="e">
        <v>#N/A</v>
      </c>
    </row>
    <row r="385" spans="1:23" x14ac:dyDescent="0.25">
      <c r="A385" t="s">
        <v>799</v>
      </c>
      <c r="B385" t="s">
        <v>800</v>
      </c>
      <c r="D385" t="s">
        <v>311</v>
      </c>
      <c r="E385">
        <v>2485</v>
      </c>
      <c r="F385">
        <v>5725</v>
      </c>
      <c r="G385">
        <v>43.406113537117903</v>
      </c>
      <c r="H385" t="e">
        <v>#N/A</v>
      </c>
      <c r="I385" t="e">
        <v>#N/A</v>
      </c>
      <c r="J385" t="e">
        <v>#N/A</v>
      </c>
      <c r="K385" t="e">
        <v>#N/A</v>
      </c>
      <c r="L385" t="e">
        <v>#N/A</v>
      </c>
      <c r="M385" t="e">
        <v>#N/A</v>
      </c>
      <c r="N385" t="e">
        <v>#N/A</v>
      </c>
      <c r="O385" t="e">
        <v>#N/A</v>
      </c>
      <c r="P385" t="e">
        <v>#N/A</v>
      </c>
      <c r="Q385" t="e">
        <v>#N/A</v>
      </c>
      <c r="R385" t="e">
        <v>#N/A</v>
      </c>
      <c r="S385" t="e">
        <v>#N/A</v>
      </c>
      <c r="T385" t="e">
        <v>#N/A</v>
      </c>
      <c r="U385" t="e">
        <v>#N/A</v>
      </c>
      <c r="V385" t="e">
        <v>#N/A</v>
      </c>
      <c r="W385" t="e">
        <v>#N/A</v>
      </c>
    </row>
    <row r="386" spans="1:23" x14ac:dyDescent="0.25">
      <c r="A386" t="s">
        <v>801</v>
      </c>
      <c r="B386" t="s">
        <v>802</v>
      </c>
      <c r="D386" t="s">
        <v>9</v>
      </c>
      <c r="E386">
        <v>2482</v>
      </c>
      <c r="F386">
        <v>8258</v>
      </c>
      <c r="G386">
        <v>30.055703560184067</v>
      </c>
      <c r="H386">
        <v>2183</v>
      </c>
      <c r="I386">
        <v>308</v>
      </c>
      <c r="J386">
        <v>676</v>
      </c>
      <c r="K386">
        <v>624</v>
      </c>
      <c r="L386">
        <v>643</v>
      </c>
      <c r="M386">
        <v>240</v>
      </c>
      <c r="N386">
        <v>2183</v>
      </c>
      <c r="O386">
        <v>0</v>
      </c>
      <c r="P386">
        <v>2491</v>
      </c>
      <c r="Q386">
        <v>1.0036261079774376</v>
      </c>
      <c r="R386">
        <v>12.364512244078684</v>
      </c>
      <c r="S386">
        <v>27.137695704536331</v>
      </c>
      <c r="T386">
        <v>25.050180650341229</v>
      </c>
      <c r="U386">
        <v>25.812926535527904</v>
      </c>
      <c r="V386">
        <v>9.6346848655158563</v>
      </c>
      <c r="W386">
        <v>100</v>
      </c>
    </row>
    <row r="387" spans="1:23" x14ac:dyDescent="0.25">
      <c r="A387" t="s">
        <v>803</v>
      </c>
      <c r="B387" t="s">
        <v>804</v>
      </c>
      <c r="D387" t="s">
        <v>9</v>
      </c>
      <c r="E387">
        <v>2477</v>
      </c>
      <c r="F387" t="e">
        <v>#N/A</v>
      </c>
      <c r="G387" t="e">
        <v>#N/A</v>
      </c>
      <c r="H387">
        <v>2040</v>
      </c>
      <c r="I387">
        <v>440</v>
      </c>
      <c r="J387">
        <v>429</v>
      </c>
      <c r="K387">
        <v>605</v>
      </c>
      <c r="L387">
        <v>600</v>
      </c>
      <c r="M387">
        <v>406</v>
      </c>
      <c r="N387">
        <v>2040</v>
      </c>
      <c r="O387">
        <v>0</v>
      </c>
      <c r="P387">
        <v>2480</v>
      </c>
      <c r="Q387">
        <v>1.0012111425111021</v>
      </c>
      <c r="R387">
        <v>17.741935483870968</v>
      </c>
      <c r="S387">
        <v>17.298387096774192</v>
      </c>
      <c r="T387">
        <v>24.39516129032258</v>
      </c>
      <c r="U387">
        <v>24.193548387096776</v>
      </c>
      <c r="V387">
        <v>16.370967741935484</v>
      </c>
      <c r="W387">
        <v>100</v>
      </c>
    </row>
    <row r="388" spans="1:23" x14ac:dyDescent="0.25">
      <c r="A388" t="s">
        <v>805</v>
      </c>
      <c r="B388" t="s">
        <v>806</v>
      </c>
      <c r="D388" t="s">
        <v>9</v>
      </c>
      <c r="E388">
        <v>2476</v>
      </c>
      <c r="F388">
        <v>4973</v>
      </c>
      <c r="G388">
        <v>49.788859843153027</v>
      </c>
      <c r="H388">
        <v>1947</v>
      </c>
      <c r="I388">
        <v>522</v>
      </c>
      <c r="J388">
        <v>550</v>
      </c>
      <c r="K388">
        <v>573</v>
      </c>
      <c r="L388">
        <v>542</v>
      </c>
      <c r="M388">
        <v>282</v>
      </c>
      <c r="N388">
        <v>1947</v>
      </c>
      <c r="O388">
        <v>0</v>
      </c>
      <c r="P388">
        <v>2469</v>
      </c>
      <c r="Q388">
        <v>0.99717285945072698</v>
      </c>
      <c r="R388">
        <v>21.142162818955043</v>
      </c>
      <c r="S388">
        <v>22.276225192385581</v>
      </c>
      <c r="T388">
        <v>23.207776427703525</v>
      </c>
      <c r="U388">
        <v>21.952207371405429</v>
      </c>
      <c r="V388">
        <v>11.421628189550425</v>
      </c>
      <c r="W388">
        <v>100</v>
      </c>
    </row>
    <row r="389" spans="1:23" x14ac:dyDescent="0.25">
      <c r="A389" t="s">
        <v>807</v>
      </c>
      <c r="B389" t="s">
        <v>808</v>
      </c>
      <c r="D389" t="s">
        <v>491</v>
      </c>
      <c r="E389">
        <v>2472</v>
      </c>
      <c r="F389" t="e">
        <v>#N/A</v>
      </c>
      <c r="G389" t="e">
        <v>#N/A</v>
      </c>
      <c r="H389" t="e">
        <v>#N/A</v>
      </c>
      <c r="I389" t="e">
        <v>#N/A</v>
      </c>
      <c r="J389" t="e">
        <v>#N/A</v>
      </c>
      <c r="K389" t="e">
        <v>#N/A</v>
      </c>
      <c r="L389" t="e">
        <v>#N/A</v>
      </c>
      <c r="M389" t="e">
        <v>#N/A</v>
      </c>
      <c r="N389" t="e">
        <v>#N/A</v>
      </c>
      <c r="O389" t="e">
        <v>#N/A</v>
      </c>
      <c r="P389" t="e">
        <v>#N/A</v>
      </c>
      <c r="Q389" t="e">
        <v>#N/A</v>
      </c>
      <c r="R389" t="e">
        <v>#N/A</v>
      </c>
      <c r="S389" t="e">
        <v>#N/A</v>
      </c>
      <c r="T389" t="e">
        <v>#N/A</v>
      </c>
      <c r="U389" t="e">
        <v>#N/A</v>
      </c>
      <c r="V389" t="e">
        <v>#N/A</v>
      </c>
      <c r="W389" t="e">
        <v>#N/A</v>
      </c>
    </row>
    <row r="390" spans="1:23" x14ac:dyDescent="0.25">
      <c r="A390" t="s">
        <v>809</v>
      </c>
      <c r="B390" t="s">
        <v>810</v>
      </c>
      <c r="D390" t="s">
        <v>9</v>
      </c>
      <c r="E390">
        <v>2469</v>
      </c>
      <c r="F390">
        <v>6846</v>
      </c>
      <c r="G390">
        <v>36.064855390008766</v>
      </c>
      <c r="H390">
        <v>1880</v>
      </c>
      <c r="I390">
        <v>578</v>
      </c>
      <c r="J390">
        <v>682</v>
      </c>
      <c r="K390">
        <v>640</v>
      </c>
      <c r="L390">
        <v>304</v>
      </c>
      <c r="M390">
        <v>254</v>
      </c>
      <c r="N390">
        <v>1880</v>
      </c>
      <c r="O390">
        <v>0</v>
      </c>
      <c r="P390">
        <v>2458</v>
      </c>
      <c r="Q390">
        <v>0.99554475496152284</v>
      </c>
      <c r="R390">
        <v>23.515052888527258</v>
      </c>
      <c r="S390">
        <v>27.74613506916192</v>
      </c>
      <c r="T390">
        <v>26.037428803905616</v>
      </c>
      <c r="U390">
        <v>12.367778681855167</v>
      </c>
      <c r="V390">
        <v>10.333604556550041</v>
      </c>
      <c r="W390">
        <v>100</v>
      </c>
    </row>
    <row r="391" spans="1:23" x14ac:dyDescent="0.25">
      <c r="A391" t="s">
        <v>811</v>
      </c>
      <c r="B391" t="s">
        <v>812</v>
      </c>
      <c r="D391" t="s">
        <v>9</v>
      </c>
      <c r="E391">
        <v>2455</v>
      </c>
      <c r="F391">
        <v>5909</v>
      </c>
      <c r="G391">
        <v>41.546793027585039</v>
      </c>
      <c r="H391">
        <v>1587</v>
      </c>
      <c r="I391">
        <v>873</v>
      </c>
      <c r="J391">
        <v>514</v>
      </c>
      <c r="K391">
        <v>315</v>
      </c>
      <c r="L391">
        <v>326</v>
      </c>
      <c r="M391">
        <v>432</v>
      </c>
      <c r="N391">
        <v>1587</v>
      </c>
      <c r="O391">
        <v>0</v>
      </c>
      <c r="P391">
        <v>2460</v>
      </c>
      <c r="Q391">
        <v>1.0020366598778003</v>
      </c>
      <c r="R391">
        <v>35.487804878048777</v>
      </c>
      <c r="S391">
        <v>20.894308943089431</v>
      </c>
      <c r="T391">
        <v>12.804878048780488</v>
      </c>
      <c r="U391">
        <v>13.252032520325201</v>
      </c>
      <c r="V391">
        <v>17.560975609756095</v>
      </c>
      <c r="W391">
        <v>100</v>
      </c>
    </row>
    <row r="392" spans="1:23" x14ac:dyDescent="0.25">
      <c r="A392" t="s">
        <v>813</v>
      </c>
      <c r="B392" t="s">
        <v>814</v>
      </c>
      <c r="D392" t="s">
        <v>266</v>
      </c>
      <c r="E392">
        <v>2449</v>
      </c>
      <c r="F392" t="e">
        <v>#N/A</v>
      </c>
      <c r="G392" t="e">
        <v>#N/A</v>
      </c>
      <c r="H392" t="e">
        <v>#N/A</v>
      </c>
      <c r="I392" t="e">
        <v>#N/A</v>
      </c>
      <c r="J392" t="e">
        <v>#N/A</v>
      </c>
      <c r="K392" t="e">
        <v>#N/A</v>
      </c>
      <c r="L392" t="e">
        <v>#N/A</v>
      </c>
      <c r="M392" t="e">
        <v>#N/A</v>
      </c>
      <c r="N392" t="e">
        <v>#N/A</v>
      </c>
      <c r="O392" t="e">
        <v>#N/A</v>
      </c>
      <c r="P392" t="e">
        <v>#N/A</v>
      </c>
      <c r="Q392" t="e">
        <v>#N/A</v>
      </c>
      <c r="R392" t="e">
        <v>#N/A</v>
      </c>
      <c r="S392" t="e">
        <v>#N/A</v>
      </c>
      <c r="T392" t="e">
        <v>#N/A</v>
      </c>
      <c r="U392" t="e">
        <v>#N/A</v>
      </c>
      <c r="V392" t="e">
        <v>#N/A</v>
      </c>
      <c r="W392" t="e">
        <v>#N/A</v>
      </c>
    </row>
    <row r="393" spans="1:23" x14ac:dyDescent="0.25">
      <c r="A393" t="s">
        <v>815</v>
      </c>
      <c r="B393" t="s">
        <v>816</v>
      </c>
      <c r="D393" t="s">
        <v>144</v>
      </c>
      <c r="E393">
        <v>2446</v>
      </c>
      <c r="F393">
        <v>8153</v>
      </c>
      <c r="G393">
        <v>30.00122654237704</v>
      </c>
      <c r="H393" t="e">
        <v>#N/A</v>
      </c>
      <c r="I393" t="e">
        <v>#N/A</v>
      </c>
      <c r="J393" t="e">
        <v>#N/A</v>
      </c>
      <c r="K393" t="e">
        <v>#N/A</v>
      </c>
      <c r="L393" t="e">
        <v>#N/A</v>
      </c>
      <c r="M393" t="e">
        <v>#N/A</v>
      </c>
      <c r="N393" t="e">
        <v>#N/A</v>
      </c>
      <c r="O393" t="e">
        <v>#N/A</v>
      </c>
      <c r="P393" t="e">
        <v>#N/A</v>
      </c>
      <c r="Q393" t="e">
        <v>#N/A</v>
      </c>
      <c r="R393" t="e">
        <v>#N/A</v>
      </c>
      <c r="S393" t="e">
        <v>#N/A</v>
      </c>
      <c r="T393" t="e">
        <v>#N/A</v>
      </c>
      <c r="U393" t="e">
        <v>#N/A</v>
      </c>
      <c r="V393" t="e">
        <v>#N/A</v>
      </c>
      <c r="W393" t="e">
        <v>#N/A</v>
      </c>
    </row>
    <row r="394" spans="1:23" x14ac:dyDescent="0.25">
      <c r="A394" t="s">
        <v>817</v>
      </c>
      <c r="B394" t="s">
        <v>818</v>
      </c>
      <c r="D394" t="s">
        <v>144</v>
      </c>
      <c r="E394">
        <v>2437</v>
      </c>
      <c r="F394">
        <v>6721</v>
      </c>
      <c r="G394">
        <v>36.259485195655408</v>
      </c>
      <c r="H394" t="e">
        <v>#N/A</v>
      </c>
      <c r="I394" t="e">
        <v>#N/A</v>
      </c>
      <c r="J394" t="e">
        <v>#N/A</v>
      </c>
      <c r="K394" t="e">
        <v>#N/A</v>
      </c>
      <c r="L394" t="e">
        <v>#N/A</v>
      </c>
      <c r="M394" t="e">
        <v>#N/A</v>
      </c>
      <c r="N394" t="e">
        <v>#N/A</v>
      </c>
      <c r="O394" t="e">
        <v>#N/A</v>
      </c>
      <c r="P394" t="e">
        <v>#N/A</v>
      </c>
      <c r="Q394" t="e">
        <v>#N/A</v>
      </c>
      <c r="R394" t="e">
        <v>#N/A</v>
      </c>
      <c r="S394" t="e">
        <v>#N/A</v>
      </c>
      <c r="T394" t="e">
        <v>#N/A</v>
      </c>
      <c r="U394" t="e">
        <v>#N/A</v>
      </c>
      <c r="V394" t="e">
        <v>#N/A</v>
      </c>
      <c r="W394" t="e">
        <v>#N/A</v>
      </c>
    </row>
    <row r="395" spans="1:23" x14ac:dyDescent="0.25">
      <c r="A395" t="s">
        <v>819</v>
      </c>
      <c r="B395" t="s">
        <v>820</v>
      </c>
      <c r="D395" t="s">
        <v>9</v>
      </c>
      <c r="E395">
        <v>2434</v>
      </c>
      <c r="F395" t="e">
        <v>#N/A</v>
      </c>
      <c r="G395" t="e">
        <v>#N/A</v>
      </c>
      <c r="H395">
        <v>2185</v>
      </c>
      <c r="I395">
        <v>248</v>
      </c>
      <c r="J395">
        <v>544</v>
      </c>
      <c r="K395">
        <v>822</v>
      </c>
      <c r="L395">
        <v>444</v>
      </c>
      <c r="M395">
        <v>375</v>
      </c>
      <c r="N395">
        <v>2185</v>
      </c>
      <c r="O395">
        <v>0</v>
      </c>
      <c r="P395">
        <v>2433</v>
      </c>
      <c r="Q395">
        <v>0.99958915365653245</v>
      </c>
      <c r="R395">
        <v>10.19317714755446</v>
      </c>
      <c r="S395">
        <v>22.359227291409784</v>
      </c>
      <c r="T395">
        <v>33.785450061652284</v>
      </c>
      <c r="U395">
        <v>18.249075215782984</v>
      </c>
      <c r="V395">
        <v>15.413070283600494</v>
      </c>
      <c r="W395">
        <v>100</v>
      </c>
    </row>
    <row r="396" spans="1:23" x14ac:dyDescent="0.25">
      <c r="A396" t="s">
        <v>821</v>
      </c>
      <c r="B396" t="s">
        <v>822</v>
      </c>
      <c r="D396" t="s">
        <v>408</v>
      </c>
      <c r="E396">
        <v>2431</v>
      </c>
      <c r="F396">
        <v>4618</v>
      </c>
      <c r="G396">
        <v>52.641836292767429</v>
      </c>
      <c r="H396" t="e">
        <v>#N/A</v>
      </c>
      <c r="I396" t="e">
        <v>#N/A</v>
      </c>
      <c r="J396" t="e">
        <v>#N/A</v>
      </c>
      <c r="K396" t="e">
        <v>#N/A</v>
      </c>
      <c r="L396" t="e">
        <v>#N/A</v>
      </c>
      <c r="M396" t="e">
        <v>#N/A</v>
      </c>
      <c r="N396" t="e">
        <v>#N/A</v>
      </c>
      <c r="O396" t="e">
        <v>#N/A</v>
      </c>
      <c r="P396" t="e">
        <v>#N/A</v>
      </c>
      <c r="Q396" t="e">
        <v>#N/A</v>
      </c>
      <c r="R396" t="e">
        <v>#N/A</v>
      </c>
      <c r="S396" t="e">
        <v>#N/A</v>
      </c>
      <c r="T396" t="e">
        <v>#N/A</v>
      </c>
      <c r="U396" t="e">
        <v>#N/A</v>
      </c>
      <c r="V396" t="e">
        <v>#N/A</v>
      </c>
      <c r="W396" t="e">
        <v>#N/A</v>
      </c>
    </row>
    <row r="397" spans="1:23" x14ac:dyDescent="0.25">
      <c r="A397" t="s">
        <v>823</v>
      </c>
      <c r="B397" t="s">
        <v>824</v>
      </c>
      <c r="D397" t="s">
        <v>9</v>
      </c>
      <c r="E397">
        <v>2429</v>
      </c>
      <c r="F397">
        <v>5491</v>
      </c>
      <c r="G397">
        <v>44.236022582407571</v>
      </c>
      <c r="H397">
        <v>1792</v>
      </c>
      <c r="I397">
        <v>637</v>
      </c>
      <c r="J397">
        <v>353</v>
      </c>
      <c r="K397">
        <v>709</v>
      </c>
      <c r="L397">
        <v>224</v>
      </c>
      <c r="M397">
        <v>506</v>
      </c>
      <c r="N397">
        <v>1792</v>
      </c>
      <c r="O397">
        <v>0</v>
      </c>
      <c r="P397">
        <v>2429</v>
      </c>
      <c r="Q397">
        <v>1</v>
      </c>
      <c r="R397">
        <v>26.224783861671469</v>
      </c>
      <c r="S397">
        <v>14.532729518320298</v>
      </c>
      <c r="T397">
        <v>29.188966652943598</v>
      </c>
      <c r="U397">
        <v>9.2219020172910664</v>
      </c>
      <c r="V397">
        <v>20.83161794977357</v>
      </c>
      <c r="W397">
        <v>100.00000000000001</v>
      </c>
    </row>
    <row r="398" spans="1:23" x14ac:dyDescent="0.25">
      <c r="A398" t="s">
        <v>825</v>
      </c>
      <c r="B398" t="s">
        <v>826</v>
      </c>
      <c r="D398" t="s">
        <v>9</v>
      </c>
      <c r="E398">
        <v>2420</v>
      </c>
      <c r="F398">
        <v>9723</v>
      </c>
      <c r="G398">
        <v>24.889437416435257</v>
      </c>
      <c r="H398">
        <v>2049</v>
      </c>
      <c r="I398">
        <v>372</v>
      </c>
      <c r="J398">
        <v>594</v>
      </c>
      <c r="K398">
        <v>758</v>
      </c>
      <c r="L398">
        <v>441</v>
      </c>
      <c r="M398">
        <v>256</v>
      </c>
      <c r="N398">
        <v>2049</v>
      </c>
      <c r="O398">
        <v>0</v>
      </c>
      <c r="P398">
        <v>2421</v>
      </c>
      <c r="Q398">
        <v>1.0004132231404959</v>
      </c>
      <c r="R398">
        <v>15.365551425030979</v>
      </c>
      <c r="S398">
        <v>24.535315985130111</v>
      </c>
      <c r="T398">
        <v>31.309376290788933</v>
      </c>
      <c r="U398">
        <v>18.21561338289963</v>
      </c>
      <c r="V398">
        <v>10.574142916150352</v>
      </c>
      <c r="W398">
        <v>100.00000000000001</v>
      </c>
    </row>
    <row r="399" spans="1:23" x14ac:dyDescent="0.25">
      <c r="A399" t="s">
        <v>827</v>
      </c>
      <c r="B399" t="s">
        <v>828</v>
      </c>
      <c r="D399" t="s">
        <v>9</v>
      </c>
      <c r="E399">
        <v>2406</v>
      </c>
      <c r="F399" t="e">
        <v>#N/A</v>
      </c>
      <c r="G399" t="e">
        <v>#N/A</v>
      </c>
      <c r="H399">
        <v>2048</v>
      </c>
      <c r="I399">
        <v>361</v>
      </c>
      <c r="J399">
        <v>799</v>
      </c>
      <c r="K399">
        <v>564</v>
      </c>
      <c r="L399">
        <v>460</v>
      </c>
      <c r="M399">
        <v>225</v>
      </c>
      <c r="N399">
        <v>2048</v>
      </c>
      <c r="O399">
        <v>0</v>
      </c>
      <c r="P399">
        <v>2409</v>
      </c>
      <c r="Q399">
        <v>1.0012468827930174</v>
      </c>
      <c r="R399">
        <v>14.985471149854712</v>
      </c>
      <c r="S399">
        <v>33.167289331672897</v>
      </c>
      <c r="T399">
        <v>23.41220423412204</v>
      </c>
      <c r="U399">
        <v>19.095060190950601</v>
      </c>
      <c r="V399">
        <v>9.339975093399751</v>
      </c>
      <c r="W399">
        <v>100</v>
      </c>
    </row>
    <row r="400" spans="1:23" x14ac:dyDescent="0.25">
      <c r="A400" t="s">
        <v>829</v>
      </c>
      <c r="B400" t="s">
        <v>830</v>
      </c>
      <c r="D400" t="s">
        <v>266</v>
      </c>
      <c r="E400">
        <v>2405</v>
      </c>
      <c r="F400">
        <v>5499</v>
      </c>
      <c r="G400">
        <v>43.735224586288417</v>
      </c>
      <c r="H400" t="e">
        <v>#N/A</v>
      </c>
      <c r="I400" t="e">
        <v>#N/A</v>
      </c>
      <c r="J400" t="e">
        <v>#N/A</v>
      </c>
      <c r="K400" t="e">
        <v>#N/A</v>
      </c>
      <c r="L400" t="e">
        <v>#N/A</v>
      </c>
      <c r="M400" t="e">
        <v>#N/A</v>
      </c>
      <c r="N400" t="e">
        <v>#N/A</v>
      </c>
      <c r="O400" t="e">
        <v>#N/A</v>
      </c>
      <c r="P400" t="e">
        <v>#N/A</v>
      </c>
      <c r="Q400" t="e">
        <v>#N/A</v>
      </c>
      <c r="R400" t="e">
        <v>#N/A</v>
      </c>
      <c r="S400" t="e">
        <v>#N/A</v>
      </c>
      <c r="T400" t="e">
        <v>#N/A</v>
      </c>
      <c r="U400" t="e">
        <v>#N/A</v>
      </c>
      <c r="V400" t="e">
        <v>#N/A</v>
      </c>
      <c r="W400" t="e">
        <v>#N/A</v>
      </c>
    </row>
    <row r="401" spans="1:23" x14ac:dyDescent="0.25">
      <c r="A401" t="s">
        <v>831</v>
      </c>
      <c r="B401" t="s">
        <v>832</v>
      </c>
      <c r="D401" t="s">
        <v>408</v>
      </c>
      <c r="E401">
        <v>2401</v>
      </c>
      <c r="F401" t="e">
        <v>#N/A</v>
      </c>
      <c r="G401" t="e">
        <v>#N/A</v>
      </c>
      <c r="H401" t="e">
        <v>#N/A</v>
      </c>
      <c r="I401" t="e">
        <v>#N/A</v>
      </c>
      <c r="J401" t="e">
        <v>#N/A</v>
      </c>
      <c r="K401" t="e">
        <v>#N/A</v>
      </c>
      <c r="L401" t="e">
        <v>#N/A</v>
      </c>
      <c r="M401" t="e">
        <v>#N/A</v>
      </c>
      <c r="N401" t="e">
        <v>#N/A</v>
      </c>
      <c r="O401" t="e">
        <v>#N/A</v>
      </c>
      <c r="P401" t="e">
        <v>#N/A</v>
      </c>
      <c r="Q401" t="e">
        <v>#N/A</v>
      </c>
      <c r="R401" t="e">
        <v>#N/A</v>
      </c>
      <c r="S401" t="e">
        <v>#N/A</v>
      </c>
      <c r="T401" t="e">
        <v>#N/A</v>
      </c>
      <c r="U401" t="e">
        <v>#N/A</v>
      </c>
      <c r="V401" t="e">
        <v>#N/A</v>
      </c>
      <c r="W401" t="e">
        <v>#N/A</v>
      </c>
    </row>
    <row r="402" spans="1:23" x14ac:dyDescent="0.25">
      <c r="A402" t="s">
        <v>833</v>
      </c>
      <c r="B402" t="s">
        <v>834</v>
      </c>
      <c r="D402" t="s">
        <v>9</v>
      </c>
      <c r="E402">
        <v>2392</v>
      </c>
      <c r="F402">
        <v>6879</v>
      </c>
      <c r="G402">
        <v>34.772496002325923</v>
      </c>
      <c r="H402">
        <v>2018</v>
      </c>
      <c r="I402">
        <v>368</v>
      </c>
      <c r="J402">
        <v>760</v>
      </c>
      <c r="K402">
        <v>529</v>
      </c>
      <c r="L402">
        <v>504</v>
      </c>
      <c r="M402">
        <v>225</v>
      </c>
      <c r="N402">
        <v>2018</v>
      </c>
      <c r="O402">
        <v>0</v>
      </c>
      <c r="P402">
        <v>2386</v>
      </c>
      <c r="Q402">
        <v>0.99749163879598657</v>
      </c>
      <c r="R402">
        <v>15.423302598491198</v>
      </c>
      <c r="S402">
        <v>31.852472757753564</v>
      </c>
      <c r="T402">
        <v>22.1709974853311</v>
      </c>
      <c r="U402">
        <v>21.12321877619447</v>
      </c>
      <c r="V402">
        <v>9.4300083822296745</v>
      </c>
      <c r="W402">
        <v>100.00000000000001</v>
      </c>
    </row>
    <row r="403" spans="1:23" x14ac:dyDescent="0.25">
      <c r="A403" t="s">
        <v>835</v>
      </c>
      <c r="B403" t="s">
        <v>836</v>
      </c>
      <c r="D403" t="s">
        <v>9</v>
      </c>
      <c r="E403">
        <v>2388</v>
      </c>
      <c r="F403">
        <v>6021</v>
      </c>
      <c r="G403">
        <v>39.66118584952666</v>
      </c>
      <c r="H403">
        <v>1503</v>
      </c>
      <c r="I403">
        <v>884</v>
      </c>
      <c r="J403">
        <v>423</v>
      </c>
      <c r="K403">
        <v>472</v>
      </c>
      <c r="L403">
        <v>329</v>
      </c>
      <c r="M403">
        <v>279</v>
      </c>
      <c r="N403">
        <v>1503</v>
      </c>
      <c r="O403">
        <v>0</v>
      </c>
      <c r="P403">
        <v>2387</v>
      </c>
      <c r="Q403">
        <v>0.99958123953098832</v>
      </c>
      <c r="R403">
        <v>37.033933808127358</v>
      </c>
      <c r="S403">
        <v>17.720988688730625</v>
      </c>
      <c r="T403">
        <v>19.773774612484292</v>
      </c>
      <c r="U403">
        <v>13.782991202346039</v>
      </c>
      <c r="V403">
        <v>11.688311688311687</v>
      </c>
      <c r="W403">
        <v>100</v>
      </c>
    </row>
    <row r="404" spans="1:23" x14ac:dyDescent="0.25">
      <c r="A404" t="s">
        <v>837</v>
      </c>
      <c r="B404" t="s">
        <v>838</v>
      </c>
      <c r="D404" t="s">
        <v>408</v>
      </c>
      <c r="E404">
        <v>2384</v>
      </c>
      <c r="F404">
        <v>4980</v>
      </c>
      <c r="G404">
        <v>47.871485943775099</v>
      </c>
      <c r="H404" t="e">
        <v>#N/A</v>
      </c>
      <c r="I404" t="e">
        <v>#N/A</v>
      </c>
      <c r="J404" t="e">
        <v>#N/A</v>
      </c>
      <c r="K404" t="e">
        <v>#N/A</v>
      </c>
      <c r="L404" t="e">
        <v>#N/A</v>
      </c>
      <c r="M404" t="e">
        <v>#N/A</v>
      </c>
      <c r="N404" t="e">
        <v>#N/A</v>
      </c>
      <c r="O404" t="e">
        <v>#N/A</v>
      </c>
      <c r="P404" t="e">
        <v>#N/A</v>
      </c>
      <c r="Q404" t="e">
        <v>#N/A</v>
      </c>
      <c r="R404" t="e">
        <v>#N/A</v>
      </c>
      <c r="S404" t="e">
        <v>#N/A</v>
      </c>
      <c r="T404" t="e">
        <v>#N/A</v>
      </c>
      <c r="U404" t="e">
        <v>#N/A</v>
      </c>
      <c r="V404" t="e">
        <v>#N/A</v>
      </c>
      <c r="W404" t="e">
        <v>#N/A</v>
      </c>
    </row>
    <row r="405" spans="1:23" x14ac:dyDescent="0.25">
      <c r="A405" t="s">
        <v>839</v>
      </c>
      <c r="B405" t="s">
        <v>840</v>
      </c>
      <c r="D405" t="s">
        <v>144</v>
      </c>
      <c r="E405">
        <v>2383</v>
      </c>
      <c r="F405">
        <v>6357</v>
      </c>
      <c r="G405">
        <v>37.486235645744848</v>
      </c>
      <c r="H405" t="e">
        <v>#N/A</v>
      </c>
      <c r="I405" t="e">
        <v>#N/A</v>
      </c>
      <c r="J405" t="e">
        <v>#N/A</v>
      </c>
      <c r="K405" t="e">
        <v>#N/A</v>
      </c>
      <c r="L405" t="e">
        <v>#N/A</v>
      </c>
      <c r="M405" t="e">
        <v>#N/A</v>
      </c>
      <c r="N405" t="e">
        <v>#N/A</v>
      </c>
      <c r="O405" t="e">
        <v>#N/A</v>
      </c>
      <c r="P405" t="e">
        <v>#N/A</v>
      </c>
      <c r="Q405" t="e">
        <v>#N/A</v>
      </c>
      <c r="R405" t="e">
        <v>#N/A</v>
      </c>
      <c r="S405" t="e">
        <v>#N/A</v>
      </c>
      <c r="T405" t="e">
        <v>#N/A</v>
      </c>
      <c r="U405" t="e">
        <v>#N/A</v>
      </c>
      <c r="V405" t="e">
        <v>#N/A</v>
      </c>
      <c r="W405" t="e">
        <v>#N/A</v>
      </c>
    </row>
    <row r="406" spans="1:23" x14ac:dyDescent="0.25">
      <c r="A406" t="s">
        <v>841</v>
      </c>
      <c r="B406" t="s">
        <v>842</v>
      </c>
      <c r="D406" t="s">
        <v>9</v>
      </c>
      <c r="E406">
        <v>2379</v>
      </c>
      <c r="F406">
        <v>6425</v>
      </c>
      <c r="G406">
        <v>37.027237354085599</v>
      </c>
      <c r="H406">
        <v>2101</v>
      </c>
      <c r="I406">
        <v>278</v>
      </c>
      <c r="J406">
        <v>818</v>
      </c>
      <c r="K406">
        <v>586</v>
      </c>
      <c r="L406">
        <v>446</v>
      </c>
      <c r="M406">
        <v>251</v>
      </c>
      <c r="N406">
        <v>2101</v>
      </c>
      <c r="O406">
        <v>0</v>
      </c>
      <c r="P406">
        <v>2379</v>
      </c>
      <c r="Q406">
        <v>1</v>
      </c>
      <c r="R406">
        <v>11.685582177385456</v>
      </c>
      <c r="S406">
        <v>34.384195039932749</v>
      </c>
      <c r="T406">
        <v>24.632198402690207</v>
      </c>
      <c r="U406">
        <v>18.747372845733501</v>
      </c>
      <c r="V406">
        <v>10.550651534258092</v>
      </c>
      <c r="W406">
        <v>100</v>
      </c>
    </row>
    <row r="407" spans="1:23" x14ac:dyDescent="0.25">
      <c r="A407" t="s">
        <v>843</v>
      </c>
      <c r="B407" t="s">
        <v>844</v>
      </c>
      <c r="D407" t="s">
        <v>9</v>
      </c>
      <c r="E407">
        <v>2378</v>
      </c>
      <c r="F407" t="e">
        <v>#N/A</v>
      </c>
      <c r="G407" t="e">
        <v>#N/A</v>
      </c>
      <c r="H407">
        <v>1603</v>
      </c>
      <c r="I407">
        <v>776</v>
      </c>
      <c r="J407">
        <v>87</v>
      </c>
      <c r="K407">
        <v>923</v>
      </c>
      <c r="L407">
        <v>224</v>
      </c>
      <c r="M407">
        <v>369</v>
      </c>
      <c r="N407">
        <v>1603</v>
      </c>
      <c r="O407">
        <v>0</v>
      </c>
      <c r="P407">
        <v>2379</v>
      </c>
      <c r="Q407">
        <v>1.0004205214465938</v>
      </c>
      <c r="R407">
        <v>32.618747372845732</v>
      </c>
      <c r="S407">
        <v>3.6569987389659517</v>
      </c>
      <c r="T407">
        <v>38.797814207650269</v>
      </c>
      <c r="U407">
        <v>9.4157208911307269</v>
      </c>
      <c r="V407">
        <v>15.510718789407314</v>
      </c>
      <c r="W407">
        <v>100</v>
      </c>
    </row>
    <row r="408" spans="1:23" x14ac:dyDescent="0.25">
      <c r="A408" t="s">
        <v>845</v>
      </c>
      <c r="B408" t="s">
        <v>846</v>
      </c>
      <c r="D408" t="s">
        <v>9</v>
      </c>
      <c r="E408">
        <v>2377</v>
      </c>
      <c r="F408" t="e">
        <v>#N/A</v>
      </c>
      <c r="G408" t="e">
        <v>#N/A</v>
      </c>
      <c r="H408">
        <v>1644</v>
      </c>
      <c r="I408">
        <v>737</v>
      </c>
      <c r="J408">
        <v>127</v>
      </c>
      <c r="K408">
        <v>867</v>
      </c>
      <c r="L408">
        <v>276</v>
      </c>
      <c r="M408">
        <v>374</v>
      </c>
      <c r="N408">
        <v>1644</v>
      </c>
      <c r="O408">
        <v>0</v>
      </c>
      <c r="P408">
        <v>2381</v>
      </c>
      <c r="Q408">
        <v>1.0016827934371055</v>
      </c>
      <c r="R408">
        <v>30.953380932381354</v>
      </c>
      <c r="S408">
        <v>5.3338933221335569</v>
      </c>
      <c r="T408">
        <v>36.413271734565313</v>
      </c>
      <c r="U408">
        <v>11.591768164636708</v>
      </c>
      <c r="V408">
        <v>15.707685846283074</v>
      </c>
      <c r="W408">
        <v>100</v>
      </c>
    </row>
    <row r="409" spans="1:23" x14ac:dyDescent="0.25">
      <c r="A409" t="s">
        <v>847</v>
      </c>
      <c r="B409" t="s">
        <v>848</v>
      </c>
      <c r="D409" t="s">
        <v>9</v>
      </c>
      <c r="E409">
        <v>2374</v>
      </c>
      <c r="F409" t="e">
        <v>#N/A</v>
      </c>
      <c r="G409" t="e">
        <v>#N/A</v>
      </c>
      <c r="H409">
        <v>1885</v>
      </c>
      <c r="I409">
        <v>457</v>
      </c>
      <c r="J409">
        <v>922</v>
      </c>
      <c r="K409">
        <v>417</v>
      </c>
      <c r="L409">
        <v>385</v>
      </c>
      <c r="M409">
        <v>161</v>
      </c>
      <c r="N409">
        <v>1885</v>
      </c>
      <c r="O409">
        <v>0</v>
      </c>
      <c r="P409">
        <v>2342</v>
      </c>
      <c r="Q409">
        <v>0.98652064026958719</v>
      </c>
      <c r="R409">
        <v>19.513236549957302</v>
      </c>
      <c r="S409">
        <v>39.368061485909479</v>
      </c>
      <c r="T409">
        <v>17.80529461998292</v>
      </c>
      <c r="U409">
        <v>16.438941076003417</v>
      </c>
      <c r="V409">
        <v>6.8744662681468824</v>
      </c>
      <c r="W409">
        <v>100</v>
      </c>
    </row>
    <row r="410" spans="1:23" x14ac:dyDescent="0.25">
      <c r="A410" t="s">
        <v>849</v>
      </c>
      <c r="B410" t="s">
        <v>850</v>
      </c>
      <c r="D410" t="s">
        <v>9</v>
      </c>
      <c r="E410">
        <v>2372</v>
      </c>
      <c r="F410">
        <v>9881</v>
      </c>
      <c r="G410">
        <v>24.005667442566541</v>
      </c>
      <c r="H410">
        <v>2037</v>
      </c>
      <c r="I410">
        <v>332</v>
      </c>
      <c r="J410">
        <v>778</v>
      </c>
      <c r="K410">
        <v>563</v>
      </c>
      <c r="L410">
        <v>470</v>
      </c>
      <c r="M410">
        <v>226</v>
      </c>
      <c r="N410">
        <v>2037</v>
      </c>
      <c r="O410">
        <v>0</v>
      </c>
      <c r="P410">
        <v>2369</v>
      </c>
      <c r="Q410">
        <v>0.99873524451939288</v>
      </c>
      <c r="R410">
        <v>14.014352047277331</v>
      </c>
      <c r="S410">
        <v>32.840861122836642</v>
      </c>
      <c r="T410">
        <v>23.765301815111862</v>
      </c>
      <c r="U410">
        <v>19.839594765723934</v>
      </c>
      <c r="V410">
        <v>9.5398902490502326</v>
      </c>
      <c r="W410">
        <v>100</v>
      </c>
    </row>
    <row r="411" spans="1:23" x14ac:dyDescent="0.25">
      <c r="A411" t="s">
        <v>851</v>
      </c>
      <c r="B411" t="s">
        <v>852</v>
      </c>
      <c r="D411" t="s">
        <v>853</v>
      </c>
      <c r="E411">
        <v>2365</v>
      </c>
      <c r="F411">
        <v>5451</v>
      </c>
      <c r="G411">
        <v>43.38653458081086</v>
      </c>
      <c r="H411" t="e">
        <v>#N/A</v>
      </c>
      <c r="I411" t="e">
        <v>#N/A</v>
      </c>
      <c r="J411" t="e">
        <v>#N/A</v>
      </c>
      <c r="K411" t="e">
        <v>#N/A</v>
      </c>
      <c r="L411" t="e">
        <v>#N/A</v>
      </c>
      <c r="M411" t="e">
        <v>#N/A</v>
      </c>
      <c r="N411" t="e">
        <v>#N/A</v>
      </c>
      <c r="O411" t="e">
        <v>#N/A</v>
      </c>
      <c r="P411" t="e">
        <v>#N/A</v>
      </c>
      <c r="Q411" t="e">
        <v>#N/A</v>
      </c>
      <c r="R411" t="e">
        <v>#N/A</v>
      </c>
      <c r="S411" t="e">
        <v>#N/A</v>
      </c>
      <c r="T411" t="e">
        <v>#N/A</v>
      </c>
      <c r="U411" t="e">
        <v>#N/A</v>
      </c>
      <c r="V411" t="e">
        <v>#N/A</v>
      </c>
      <c r="W411" t="e">
        <v>#N/A</v>
      </c>
    </row>
    <row r="412" spans="1:23" x14ac:dyDescent="0.25">
      <c r="A412" t="s">
        <v>854</v>
      </c>
      <c r="B412" t="s">
        <v>855</v>
      </c>
      <c r="D412" t="s">
        <v>394</v>
      </c>
      <c r="E412">
        <v>2359</v>
      </c>
      <c r="F412">
        <v>6295</v>
      </c>
      <c r="G412">
        <v>37.474185861795071</v>
      </c>
      <c r="H412" t="e">
        <v>#N/A</v>
      </c>
      <c r="I412" t="e">
        <v>#N/A</v>
      </c>
      <c r="J412" t="e">
        <v>#N/A</v>
      </c>
      <c r="K412" t="e">
        <v>#N/A</v>
      </c>
      <c r="L412" t="e">
        <v>#N/A</v>
      </c>
      <c r="M412" t="e">
        <v>#N/A</v>
      </c>
      <c r="N412" t="e">
        <v>#N/A</v>
      </c>
      <c r="O412" t="e">
        <v>#N/A</v>
      </c>
      <c r="P412" t="e">
        <v>#N/A</v>
      </c>
      <c r="Q412" t="e">
        <v>#N/A</v>
      </c>
      <c r="R412" t="e">
        <v>#N/A</v>
      </c>
      <c r="S412" t="e">
        <v>#N/A</v>
      </c>
      <c r="T412" t="e">
        <v>#N/A</v>
      </c>
      <c r="U412" t="e">
        <v>#N/A</v>
      </c>
      <c r="V412" t="e">
        <v>#N/A</v>
      </c>
      <c r="W412" t="e">
        <v>#N/A</v>
      </c>
    </row>
    <row r="413" spans="1:23" x14ac:dyDescent="0.25">
      <c r="A413" t="s">
        <v>856</v>
      </c>
      <c r="B413" t="s">
        <v>857</v>
      </c>
      <c r="D413" t="s">
        <v>9</v>
      </c>
      <c r="E413">
        <v>2353</v>
      </c>
      <c r="F413">
        <v>8112</v>
      </c>
      <c r="G413">
        <v>29.006410256410259</v>
      </c>
      <c r="H413">
        <v>1642</v>
      </c>
      <c r="I413">
        <v>713</v>
      </c>
      <c r="J413">
        <v>554</v>
      </c>
      <c r="K413">
        <v>415</v>
      </c>
      <c r="L413">
        <v>289</v>
      </c>
      <c r="M413">
        <v>384</v>
      </c>
      <c r="N413">
        <v>1642</v>
      </c>
      <c r="O413">
        <v>0</v>
      </c>
      <c r="P413">
        <v>2355</v>
      </c>
      <c r="Q413">
        <v>1.0008499787505312</v>
      </c>
      <c r="R413">
        <v>30.276008492569002</v>
      </c>
      <c r="S413">
        <v>23.524416135881104</v>
      </c>
      <c r="T413">
        <v>17.622080679405521</v>
      </c>
      <c r="U413">
        <v>12.27176220806794</v>
      </c>
      <c r="V413">
        <v>16.305732484076433</v>
      </c>
      <c r="W413">
        <v>100</v>
      </c>
    </row>
    <row r="414" spans="1:23" x14ac:dyDescent="0.25">
      <c r="A414" t="s">
        <v>858</v>
      </c>
      <c r="B414" t="s">
        <v>859</v>
      </c>
      <c r="D414" t="s">
        <v>322</v>
      </c>
      <c r="E414">
        <v>2351</v>
      </c>
      <c r="F414">
        <v>4760</v>
      </c>
      <c r="G414">
        <v>49.390756302521012</v>
      </c>
      <c r="H414" t="e">
        <v>#N/A</v>
      </c>
      <c r="I414" t="e">
        <v>#N/A</v>
      </c>
      <c r="J414" t="e">
        <v>#N/A</v>
      </c>
      <c r="K414" t="e">
        <v>#N/A</v>
      </c>
      <c r="L414" t="e">
        <v>#N/A</v>
      </c>
      <c r="M414" t="e">
        <v>#N/A</v>
      </c>
      <c r="N414" t="e">
        <v>#N/A</v>
      </c>
      <c r="O414" t="e">
        <v>#N/A</v>
      </c>
      <c r="P414" t="e">
        <v>#N/A</v>
      </c>
      <c r="Q414" t="e">
        <v>#N/A</v>
      </c>
      <c r="R414" t="e">
        <v>#N/A</v>
      </c>
      <c r="S414" t="e">
        <v>#N/A</v>
      </c>
      <c r="T414" t="e">
        <v>#N/A</v>
      </c>
      <c r="U414" t="e">
        <v>#N/A</v>
      </c>
      <c r="V414" t="e">
        <v>#N/A</v>
      </c>
      <c r="W414" t="e">
        <v>#N/A</v>
      </c>
    </row>
    <row r="415" spans="1:23" x14ac:dyDescent="0.25">
      <c r="A415" t="s">
        <v>860</v>
      </c>
      <c r="B415" t="s">
        <v>861</v>
      </c>
      <c r="D415" t="s">
        <v>9</v>
      </c>
      <c r="E415">
        <v>2348</v>
      </c>
      <c r="F415">
        <v>6458</v>
      </c>
      <c r="G415">
        <v>36.358005574481261</v>
      </c>
      <c r="H415">
        <v>1721</v>
      </c>
      <c r="I415">
        <v>624</v>
      </c>
      <c r="J415">
        <v>590</v>
      </c>
      <c r="K415">
        <v>502</v>
      </c>
      <c r="L415">
        <v>384</v>
      </c>
      <c r="M415">
        <v>245</v>
      </c>
      <c r="N415">
        <v>1721</v>
      </c>
      <c r="O415">
        <v>0</v>
      </c>
      <c r="P415">
        <v>2345</v>
      </c>
      <c r="Q415">
        <v>0.99872231686541735</v>
      </c>
      <c r="R415">
        <v>26.609808102345418</v>
      </c>
      <c r="S415">
        <v>25.159914712153519</v>
      </c>
      <c r="T415">
        <v>21.407249466950958</v>
      </c>
      <c r="U415">
        <v>16.375266524520256</v>
      </c>
      <c r="V415">
        <v>10.44776119402985</v>
      </c>
      <c r="W415">
        <v>100</v>
      </c>
    </row>
    <row r="416" spans="1:23" x14ac:dyDescent="0.25">
      <c r="A416" t="s">
        <v>862</v>
      </c>
      <c r="B416" t="s">
        <v>863</v>
      </c>
      <c r="D416" t="s">
        <v>185</v>
      </c>
      <c r="E416">
        <v>2340</v>
      </c>
      <c r="F416">
        <v>5351</v>
      </c>
      <c r="G416">
        <v>43.730143898336763</v>
      </c>
      <c r="H416" t="e">
        <v>#N/A</v>
      </c>
      <c r="I416" t="e">
        <v>#N/A</v>
      </c>
      <c r="J416" t="e">
        <v>#N/A</v>
      </c>
      <c r="K416" t="e">
        <v>#N/A</v>
      </c>
      <c r="L416" t="e">
        <v>#N/A</v>
      </c>
      <c r="M416" t="e">
        <v>#N/A</v>
      </c>
      <c r="N416" t="e">
        <v>#N/A</v>
      </c>
      <c r="O416" t="e">
        <v>#N/A</v>
      </c>
      <c r="P416" t="e">
        <v>#N/A</v>
      </c>
      <c r="Q416" t="e">
        <v>#N/A</v>
      </c>
      <c r="R416" t="e">
        <v>#N/A</v>
      </c>
      <c r="S416" t="e">
        <v>#N/A</v>
      </c>
      <c r="T416" t="e">
        <v>#N/A</v>
      </c>
      <c r="U416" t="e">
        <v>#N/A</v>
      </c>
      <c r="V416" t="e">
        <v>#N/A</v>
      </c>
      <c r="W416" t="e">
        <v>#N/A</v>
      </c>
    </row>
    <row r="417" spans="1:23" x14ac:dyDescent="0.25">
      <c r="A417" t="s">
        <v>864</v>
      </c>
      <c r="B417" t="s">
        <v>865</v>
      </c>
      <c r="D417" t="s">
        <v>9</v>
      </c>
      <c r="E417">
        <v>2337</v>
      </c>
      <c r="F417" t="e">
        <v>#N/A</v>
      </c>
      <c r="G417" t="e">
        <v>#N/A</v>
      </c>
      <c r="H417">
        <v>1800</v>
      </c>
      <c r="I417">
        <v>539</v>
      </c>
      <c r="J417">
        <v>418</v>
      </c>
      <c r="K417">
        <v>281</v>
      </c>
      <c r="L417">
        <v>612</v>
      </c>
      <c r="M417">
        <v>489</v>
      </c>
      <c r="N417">
        <v>1800</v>
      </c>
      <c r="O417">
        <v>0</v>
      </c>
      <c r="P417">
        <v>2339</v>
      </c>
      <c r="Q417">
        <v>1.0008557980316646</v>
      </c>
      <c r="R417">
        <v>23.04403591278324</v>
      </c>
      <c r="S417">
        <v>17.870884993587001</v>
      </c>
      <c r="T417">
        <v>12.013681060282172</v>
      </c>
      <c r="U417">
        <v>26.165027789653699</v>
      </c>
      <c r="V417">
        <v>20.906370243693885</v>
      </c>
      <c r="W417">
        <v>100</v>
      </c>
    </row>
    <row r="418" spans="1:23" x14ac:dyDescent="0.25">
      <c r="A418" t="s">
        <v>866</v>
      </c>
      <c r="B418" t="s">
        <v>867</v>
      </c>
      <c r="D418" t="s">
        <v>306</v>
      </c>
      <c r="E418">
        <v>2329</v>
      </c>
      <c r="F418">
        <v>4752</v>
      </c>
      <c r="G418">
        <v>49.010942760942761</v>
      </c>
      <c r="H418" t="e">
        <v>#N/A</v>
      </c>
      <c r="I418" t="e">
        <v>#N/A</v>
      </c>
      <c r="J418" t="e">
        <v>#N/A</v>
      </c>
      <c r="K418" t="e">
        <v>#N/A</v>
      </c>
      <c r="L418" t="e">
        <v>#N/A</v>
      </c>
      <c r="M418" t="e">
        <v>#N/A</v>
      </c>
      <c r="N418" t="e">
        <v>#N/A</v>
      </c>
      <c r="O418" t="e">
        <v>#N/A</v>
      </c>
      <c r="P418" t="e">
        <v>#N/A</v>
      </c>
      <c r="Q418" t="e">
        <v>#N/A</v>
      </c>
      <c r="R418" t="e">
        <v>#N/A</v>
      </c>
      <c r="S418" t="e">
        <v>#N/A</v>
      </c>
      <c r="T418" t="e">
        <v>#N/A</v>
      </c>
      <c r="U418" t="e">
        <v>#N/A</v>
      </c>
      <c r="V418" t="e">
        <v>#N/A</v>
      </c>
      <c r="W418" t="e">
        <v>#N/A</v>
      </c>
    </row>
    <row r="419" spans="1:23" x14ac:dyDescent="0.25">
      <c r="A419" t="s">
        <v>868</v>
      </c>
      <c r="B419" t="s">
        <v>869</v>
      </c>
      <c r="D419" t="s">
        <v>570</v>
      </c>
      <c r="E419">
        <v>2319</v>
      </c>
      <c r="F419" t="e">
        <v>#N/A</v>
      </c>
      <c r="G419" t="e">
        <v>#N/A</v>
      </c>
      <c r="H419" t="e">
        <v>#N/A</v>
      </c>
      <c r="I419" t="e">
        <v>#N/A</v>
      </c>
      <c r="J419" t="e">
        <v>#N/A</v>
      </c>
      <c r="K419" t="e">
        <v>#N/A</v>
      </c>
      <c r="L419" t="e">
        <v>#N/A</v>
      </c>
      <c r="M419" t="e">
        <v>#N/A</v>
      </c>
      <c r="N419" t="e">
        <v>#N/A</v>
      </c>
      <c r="O419" t="e">
        <v>#N/A</v>
      </c>
      <c r="P419" t="e">
        <v>#N/A</v>
      </c>
      <c r="Q419" t="e">
        <v>#N/A</v>
      </c>
      <c r="R419" t="e">
        <v>#N/A</v>
      </c>
      <c r="S419" t="e">
        <v>#N/A</v>
      </c>
      <c r="T419" t="e">
        <v>#N/A</v>
      </c>
      <c r="U419" t="e">
        <v>#N/A</v>
      </c>
      <c r="V419" t="e">
        <v>#N/A</v>
      </c>
      <c r="W419" t="e">
        <v>#N/A</v>
      </c>
    </row>
    <row r="420" spans="1:23" x14ac:dyDescent="0.25">
      <c r="A420" t="s">
        <v>870</v>
      </c>
      <c r="B420" t="s">
        <v>871</v>
      </c>
      <c r="D420" t="s">
        <v>491</v>
      </c>
      <c r="E420">
        <v>2312</v>
      </c>
      <c r="F420" t="e">
        <v>#N/A</v>
      </c>
      <c r="G420" t="e">
        <v>#N/A</v>
      </c>
      <c r="H420" t="e">
        <v>#N/A</v>
      </c>
      <c r="I420" t="e">
        <v>#N/A</v>
      </c>
      <c r="J420" t="e">
        <v>#N/A</v>
      </c>
      <c r="K420" t="e">
        <v>#N/A</v>
      </c>
      <c r="L420" t="e">
        <v>#N/A</v>
      </c>
      <c r="M420" t="e">
        <v>#N/A</v>
      </c>
      <c r="N420" t="e">
        <v>#N/A</v>
      </c>
      <c r="O420" t="e">
        <v>#N/A</v>
      </c>
      <c r="P420" t="e">
        <v>#N/A</v>
      </c>
      <c r="Q420" t="e">
        <v>#N/A</v>
      </c>
      <c r="R420" t="e">
        <v>#N/A</v>
      </c>
      <c r="S420" t="e">
        <v>#N/A</v>
      </c>
      <c r="T420" t="e">
        <v>#N/A</v>
      </c>
      <c r="U420" t="e">
        <v>#N/A</v>
      </c>
      <c r="V420" t="e">
        <v>#N/A</v>
      </c>
      <c r="W420" t="e">
        <v>#N/A</v>
      </c>
    </row>
    <row r="421" spans="1:23" x14ac:dyDescent="0.25">
      <c r="A421" t="s">
        <v>872</v>
      </c>
      <c r="B421" t="s">
        <v>873</v>
      </c>
      <c r="D421" t="s">
        <v>408</v>
      </c>
      <c r="E421">
        <v>2300</v>
      </c>
      <c r="F421">
        <v>4571</v>
      </c>
      <c r="G421">
        <v>50.317217239116161</v>
      </c>
      <c r="H421" t="e">
        <v>#N/A</v>
      </c>
      <c r="I421" t="e">
        <v>#N/A</v>
      </c>
      <c r="J421" t="e">
        <v>#N/A</v>
      </c>
      <c r="K421" t="e">
        <v>#N/A</v>
      </c>
      <c r="L421" t="e">
        <v>#N/A</v>
      </c>
      <c r="M421" t="e">
        <v>#N/A</v>
      </c>
      <c r="N421" t="e">
        <v>#N/A</v>
      </c>
      <c r="O421" t="e">
        <v>#N/A</v>
      </c>
      <c r="P421" t="e">
        <v>#N/A</v>
      </c>
      <c r="Q421" t="e">
        <v>#N/A</v>
      </c>
      <c r="R421" t="e">
        <v>#N/A</v>
      </c>
      <c r="S421" t="e">
        <v>#N/A</v>
      </c>
      <c r="T421" t="e">
        <v>#N/A</v>
      </c>
      <c r="U421" t="e">
        <v>#N/A</v>
      </c>
      <c r="V421" t="e">
        <v>#N/A</v>
      </c>
      <c r="W421" t="e">
        <v>#N/A</v>
      </c>
    </row>
    <row r="422" spans="1:23" x14ac:dyDescent="0.25">
      <c r="A422" t="s">
        <v>874</v>
      </c>
      <c r="B422" t="s">
        <v>875</v>
      </c>
      <c r="D422" t="s">
        <v>144</v>
      </c>
      <c r="E422">
        <v>2288</v>
      </c>
      <c r="F422">
        <v>5255</v>
      </c>
      <c r="G422">
        <v>43.539486203615603</v>
      </c>
      <c r="H422" t="e">
        <v>#N/A</v>
      </c>
      <c r="I422" t="e">
        <v>#N/A</v>
      </c>
      <c r="J422" t="e">
        <v>#N/A</v>
      </c>
      <c r="K422" t="e">
        <v>#N/A</v>
      </c>
      <c r="L422" t="e">
        <v>#N/A</v>
      </c>
      <c r="M422" t="e">
        <v>#N/A</v>
      </c>
      <c r="N422" t="e">
        <v>#N/A</v>
      </c>
      <c r="O422" t="e">
        <v>#N/A</v>
      </c>
      <c r="P422" t="e">
        <v>#N/A</v>
      </c>
      <c r="Q422" t="e">
        <v>#N/A</v>
      </c>
      <c r="R422" t="e">
        <v>#N/A</v>
      </c>
      <c r="S422" t="e">
        <v>#N/A</v>
      </c>
      <c r="T422" t="e">
        <v>#N/A</v>
      </c>
      <c r="U422" t="e">
        <v>#N/A</v>
      </c>
      <c r="V422" t="e">
        <v>#N/A</v>
      </c>
      <c r="W422" t="e">
        <v>#N/A</v>
      </c>
    </row>
    <row r="423" spans="1:23" x14ac:dyDescent="0.25">
      <c r="A423" t="s">
        <v>876</v>
      </c>
      <c r="B423" t="s">
        <v>877</v>
      </c>
      <c r="D423" t="s">
        <v>144</v>
      </c>
      <c r="E423">
        <v>2279</v>
      </c>
      <c r="F423" t="e">
        <v>#N/A</v>
      </c>
      <c r="G423" t="e">
        <v>#N/A</v>
      </c>
      <c r="H423" t="e">
        <v>#N/A</v>
      </c>
      <c r="I423" t="e">
        <v>#N/A</v>
      </c>
      <c r="J423" t="e">
        <v>#N/A</v>
      </c>
      <c r="K423" t="e">
        <v>#N/A</v>
      </c>
      <c r="L423" t="e">
        <v>#N/A</v>
      </c>
      <c r="M423" t="e">
        <v>#N/A</v>
      </c>
      <c r="N423" t="e">
        <v>#N/A</v>
      </c>
      <c r="O423" t="e">
        <v>#N/A</v>
      </c>
      <c r="P423" t="e">
        <v>#N/A</v>
      </c>
      <c r="Q423" t="e">
        <v>#N/A</v>
      </c>
      <c r="R423" t="e">
        <v>#N/A</v>
      </c>
      <c r="S423" t="e">
        <v>#N/A</v>
      </c>
      <c r="T423" t="e">
        <v>#N/A</v>
      </c>
      <c r="U423" t="e">
        <v>#N/A</v>
      </c>
      <c r="V423" t="e">
        <v>#N/A</v>
      </c>
      <c r="W423" t="e">
        <v>#N/A</v>
      </c>
    </row>
    <row r="424" spans="1:23" x14ac:dyDescent="0.25">
      <c r="A424" t="s">
        <v>878</v>
      </c>
      <c r="B424" t="s">
        <v>879</v>
      </c>
      <c r="D424" t="s">
        <v>9</v>
      </c>
      <c r="E424">
        <v>2275</v>
      </c>
      <c r="F424" t="e">
        <v>#N/A</v>
      </c>
      <c r="G424" t="e">
        <v>#N/A</v>
      </c>
      <c r="H424">
        <v>1769</v>
      </c>
      <c r="I424">
        <v>506</v>
      </c>
      <c r="J424">
        <v>373</v>
      </c>
      <c r="K424">
        <v>565</v>
      </c>
      <c r="L424">
        <v>389</v>
      </c>
      <c r="M424">
        <v>442</v>
      </c>
      <c r="N424">
        <v>1769</v>
      </c>
      <c r="O424">
        <v>0</v>
      </c>
      <c r="P424">
        <v>2275</v>
      </c>
      <c r="Q424">
        <v>1</v>
      </c>
      <c r="R424">
        <v>22.241758241758241</v>
      </c>
      <c r="S424">
        <v>16.395604395604398</v>
      </c>
      <c r="T424">
        <v>24.835164835164836</v>
      </c>
      <c r="U424">
        <v>17.098901098901099</v>
      </c>
      <c r="V424">
        <v>19.428571428571427</v>
      </c>
      <c r="W424">
        <v>100</v>
      </c>
    </row>
    <row r="425" spans="1:23" x14ac:dyDescent="0.25">
      <c r="A425" t="s">
        <v>880</v>
      </c>
      <c r="B425" t="s">
        <v>881</v>
      </c>
      <c r="D425" t="s">
        <v>9</v>
      </c>
      <c r="E425">
        <v>2271</v>
      </c>
      <c r="F425">
        <v>8914</v>
      </c>
      <c r="G425">
        <v>25.476778101862241</v>
      </c>
      <c r="H425">
        <v>1753</v>
      </c>
      <c r="I425">
        <v>517</v>
      </c>
      <c r="J425">
        <v>578</v>
      </c>
      <c r="K425">
        <v>599</v>
      </c>
      <c r="L425">
        <v>357</v>
      </c>
      <c r="M425">
        <v>219</v>
      </c>
      <c r="N425">
        <v>1753</v>
      </c>
      <c r="O425">
        <v>0</v>
      </c>
      <c r="P425">
        <v>2270</v>
      </c>
      <c r="Q425">
        <v>0.99955966534566265</v>
      </c>
      <c r="R425">
        <v>22.77533039647577</v>
      </c>
      <c r="S425">
        <v>25.462555066079297</v>
      </c>
      <c r="T425">
        <v>26.387665198237887</v>
      </c>
      <c r="U425">
        <v>15.726872246696036</v>
      </c>
      <c r="V425">
        <v>9.6475770925110123</v>
      </c>
      <c r="W425">
        <v>100</v>
      </c>
    </row>
    <row r="426" spans="1:23" x14ac:dyDescent="0.25">
      <c r="A426" t="s">
        <v>882</v>
      </c>
      <c r="B426" t="s">
        <v>883</v>
      </c>
      <c r="D426" t="s">
        <v>408</v>
      </c>
      <c r="E426">
        <v>2266</v>
      </c>
      <c r="F426">
        <v>7731</v>
      </c>
      <c r="G426">
        <v>29.310567843745961</v>
      </c>
      <c r="H426" t="e">
        <v>#N/A</v>
      </c>
      <c r="I426" t="e">
        <v>#N/A</v>
      </c>
      <c r="J426" t="e">
        <v>#N/A</v>
      </c>
      <c r="K426" t="e">
        <v>#N/A</v>
      </c>
      <c r="L426" t="e">
        <v>#N/A</v>
      </c>
      <c r="M426" t="e">
        <v>#N/A</v>
      </c>
      <c r="N426" t="e">
        <v>#N/A</v>
      </c>
      <c r="O426" t="e">
        <v>#N/A</v>
      </c>
      <c r="P426" t="e">
        <v>#N/A</v>
      </c>
      <c r="Q426" t="e">
        <v>#N/A</v>
      </c>
      <c r="R426" t="e">
        <v>#N/A</v>
      </c>
      <c r="S426" t="e">
        <v>#N/A</v>
      </c>
      <c r="T426" t="e">
        <v>#N/A</v>
      </c>
      <c r="U426" t="e">
        <v>#N/A</v>
      </c>
      <c r="V426" t="e">
        <v>#N/A</v>
      </c>
      <c r="W426" t="e">
        <v>#N/A</v>
      </c>
    </row>
    <row r="427" spans="1:23" x14ac:dyDescent="0.25">
      <c r="A427" t="s">
        <v>884</v>
      </c>
      <c r="B427" t="s">
        <v>885</v>
      </c>
      <c r="D427" t="s">
        <v>303</v>
      </c>
      <c r="E427">
        <v>2262</v>
      </c>
      <c r="F427">
        <v>5299</v>
      </c>
      <c r="G427">
        <v>42.687299490469897</v>
      </c>
      <c r="H427" t="e">
        <v>#N/A</v>
      </c>
      <c r="I427" t="e">
        <v>#N/A</v>
      </c>
      <c r="J427" t="e">
        <v>#N/A</v>
      </c>
      <c r="K427" t="e">
        <v>#N/A</v>
      </c>
      <c r="L427" t="e">
        <v>#N/A</v>
      </c>
      <c r="M427" t="e">
        <v>#N/A</v>
      </c>
      <c r="N427" t="e">
        <v>#N/A</v>
      </c>
      <c r="O427" t="e">
        <v>#N/A</v>
      </c>
      <c r="P427" t="e">
        <v>#N/A</v>
      </c>
      <c r="Q427" t="e">
        <v>#N/A</v>
      </c>
      <c r="R427" t="e">
        <v>#N/A</v>
      </c>
      <c r="S427" t="e">
        <v>#N/A</v>
      </c>
      <c r="T427" t="e">
        <v>#N/A</v>
      </c>
      <c r="U427" t="e">
        <v>#N/A</v>
      </c>
      <c r="V427" t="e">
        <v>#N/A</v>
      </c>
      <c r="W427" t="e">
        <v>#N/A</v>
      </c>
    </row>
    <row r="428" spans="1:23" x14ac:dyDescent="0.25">
      <c r="A428" t="s">
        <v>886</v>
      </c>
      <c r="B428" t="s">
        <v>887</v>
      </c>
      <c r="D428" t="s">
        <v>9</v>
      </c>
      <c r="E428">
        <v>2262</v>
      </c>
      <c r="F428" t="e">
        <v>#N/A</v>
      </c>
      <c r="G428" t="e">
        <v>#N/A</v>
      </c>
      <c r="H428">
        <v>1933</v>
      </c>
      <c r="I428">
        <v>330</v>
      </c>
      <c r="J428">
        <v>281</v>
      </c>
      <c r="K428">
        <v>889</v>
      </c>
      <c r="L428">
        <v>441</v>
      </c>
      <c r="M428">
        <v>322</v>
      </c>
      <c r="N428">
        <v>1933</v>
      </c>
      <c r="O428">
        <v>0</v>
      </c>
      <c r="P428">
        <v>2263</v>
      </c>
      <c r="Q428">
        <v>1.0004420866489832</v>
      </c>
      <c r="R428">
        <v>14.582412726469288</v>
      </c>
      <c r="S428">
        <v>12.417145382235969</v>
      </c>
      <c r="T428">
        <v>39.284136102518779</v>
      </c>
      <c r="U428">
        <v>19.487406098099868</v>
      </c>
      <c r="V428">
        <v>14.228899690676094</v>
      </c>
      <c r="W428">
        <v>100</v>
      </c>
    </row>
    <row r="429" spans="1:23" x14ac:dyDescent="0.25">
      <c r="A429" t="s">
        <v>888</v>
      </c>
      <c r="B429" t="s">
        <v>889</v>
      </c>
      <c r="D429" t="s">
        <v>475</v>
      </c>
      <c r="E429">
        <v>2245</v>
      </c>
      <c r="F429">
        <v>6880</v>
      </c>
      <c r="G429">
        <v>32.630813953488378</v>
      </c>
      <c r="H429" t="e">
        <v>#N/A</v>
      </c>
      <c r="I429" t="e">
        <v>#N/A</v>
      </c>
      <c r="J429" t="e">
        <v>#N/A</v>
      </c>
      <c r="K429" t="e">
        <v>#N/A</v>
      </c>
      <c r="L429" t="e">
        <v>#N/A</v>
      </c>
      <c r="M429" t="e">
        <v>#N/A</v>
      </c>
      <c r="N429" t="e">
        <v>#N/A</v>
      </c>
      <c r="O429" t="e">
        <v>#N/A</v>
      </c>
      <c r="P429" t="e">
        <v>#N/A</v>
      </c>
      <c r="Q429" t="e">
        <v>#N/A</v>
      </c>
      <c r="R429" t="e">
        <v>#N/A</v>
      </c>
      <c r="S429" t="e">
        <v>#N/A</v>
      </c>
      <c r="T429" t="e">
        <v>#N/A</v>
      </c>
      <c r="U429" t="e">
        <v>#N/A</v>
      </c>
      <c r="V429" t="e">
        <v>#N/A</v>
      </c>
      <c r="W429" t="e">
        <v>#N/A</v>
      </c>
    </row>
    <row r="430" spans="1:23" x14ac:dyDescent="0.25">
      <c r="A430" t="s">
        <v>890</v>
      </c>
      <c r="B430" t="s">
        <v>891</v>
      </c>
      <c r="D430" t="s">
        <v>311</v>
      </c>
      <c r="E430">
        <v>2228</v>
      </c>
      <c r="F430">
        <v>6300</v>
      </c>
      <c r="G430">
        <v>35.365079365079367</v>
      </c>
      <c r="H430" t="e">
        <v>#N/A</v>
      </c>
      <c r="I430" t="e">
        <v>#N/A</v>
      </c>
      <c r="J430" t="e">
        <v>#N/A</v>
      </c>
      <c r="K430" t="e">
        <v>#N/A</v>
      </c>
      <c r="L430" t="e">
        <v>#N/A</v>
      </c>
      <c r="M430" t="e">
        <v>#N/A</v>
      </c>
      <c r="N430" t="e">
        <v>#N/A</v>
      </c>
      <c r="O430" t="e">
        <v>#N/A</v>
      </c>
      <c r="P430" t="e">
        <v>#N/A</v>
      </c>
      <c r="Q430" t="e">
        <v>#N/A</v>
      </c>
      <c r="R430" t="e">
        <v>#N/A</v>
      </c>
      <c r="S430" t="e">
        <v>#N/A</v>
      </c>
      <c r="T430" t="e">
        <v>#N/A</v>
      </c>
      <c r="U430" t="e">
        <v>#N/A</v>
      </c>
      <c r="V430" t="e">
        <v>#N/A</v>
      </c>
      <c r="W430" t="e">
        <v>#N/A</v>
      </c>
    </row>
    <row r="431" spans="1:23" x14ac:dyDescent="0.25">
      <c r="A431" t="s">
        <v>892</v>
      </c>
      <c r="B431" t="s">
        <v>893</v>
      </c>
      <c r="D431" t="s">
        <v>144</v>
      </c>
      <c r="E431">
        <v>2223</v>
      </c>
      <c r="F431">
        <v>8244</v>
      </c>
      <c r="G431">
        <v>26.965065502183407</v>
      </c>
      <c r="H431" t="e">
        <v>#N/A</v>
      </c>
      <c r="I431" t="e">
        <v>#N/A</v>
      </c>
      <c r="J431" t="e">
        <v>#N/A</v>
      </c>
      <c r="K431" t="e">
        <v>#N/A</v>
      </c>
      <c r="L431" t="e">
        <v>#N/A</v>
      </c>
      <c r="M431" t="e">
        <v>#N/A</v>
      </c>
      <c r="N431" t="e">
        <v>#N/A</v>
      </c>
      <c r="O431" t="e">
        <v>#N/A</v>
      </c>
      <c r="P431" t="e">
        <v>#N/A</v>
      </c>
      <c r="Q431" t="e">
        <v>#N/A</v>
      </c>
      <c r="R431" t="e">
        <v>#N/A</v>
      </c>
      <c r="S431" t="e">
        <v>#N/A</v>
      </c>
      <c r="T431" t="e">
        <v>#N/A</v>
      </c>
      <c r="U431" t="e">
        <v>#N/A</v>
      </c>
      <c r="V431" t="e">
        <v>#N/A</v>
      </c>
      <c r="W431" t="e">
        <v>#N/A</v>
      </c>
    </row>
    <row r="432" spans="1:23" x14ac:dyDescent="0.25">
      <c r="A432" t="s">
        <v>894</v>
      </c>
      <c r="B432" t="s">
        <v>895</v>
      </c>
      <c r="D432" t="s">
        <v>185</v>
      </c>
      <c r="E432">
        <v>2219</v>
      </c>
      <c r="F432">
        <v>6112</v>
      </c>
      <c r="G432">
        <v>36.305628272251312</v>
      </c>
      <c r="H432" t="e">
        <v>#N/A</v>
      </c>
      <c r="I432" t="e">
        <v>#N/A</v>
      </c>
      <c r="J432" t="e">
        <v>#N/A</v>
      </c>
      <c r="K432" t="e">
        <v>#N/A</v>
      </c>
      <c r="L432" t="e">
        <v>#N/A</v>
      </c>
      <c r="M432" t="e">
        <v>#N/A</v>
      </c>
      <c r="N432" t="e">
        <v>#N/A</v>
      </c>
      <c r="O432" t="e">
        <v>#N/A</v>
      </c>
      <c r="P432" t="e">
        <v>#N/A</v>
      </c>
      <c r="Q432" t="e">
        <v>#N/A</v>
      </c>
      <c r="R432" t="e">
        <v>#N/A</v>
      </c>
      <c r="S432" t="e">
        <v>#N/A</v>
      </c>
      <c r="T432" t="e">
        <v>#N/A</v>
      </c>
      <c r="U432" t="e">
        <v>#N/A</v>
      </c>
      <c r="V432" t="e">
        <v>#N/A</v>
      </c>
      <c r="W432" t="e">
        <v>#N/A</v>
      </c>
    </row>
    <row r="433" spans="1:23" x14ac:dyDescent="0.25">
      <c r="A433" t="s">
        <v>896</v>
      </c>
      <c r="B433" t="s">
        <v>897</v>
      </c>
      <c r="D433" t="s">
        <v>408</v>
      </c>
      <c r="E433">
        <v>2214</v>
      </c>
      <c r="F433">
        <v>5040</v>
      </c>
      <c r="G433">
        <v>43.928571428571431</v>
      </c>
      <c r="H433" t="e">
        <v>#N/A</v>
      </c>
      <c r="I433" t="e">
        <v>#N/A</v>
      </c>
      <c r="J433" t="e">
        <v>#N/A</v>
      </c>
      <c r="K433" t="e">
        <v>#N/A</v>
      </c>
      <c r="L433" t="e">
        <v>#N/A</v>
      </c>
      <c r="M433" t="e">
        <v>#N/A</v>
      </c>
      <c r="N433" t="e">
        <v>#N/A</v>
      </c>
      <c r="O433" t="e">
        <v>#N/A</v>
      </c>
      <c r="P433" t="e">
        <v>#N/A</v>
      </c>
      <c r="Q433" t="e">
        <v>#N/A</v>
      </c>
      <c r="R433" t="e">
        <v>#N/A</v>
      </c>
      <c r="S433" t="e">
        <v>#N/A</v>
      </c>
      <c r="T433" t="e">
        <v>#N/A</v>
      </c>
      <c r="U433" t="e">
        <v>#N/A</v>
      </c>
      <c r="V433" t="e">
        <v>#N/A</v>
      </c>
      <c r="W433" t="e">
        <v>#N/A</v>
      </c>
    </row>
    <row r="434" spans="1:23" x14ac:dyDescent="0.25">
      <c r="A434" t="s">
        <v>898</v>
      </c>
      <c r="B434" t="s">
        <v>899</v>
      </c>
      <c r="D434" t="s">
        <v>491</v>
      </c>
      <c r="E434">
        <v>2208</v>
      </c>
      <c r="F434" t="e">
        <v>#N/A</v>
      </c>
      <c r="G434" t="e">
        <v>#N/A</v>
      </c>
      <c r="H434" t="e">
        <v>#N/A</v>
      </c>
      <c r="I434" t="e">
        <v>#N/A</v>
      </c>
      <c r="J434" t="e">
        <v>#N/A</v>
      </c>
      <c r="K434" t="e">
        <v>#N/A</v>
      </c>
      <c r="L434" t="e">
        <v>#N/A</v>
      </c>
      <c r="M434" t="e">
        <v>#N/A</v>
      </c>
      <c r="N434" t="e">
        <v>#N/A</v>
      </c>
      <c r="O434" t="e">
        <v>#N/A</v>
      </c>
      <c r="P434" t="e">
        <v>#N/A</v>
      </c>
      <c r="Q434" t="e">
        <v>#N/A</v>
      </c>
      <c r="R434" t="e">
        <v>#N/A</v>
      </c>
      <c r="S434" t="e">
        <v>#N/A</v>
      </c>
      <c r="T434" t="e">
        <v>#N/A</v>
      </c>
      <c r="U434" t="e">
        <v>#N/A</v>
      </c>
      <c r="V434" t="e">
        <v>#N/A</v>
      </c>
      <c r="W434" t="e">
        <v>#N/A</v>
      </c>
    </row>
    <row r="435" spans="1:23" x14ac:dyDescent="0.25">
      <c r="A435" t="s">
        <v>900</v>
      </c>
      <c r="B435" t="s">
        <v>901</v>
      </c>
      <c r="D435" t="s">
        <v>185</v>
      </c>
      <c r="E435">
        <v>2207</v>
      </c>
      <c r="F435">
        <v>5314</v>
      </c>
      <c r="G435">
        <v>41.531802785095969</v>
      </c>
      <c r="H435" t="e">
        <v>#N/A</v>
      </c>
      <c r="I435" t="e">
        <v>#N/A</v>
      </c>
      <c r="J435" t="e">
        <v>#N/A</v>
      </c>
      <c r="K435" t="e">
        <v>#N/A</v>
      </c>
      <c r="L435" t="e">
        <v>#N/A</v>
      </c>
      <c r="M435" t="e">
        <v>#N/A</v>
      </c>
      <c r="N435" t="e">
        <v>#N/A</v>
      </c>
      <c r="O435" t="e">
        <v>#N/A</v>
      </c>
      <c r="P435" t="e">
        <v>#N/A</v>
      </c>
      <c r="Q435" t="e">
        <v>#N/A</v>
      </c>
      <c r="R435" t="e">
        <v>#N/A</v>
      </c>
      <c r="S435" t="e">
        <v>#N/A</v>
      </c>
      <c r="T435" t="e">
        <v>#N/A</v>
      </c>
      <c r="U435" t="e">
        <v>#N/A</v>
      </c>
      <c r="V435" t="e">
        <v>#N/A</v>
      </c>
      <c r="W435" t="e">
        <v>#N/A</v>
      </c>
    </row>
    <row r="436" spans="1:23" x14ac:dyDescent="0.25">
      <c r="A436" t="s">
        <v>902</v>
      </c>
      <c r="B436" t="s">
        <v>903</v>
      </c>
      <c r="D436" t="s">
        <v>9</v>
      </c>
      <c r="E436">
        <v>2205</v>
      </c>
      <c r="F436" t="e">
        <v>#N/A</v>
      </c>
      <c r="G436" t="e">
        <v>#N/A</v>
      </c>
      <c r="H436">
        <v>1970</v>
      </c>
      <c r="I436">
        <v>236</v>
      </c>
      <c r="J436">
        <v>536</v>
      </c>
      <c r="K436">
        <v>700</v>
      </c>
      <c r="L436">
        <v>390</v>
      </c>
      <c r="M436">
        <v>344</v>
      </c>
      <c r="N436">
        <v>1970</v>
      </c>
      <c r="O436">
        <v>0</v>
      </c>
      <c r="P436">
        <v>2206</v>
      </c>
      <c r="Q436">
        <v>1.0004535147392291</v>
      </c>
      <c r="R436">
        <v>10.698096101541251</v>
      </c>
      <c r="S436">
        <v>24.297370806890299</v>
      </c>
      <c r="T436">
        <v>31.73164097914778</v>
      </c>
      <c r="U436">
        <v>17.679057116953761</v>
      </c>
      <c r="V436">
        <v>15.59383499546691</v>
      </c>
      <c r="W436">
        <v>100</v>
      </c>
    </row>
    <row r="437" spans="1:23" x14ac:dyDescent="0.25">
      <c r="A437" t="s">
        <v>904</v>
      </c>
      <c r="B437" t="s">
        <v>905</v>
      </c>
      <c r="D437" t="s">
        <v>906</v>
      </c>
      <c r="E437">
        <v>2189</v>
      </c>
      <c r="F437">
        <v>4757</v>
      </c>
      <c r="G437">
        <v>46.016396888795455</v>
      </c>
      <c r="H437" t="e">
        <v>#N/A</v>
      </c>
      <c r="I437" t="e">
        <v>#N/A</v>
      </c>
      <c r="J437" t="e">
        <v>#N/A</v>
      </c>
      <c r="K437" t="e">
        <v>#N/A</v>
      </c>
      <c r="L437" t="e">
        <v>#N/A</v>
      </c>
      <c r="M437" t="e">
        <v>#N/A</v>
      </c>
      <c r="N437" t="e">
        <v>#N/A</v>
      </c>
      <c r="O437" t="e">
        <v>#N/A</v>
      </c>
      <c r="P437" t="e">
        <v>#N/A</v>
      </c>
      <c r="Q437" t="e">
        <v>#N/A</v>
      </c>
      <c r="R437" t="e">
        <v>#N/A</v>
      </c>
      <c r="S437" t="e">
        <v>#N/A</v>
      </c>
      <c r="T437" t="e">
        <v>#N/A</v>
      </c>
      <c r="U437" t="e">
        <v>#N/A</v>
      </c>
      <c r="V437" t="e">
        <v>#N/A</v>
      </c>
      <c r="W437" t="e">
        <v>#N/A</v>
      </c>
    </row>
    <row r="438" spans="1:23" x14ac:dyDescent="0.25">
      <c r="A438" t="s">
        <v>907</v>
      </c>
      <c r="B438" t="s">
        <v>908</v>
      </c>
      <c r="D438" t="s">
        <v>9</v>
      </c>
      <c r="E438">
        <v>2183</v>
      </c>
      <c r="F438" t="e">
        <v>#N/A</v>
      </c>
      <c r="G438" t="e">
        <v>#N/A</v>
      </c>
      <c r="H438">
        <v>1884</v>
      </c>
      <c r="I438">
        <v>304</v>
      </c>
      <c r="J438">
        <v>750</v>
      </c>
      <c r="K438">
        <v>524</v>
      </c>
      <c r="L438">
        <v>387</v>
      </c>
      <c r="M438">
        <v>223</v>
      </c>
      <c r="N438">
        <v>1884</v>
      </c>
      <c r="O438">
        <v>0</v>
      </c>
      <c r="P438">
        <v>2188</v>
      </c>
      <c r="Q438">
        <v>1.0022904260192396</v>
      </c>
      <c r="R438">
        <v>13.893967093235831</v>
      </c>
      <c r="S438">
        <v>34.277879341864711</v>
      </c>
      <c r="T438">
        <v>23.948811700182816</v>
      </c>
      <c r="U438">
        <v>17.687385740402195</v>
      </c>
      <c r="V438">
        <v>10.191956124314443</v>
      </c>
      <c r="W438">
        <v>99.999999999999986</v>
      </c>
    </row>
    <row r="439" spans="1:23" x14ac:dyDescent="0.25">
      <c r="A439" t="s">
        <v>909</v>
      </c>
      <c r="B439" t="s">
        <v>910</v>
      </c>
      <c r="D439" t="s">
        <v>303</v>
      </c>
      <c r="E439">
        <v>2172</v>
      </c>
      <c r="F439">
        <v>4724</v>
      </c>
      <c r="G439">
        <v>45.977984758679085</v>
      </c>
      <c r="H439" t="e">
        <v>#N/A</v>
      </c>
      <c r="I439" t="e">
        <v>#N/A</v>
      </c>
      <c r="J439" t="e">
        <v>#N/A</v>
      </c>
      <c r="K439" t="e">
        <v>#N/A</v>
      </c>
      <c r="L439" t="e">
        <v>#N/A</v>
      </c>
      <c r="M439" t="e">
        <v>#N/A</v>
      </c>
      <c r="N439" t="e">
        <v>#N/A</v>
      </c>
      <c r="O439" t="e">
        <v>#N/A</v>
      </c>
      <c r="P439" t="e">
        <v>#N/A</v>
      </c>
      <c r="Q439" t="e">
        <v>#N/A</v>
      </c>
      <c r="R439" t="e">
        <v>#N/A</v>
      </c>
      <c r="S439" t="e">
        <v>#N/A</v>
      </c>
      <c r="T439" t="e">
        <v>#N/A</v>
      </c>
      <c r="U439" t="e">
        <v>#N/A</v>
      </c>
      <c r="V439" t="e">
        <v>#N/A</v>
      </c>
      <c r="W439" t="e">
        <v>#N/A</v>
      </c>
    </row>
    <row r="440" spans="1:23" x14ac:dyDescent="0.25">
      <c r="A440" t="s">
        <v>911</v>
      </c>
      <c r="B440" t="s">
        <v>912</v>
      </c>
      <c r="D440" t="s">
        <v>570</v>
      </c>
      <c r="E440">
        <v>2160</v>
      </c>
      <c r="F440" t="e">
        <v>#N/A</v>
      </c>
      <c r="G440" t="e">
        <v>#N/A</v>
      </c>
      <c r="H440" t="e">
        <v>#N/A</v>
      </c>
      <c r="I440" t="e">
        <v>#N/A</v>
      </c>
      <c r="J440" t="e">
        <v>#N/A</v>
      </c>
      <c r="K440" t="e">
        <v>#N/A</v>
      </c>
      <c r="L440" t="e">
        <v>#N/A</v>
      </c>
      <c r="M440" t="e">
        <v>#N/A</v>
      </c>
      <c r="N440" t="e">
        <v>#N/A</v>
      </c>
      <c r="O440" t="e">
        <v>#N/A</v>
      </c>
      <c r="P440" t="e">
        <v>#N/A</v>
      </c>
      <c r="Q440" t="e">
        <v>#N/A</v>
      </c>
      <c r="R440" t="e">
        <v>#N/A</v>
      </c>
      <c r="S440" t="e">
        <v>#N/A</v>
      </c>
      <c r="T440" t="e">
        <v>#N/A</v>
      </c>
      <c r="U440" t="e">
        <v>#N/A</v>
      </c>
      <c r="V440" t="e">
        <v>#N/A</v>
      </c>
      <c r="W440" t="e">
        <v>#N/A</v>
      </c>
    </row>
    <row r="441" spans="1:23" x14ac:dyDescent="0.25">
      <c r="A441" t="s">
        <v>913</v>
      </c>
      <c r="B441" t="s">
        <v>914</v>
      </c>
      <c r="D441" t="s">
        <v>9</v>
      </c>
      <c r="E441">
        <v>2141</v>
      </c>
      <c r="F441" t="e">
        <v>#N/A</v>
      </c>
      <c r="G441" t="e">
        <v>#N/A</v>
      </c>
      <c r="H441">
        <v>1617</v>
      </c>
      <c r="I441">
        <v>507</v>
      </c>
      <c r="J441">
        <v>668</v>
      </c>
      <c r="K441">
        <v>450</v>
      </c>
      <c r="L441">
        <v>348</v>
      </c>
      <c r="M441">
        <v>151</v>
      </c>
      <c r="N441">
        <v>1617</v>
      </c>
      <c r="O441">
        <v>0</v>
      </c>
      <c r="P441">
        <v>2124</v>
      </c>
      <c r="Q441">
        <v>0.99205978514712756</v>
      </c>
      <c r="R441">
        <v>23.870056497175142</v>
      </c>
      <c r="S441">
        <v>31.450094161958571</v>
      </c>
      <c r="T441">
        <v>21.1864406779661</v>
      </c>
      <c r="U441">
        <v>16.38418079096045</v>
      </c>
      <c r="V441">
        <v>7.109227871939737</v>
      </c>
      <c r="W441">
        <v>100</v>
      </c>
    </row>
    <row r="442" spans="1:23" x14ac:dyDescent="0.25">
      <c r="A442" t="s">
        <v>915</v>
      </c>
      <c r="B442" t="s">
        <v>916</v>
      </c>
      <c r="D442" t="s">
        <v>533</v>
      </c>
      <c r="E442">
        <v>2140</v>
      </c>
      <c r="F442">
        <v>6167</v>
      </c>
      <c r="G442">
        <v>34.700826982325275</v>
      </c>
      <c r="H442" t="e">
        <v>#N/A</v>
      </c>
      <c r="I442" t="e">
        <v>#N/A</v>
      </c>
      <c r="J442" t="e">
        <v>#N/A</v>
      </c>
      <c r="K442" t="e">
        <v>#N/A</v>
      </c>
      <c r="L442" t="e">
        <v>#N/A</v>
      </c>
      <c r="M442" t="e">
        <v>#N/A</v>
      </c>
      <c r="N442" t="e">
        <v>#N/A</v>
      </c>
      <c r="O442" t="e">
        <v>#N/A</v>
      </c>
      <c r="P442" t="e">
        <v>#N/A</v>
      </c>
      <c r="Q442" t="e">
        <v>#N/A</v>
      </c>
      <c r="R442" t="e">
        <v>#N/A</v>
      </c>
      <c r="S442" t="e">
        <v>#N/A</v>
      </c>
      <c r="T442" t="e">
        <v>#N/A</v>
      </c>
      <c r="U442" t="e">
        <v>#N/A</v>
      </c>
      <c r="V442" t="e">
        <v>#N/A</v>
      </c>
      <c r="W442" t="e">
        <v>#N/A</v>
      </c>
    </row>
    <row r="443" spans="1:23" x14ac:dyDescent="0.25">
      <c r="A443" t="s">
        <v>917</v>
      </c>
      <c r="B443" t="s">
        <v>918</v>
      </c>
      <c r="D443" t="s">
        <v>783</v>
      </c>
      <c r="E443">
        <v>2132</v>
      </c>
      <c r="F443">
        <v>4476</v>
      </c>
      <c r="G443">
        <v>47.631814119749777</v>
      </c>
      <c r="H443" t="e">
        <v>#N/A</v>
      </c>
      <c r="I443" t="e">
        <v>#N/A</v>
      </c>
      <c r="J443" t="e">
        <v>#N/A</v>
      </c>
      <c r="K443" t="e">
        <v>#N/A</v>
      </c>
      <c r="L443" t="e">
        <v>#N/A</v>
      </c>
      <c r="M443" t="e">
        <v>#N/A</v>
      </c>
      <c r="N443" t="e">
        <v>#N/A</v>
      </c>
      <c r="O443" t="e">
        <v>#N/A</v>
      </c>
      <c r="P443" t="e">
        <v>#N/A</v>
      </c>
      <c r="Q443" t="e">
        <v>#N/A</v>
      </c>
      <c r="R443" t="e">
        <v>#N/A</v>
      </c>
      <c r="S443" t="e">
        <v>#N/A</v>
      </c>
      <c r="T443" t="e">
        <v>#N/A</v>
      </c>
      <c r="U443" t="e">
        <v>#N/A</v>
      </c>
      <c r="V443" t="e">
        <v>#N/A</v>
      </c>
      <c r="W443" t="e">
        <v>#N/A</v>
      </c>
    </row>
    <row r="444" spans="1:23" x14ac:dyDescent="0.25">
      <c r="A444" t="s">
        <v>919</v>
      </c>
      <c r="B444" t="s">
        <v>920</v>
      </c>
      <c r="D444" t="s">
        <v>408</v>
      </c>
      <c r="E444">
        <v>2131</v>
      </c>
      <c r="F444">
        <v>4910</v>
      </c>
      <c r="G444">
        <v>43.401221995926683</v>
      </c>
      <c r="H444" t="e">
        <v>#N/A</v>
      </c>
      <c r="I444" t="e">
        <v>#N/A</v>
      </c>
      <c r="J444" t="e">
        <v>#N/A</v>
      </c>
      <c r="K444" t="e">
        <v>#N/A</v>
      </c>
      <c r="L444" t="e">
        <v>#N/A</v>
      </c>
      <c r="M444" t="e">
        <v>#N/A</v>
      </c>
      <c r="N444" t="e">
        <v>#N/A</v>
      </c>
      <c r="O444" t="e">
        <v>#N/A</v>
      </c>
      <c r="P444" t="e">
        <v>#N/A</v>
      </c>
      <c r="Q444" t="e">
        <v>#N/A</v>
      </c>
      <c r="R444" t="e">
        <v>#N/A</v>
      </c>
      <c r="S444" t="e">
        <v>#N/A</v>
      </c>
      <c r="T444" t="e">
        <v>#N/A</v>
      </c>
      <c r="U444" t="e">
        <v>#N/A</v>
      </c>
      <c r="V444" t="e">
        <v>#N/A</v>
      </c>
      <c r="W444" t="e">
        <v>#N/A</v>
      </c>
    </row>
    <row r="445" spans="1:23" x14ac:dyDescent="0.25">
      <c r="A445" t="s">
        <v>921</v>
      </c>
      <c r="B445" t="s">
        <v>922</v>
      </c>
      <c r="D445" t="s">
        <v>491</v>
      </c>
      <c r="E445">
        <v>2120</v>
      </c>
      <c r="F445" t="e">
        <v>#N/A</v>
      </c>
      <c r="G445" t="e">
        <v>#N/A</v>
      </c>
      <c r="H445" t="e">
        <v>#N/A</v>
      </c>
      <c r="I445" t="e">
        <v>#N/A</v>
      </c>
      <c r="J445" t="e">
        <v>#N/A</v>
      </c>
      <c r="K445" t="e">
        <v>#N/A</v>
      </c>
      <c r="L445" t="e">
        <v>#N/A</v>
      </c>
      <c r="M445" t="e">
        <v>#N/A</v>
      </c>
      <c r="N445" t="e">
        <v>#N/A</v>
      </c>
      <c r="O445" t="e">
        <v>#N/A</v>
      </c>
      <c r="P445" t="e">
        <v>#N/A</v>
      </c>
      <c r="Q445" t="e">
        <v>#N/A</v>
      </c>
      <c r="R445" t="e">
        <v>#N/A</v>
      </c>
      <c r="S445" t="e">
        <v>#N/A</v>
      </c>
      <c r="T445" t="e">
        <v>#N/A</v>
      </c>
      <c r="U445" t="e">
        <v>#N/A</v>
      </c>
      <c r="V445" t="e">
        <v>#N/A</v>
      </c>
      <c r="W445" t="e">
        <v>#N/A</v>
      </c>
    </row>
    <row r="446" spans="1:23" x14ac:dyDescent="0.25">
      <c r="A446" t="s">
        <v>923</v>
      </c>
      <c r="B446" t="s">
        <v>924</v>
      </c>
      <c r="D446" t="s">
        <v>9</v>
      </c>
      <c r="E446">
        <v>2119</v>
      </c>
      <c r="F446">
        <v>8341</v>
      </c>
      <c r="G446">
        <v>25.404627742476922</v>
      </c>
      <c r="H446">
        <v>1382</v>
      </c>
      <c r="I446">
        <v>735</v>
      </c>
      <c r="J446">
        <v>431</v>
      </c>
      <c r="K446">
        <v>459</v>
      </c>
      <c r="L446">
        <v>265</v>
      </c>
      <c r="M446">
        <v>227</v>
      </c>
      <c r="N446">
        <v>1382</v>
      </c>
      <c r="O446">
        <v>0</v>
      </c>
      <c r="P446">
        <v>2117</v>
      </c>
      <c r="Q446">
        <v>0.99905615856536101</v>
      </c>
      <c r="R446">
        <v>34.718941898913556</v>
      </c>
      <c r="S446">
        <v>20.35899858290033</v>
      </c>
      <c r="T446">
        <v>21.68162494095418</v>
      </c>
      <c r="U446">
        <v>12.517713745866793</v>
      </c>
      <c r="V446">
        <v>10.722720831365139</v>
      </c>
      <c r="W446">
        <v>100</v>
      </c>
    </row>
    <row r="447" spans="1:23" x14ac:dyDescent="0.25">
      <c r="A447" t="s">
        <v>925</v>
      </c>
      <c r="B447" t="s">
        <v>926</v>
      </c>
      <c r="D447" t="s">
        <v>9</v>
      </c>
      <c r="E447">
        <v>2116</v>
      </c>
      <c r="F447">
        <v>5482</v>
      </c>
      <c r="G447">
        <v>38.599051441079894</v>
      </c>
      <c r="H447">
        <v>1031</v>
      </c>
      <c r="I447">
        <v>1084</v>
      </c>
      <c r="J447">
        <v>301</v>
      </c>
      <c r="K447">
        <v>238</v>
      </c>
      <c r="L447">
        <v>257</v>
      </c>
      <c r="M447">
        <v>235</v>
      </c>
      <c r="N447">
        <v>1031</v>
      </c>
      <c r="O447">
        <v>0</v>
      </c>
      <c r="P447">
        <v>2115</v>
      </c>
      <c r="Q447">
        <v>0.99952741020793956</v>
      </c>
      <c r="R447">
        <v>51.252955082742311</v>
      </c>
      <c r="S447">
        <v>14.231678486997637</v>
      </c>
      <c r="T447">
        <v>11.252955082742316</v>
      </c>
      <c r="U447">
        <v>12.15130023640662</v>
      </c>
      <c r="V447">
        <v>11.111111111111111</v>
      </c>
      <c r="W447">
        <v>100</v>
      </c>
    </row>
    <row r="448" spans="1:23" x14ac:dyDescent="0.25">
      <c r="A448" t="s">
        <v>927</v>
      </c>
      <c r="B448" t="s">
        <v>928</v>
      </c>
      <c r="D448" t="s">
        <v>491</v>
      </c>
      <c r="E448">
        <v>2112</v>
      </c>
      <c r="F448" t="e">
        <v>#N/A</v>
      </c>
      <c r="G448" t="e">
        <v>#N/A</v>
      </c>
      <c r="H448" t="e">
        <v>#N/A</v>
      </c>
      <c r="I448" t="e">
        <v>#N/A</v>
      </c>
      <c r="J448" t="e">
        <v>#N/A</v>
      </c>
      <c r="K448" t="e">
        <v>#N/A</v>
      </c>
      <c r="L448" t="e">
        <v>#N/A</v>
      </c>
      <c r="M448" t="e">
        <v>#N/A</v>
      </c>
      <c r="N448" t="e">
        <v>#N/A</v>
      </c>
      <c r="O448" t="e">
        <v>#N/A</v>
      </c>
      <c r="P448" t="e">
        <v>#N/A</v>
      </c>
      <c r="Q448" t="e">
        <v>#N/A</v>
      </c>
      <c r="R448" t="e">
        <v>#N/A</v>
      </c>
      <c r="S448" t="e">
        <v>#N/A</v>
      </c>
      <c r="T448" t="e">
        <v>#N/A</v>
      </c>
      <c r="U448" t="e">
        <v>#N/A</v>
      </c>
      <c r="V448" t="e">
        <v>#N/A</v>
      </c>
      <c r="W448" t="e">
        <v>#N/A</v>
      </c>
    </row>
    <row r="449" spans="1:23" x14ac:dyDescent="0.25">
      <c r="A449" t="s">
        <v>929</v>
      </c>
      <c r="B449" t="s">
        <v>930</v>
      </c>
      <c r="D449" t="s">
        <v>9</v>
      </c>
      <c r="E449">
        <v>2111</v>
      </c>
      <c r="F449" t="e">
        <v>#N/A</v>
      </c>
      <c r="G449" t="e">
        <v>#N/A</v>
      </c>
      <c r="H449">
        <v>1616</v>
      </c>
      <c r="I449">
        <v>480</v>
      </c>
      <c r="J449">
        <v>396</v>
      </c>
      <c r="K449">
        <v>256</v>
      </c>
      <c r="L449">
        <v>552</v>
      </c>
      <c r="M449">
        <v>412</v>
      </c>
      <c r="N449">
        <v>1616</v>
      </c>
      <c r="O449">
        <v>0</v>
      </c>
      <c r="P449">
        <v>2096</v>
      </c>
      <c r="Q449">
        <v>0.99289436286120325</v>
      </c>
      <c r="R449">
        <v>22.900763358778626</v>
      </c>
      <c r="S449">
        <v>18.893129770992367</v>
      </c>
      <c r="T449">
        <v>12.213740458015266</v>
      </c>
      <c r="U449">
        <v>26.335877862595421</v>
      </c>
      <c r="V449">
        <v>19.65648854961832</v>
      </c>
      <c r="W449">
        <v>100</v>
      </c>
    </row>
    <row r="450" spans="1:23" x14ac:dyDescent="0.25">
      <c r="A450" t="s">
        <v>931</v>
      </c>
      <c r="B450" t="s">
        <v>932</v>
      </c>
      <c r="D450" t="s">
        <v>408</v>
      </c>
      <c r="E450">
        <v>2110</v>
      </c>
      <c r="F450" t="e">
        <v>#N/A</v>
      </c>
      <c r="G450" t="e">
        <v>#N/A</v>
      </c>
      <c r="H450" t="e">
        <v>#N/A</v>
      </c>
      <c r="I450" t="e">
        <v>#N/A</v>
      </c>
      <c r="J450" t="e">
        <v>#N/A</v>
      </c>
      <c r="K450" t="e">
        <v>#N/A</v>
      </c>
      <c r="L450" t="e">
        <v>#N/A</v>
      </c>
      <c r="M450" t="e">
        <v>#N/A</v>
      </c>
      <c r="N450" t="e">
        <v>#N/A</v>
      </c>
      <c r="O450" t="e">
        <v>#N/A</v>
      </c>
      <c r="P450" t="e">
        <v>#N/A</v>
      </c>
      <c r="Q450" t="e">
        <v>#N/A</v>
      </c>
      <c r="R450" t="e">
        <v>#N/A</v>
      </c>
      <c r="S450" t="e">
        <v>#N/A</v>
      </c>
      <c r="T450" t="e">
        <v>#N/A</v>
      </c>
      <c r="U450" t="e">
        <v>#N/A</v>
      </c>
      <c r="V450" t="e">
        <v>#N/A</v>
      </c>
      <c r="W450" t="e">
        <v>#N/A</v>
      </c>
    </row>
    <row r="451" spans="1:23" x14ac:dyDescent="0.25">
      <c r="A451" t="s">
        <v>933</v>
      </c>
      <c r="B451" t="s">
        <v>934</v>
      </c>
      <c r="D451" t="s">
        <v>9</v>
      </c>
      <c r="E451">
        <v>2104</v>
      </c>
      <c r="F451">
        <v>4967</v>
      </c>
      <c r="G451">
        <v>42.359573183007853</v>
      </c>
      <c r="H451">
        <v>1165</v>
      </c>
      <c r="I451">
        <v>937</v>
      </c>
      <c r="J451">
        <v>360</v>
      </c>
      <c r="K451">
        <v>296</v>
      </c>
      <c r="L451">
        <v>296</v>
      </c>
      <c r="M451">
        <v>213</v>
      </c>
      <c r="N451">
        <v>1165</v>
      </c>
      <c r="O451">
        <v>0</v>
      </c>
      <c r="P451">
        <v>2102</v>
      </c>
      <c r="Q451">
        <v>0.99904942965779464</v>
      </c>
      <c r="R451">
        <v>44.576593720266409</v>
      </c>
      <c r="S451">
        <v>17.126546146527115</v>
      </c>
      <c r="T451">
        <v>14.081826831588963</v>
      </c>
      <c r="U451">
        <v>14.081826831588963</v>
      </c>
      <c r="V451">
        <v>10.133206470028544</v>
      </c>
      <c r="W451">
        <v>99.999999999999972</v>
      </c>
    </row>
    <row r="452" spans="1:23" x14ac:dyDescent="0.25">
      <c r="A452" t="s">
        <v>935</v>
      </c>
      <c r="B452" t="s">
        <v>936</v>
      </c>
      <c r="D452" t="s">
        <v>266</v>
      </c>
      <c r="E452">
        <v>2102</v>
      </c>
      <c r="F452">
        <v>7341</v>
      </c>
      <c r="G452">
        <v>28.633701130636151</v>
      </c>
      <c r="H452" t="e">
        <v>#N/A</v>
      </c>
      <c r="I452" t="e">
        <v>#N/A</v>
      </c>
      <c r="J452" t="e">
        <v>#N/A</v>
      </c>
      <c r="K452" t="e">
        <v>#N/A</v>
      </c>
      <c r="L452" t="e">
        <v>#N/A</v>
      </c>
      <c r="M452" t="e">
        <v>#N/A</v>
      </c>
      <c r="N452" t="e">
        <v>#N/A</v>
      </c>
      <c r="O452" t="e">
        <v>#N/A</v>
      </c>
      <c r="P452" t="e">
        <v>#N/A</v>
      </c>
      <c r="Q452" t="e">
        <v>#N/A</v>
      </c>
      <c r="R452" t="e">
        <v>#N/A</v>
      </c>
      <c r="S452" t="e">
        <v>#N/A</v>
      </c>
      <c r="T452" t="e">
        <v>#N/A</v>
      </c>
      <c r="U452" t="e">
        <v>#N/A</v>
      </c>
      <c r="V452" t="e">
        <v>#N/A</v>
      </c>
      <c r="W452" t="e">
        <v>#N/A</v>
      </c>
    </row>
    <row r="453" spans="1:23" x14ac:dyDescent="0.25">
      <c r="A453" t="s">
        <v>937</v>
      </c>
      <c r="B453" t="s">
        <v>938</v>
      </c>
      <c r="D453" t="s">
        <v>408</v>
      </c>
      <c r="E453">
        <v>2096</v>
      </c>
      <c r="F453" t="e">
        <v>#N/A</v>
      </c>
      <c r="G453" t="e">
        <v>#N/A</v>
      </c>
      <c r="H453" t="e">
        <v>#N/A</v>
      </c>
      <c r="I453" t="e">
        <v>#N/A</v>
      </c>
      <c r="J453" t="e">
        <v>#N/A</v>
      </c>
      <c r="K453" t="e">
        <v>#N/A</v>
      </c>
      <c r="L453" t="e">
        <v>#N/A</v>
      </c>
      <c r="M453" t="e">
        <v>#N/A</v>
      </c>
      <c r="N453" t="e">
        <v>#N/A</v>
      </c>
      <c r="O453" t="e">
        <v>#N/A</v>
      </c>
      <c r="P453" t="e">
        <v>#N/A</v>
      </c>
      <c r="Q453" t="e">
        <v>#N/A</v>
      </c>
      <c r="R453" t="e">
        <v>#N/A</v>
      </c>
      <c r="S453" t="e">
        <v>#N/A</v>
      </c>
      <c r="T453" t="e">
        <v>#N/A</v>
      </c>
      <c r="U453" t="e">
        <v>#N/A</v>
      </c>
      <c r="V453" t="e">
        <v>#N/A</v>
      </c>
      <c r="W453" t="e">
        <v>#N/A</v>
      </c>
    </row>
    <row r="454" spans="1:23" x14ac:dyDescent="0.25">
      <c r="A454" t="s">
        <v>939</v>
      </c>
      <c r="B454" t="s">
        <v>940</v>
      </c>
      <c r="D454" t="s">
        <v>9</v>
      </c>
      <c r="E454">
        <v>2095</v>
      </c>
      <c r="F454" t="e">
        <v>#N/A</v>
      </c>
      <c r="G454" t="e">
        <v>#N/A</v>
      </c>
      <c r="H454">
        <v>1701</v>
      </c>
      <c r="I454">
        <v>385</v>
      </c>
      <c r="J454">
        <v>502</v>
      </c>
      <c r="K454">
        <v>602</v>
      </c>
      <c r="L454">
        <v>258</v>
      </c>
      <c r="M454">
        <v>339</v>
      </c>
      <c r="N454">
        <v>1701</v>
      </c>
      <c r="O454">
        <v>0</v>
      </c>
      <c r="P454">
        <v>2086</v>
      </c>
      <c r="Q454">
        <v>0.99570405727923628</v>
      </c>
      <c r="R454">
        <v>18.456375838926174</v>
      </c>
      <c r="S454">
        <v>24.065196548418026</v>
      </c>
      <c r="T454">
        <v>28.859060402684566</v>
      </c>
      <c r="U454">
        <v>12.36816874400767</v>
      </c>
      <c r="V454">
        <v>16.251198465963569</v>
      </c>
      <c r="W454">
        <v>100.00000000000001</v>
      </c>
    </row>
    <row r="455" spans="1:23" x14ac:dyDescent="0.25">
      <c r="A455" t="s">
        <v>941</v>
      </c>
      <c r="B455" t="s">
        <v>942</v>
      </c>
      <c r="D455" t="s">
        <v>491</v>
      </c>
      <c r="E455">
        <v>2048</v>
      </c>
      <c r="F455" t="e">
        <v>#N/A</v>
      </c>
      <c r="G455" t="e">
        <v>#N/A</v>
      </c>
      <c r="H455" t="e">
        <v>#N/A</v>
      </c>
      <c r="I455" t="e">
        <v>#N/A</v>
      </c>
      <c r="J455" t="e">
        <v>#N/A</v>
      </c>
      <c r="K455" t="e">
        <v>#N/A</v>
      </c>
      <c r="L455" t="e">
        <v>#N/A</v>
      </c>
      <c r="M455" t="e">
        <v>#N/A</v>
      </c>
      <c r="N455" t="e">
        <v>#N/A</v>
      </c>
      <c r="O455" t="e">
        <v>#N/A</v>
      </c>
      <c r="P455" t="e">
        <v>#N/A</v>
      </c>
      <c r="Q455" t="e">
        <v>#N/A</v>
      </c>
      <c r="R455" t="e">
        <v>#N/A</v>
      </c>
      <c r="S455" t="e">
        <v>#N/A</v>
      </c>
      <c r="T455" t="e">
        <v>#N/A</v>
      </c>
      <c r="U455" t="e">
        <v>#N/A</v>
      </c>
      <c r="V455" t="e">
        <v>#N/A</v>
      </c>
      <c r="W455" t="e">
        <v>#N/A</v>
      </c>
    </row>
    <row r="456" spans="1:23" x14ac:dyDescent="0.25">
      <c r="A456" t="s">
        <v>943</v>
      </c>
      <c r="B456" t="s">
        <v>944</v>
      </c>
      <c r="D456" t="s">
        <v>570</v>
      </c>
      <c r="E456">
        <v>2045</v>
      </c>
      <c r="F456" t="e">
        <v>#N/A</v>
      </c>
      <c r="G456" t="e">
        <v>#N/A</v>
      </c>
      <c r="H456" t="e">
        <v>#N/A</v>
      </c>
      <c r="I456" t="e">
        <v>#N/A</v>
      </c>
      <c r="J456" t="e">
        <v>#N/A</v>
      </c>
      <c r="K456" t="e">
        <v>#N/A</v>
      </c>
      <c r="L456" t="e">
        <v>#N/A</v>
      </c>
      <c r="M456" t="e">
        <v>#N/A</v>
      </c>
      <c r="N456" t="e">
        <v>#N/A</v>
      </c>
      <c r="O456" t="e">
        <v>#N/A</v>
      </c>
      <c r="P456" t="e">
        <v>#N/A</v>
      </c>
      <c r="Q456" t="e">
        <v>#N/A</v>
      </c>
      <c r="R456" t="e">
        <v>#N/A</v>
      </c>
      <c r="S456" t="e">
        <v>#N/A</v>
      </c>
      <c r="T456" t="e">
        <v>#N/A</v>
      </c>
      <c r="U456" t="e">
        <v>#N/A</v>
      </c>
      <c r="V456" t="e">
        <v>#N/A</v>
      </c>
      <c r="W456" t="e">
        <v>#N/A</v>
      </c>
    </row>
    <row r="457" spans="1:23" x14ac:dyDescent="0.25">
      <c r="A457" t="s">
        <v>945</v>
      </c>
      <c r="B457" t="s">
        <v>946</v>
      </c>
      <c r="D457" t="s">
        <v>551</v>
      </c>
      <c r="E457">
        <v>2037</v>
      </c>
      <c r="F457" t="e">
        <v>#N/A</v>
      </c>
      <c r="G457" t="e">
        <v>#N/A</v>
      </c>
      <c r="H457" t="e">
        <v>#N/A</v>
      </c>
      <c r="I457" t="e">
        <v>#N/A</v>
      </c>
      <c r="J457" t="e">
        <v>#N/A</v>
      </c>
      <c r="K457" t="e">
        <v>#N/A</v>
      </c>
      <c r="L457" t="e">
        <v>#N/A</v>
      </c>
      <c r="M457" t="e">
        <v>#N/A</v>
      </c>
      <c r="N457" t="e">
        <v>#N/A</v>
      </c>
      <c r="O457" t="e">
        <v>#N/A</v>
      </c>
      <c r="P457" t="e">
        <v>#N/A</v>
      </c>
      <c r="Q457" t="e">
        <v>#N/A</v>
      </c>
      <c r="R457" t="e">
        <v>#N/A</v>
      </c>
      <c r="S457" t="e">
        <v>#N/A</v>
      </c>
      <c r="T457" t="e">
        <v>#N/A</v>
      </c>
      <c r="U457" t="e">
        <v>#N/A</v>
      </c>
      <c r="V457" t="e">
        <v>#N/A</v>
      </c>
      <c r="W457" t="e">
        <v>#N/A</v>
      </c>
    </row>
    <row r="458" spans="1:23" x14ac:dyDescent="0.25">
      <c r="A458" t="s">
        <v>947</v>
      </c>
      <c r="B458" t="s">
        <v>948</v>
      </c>
      <c r="D458" t="s">
        <v>266</v>
      </c>
      <c r="E458">
        <v>2031</v>
      </c>
      <c r="F458">
        <v>5136</v>
      </c>
      <c r="G458">
        <v>39.544392523364486</v>
      </c>
      <c r="H458" t="e">
        <v>#N/A</v>
      </c>
      <c r="I458" t="e">
        <v>#N/A</v>
      </c>
      <c r="J458" t="e">
        <v>#N/A</v>
      </c>
      <c r="K458" t="e">
        <v>#N/A</v>
      </c>
      <c r="L458" t="e">
        <v>#N/A</v>
      </c>
      <c r="M458" t="e">
        <v>#N/A</v>
      </c>
      <c r="N458" t="e">
        <v>#N/A</v>
      </c>
      <c r="O458" t="e">
        <v>#N/A</v>
      </c>
      <c r="P458" t="e">
        <v>#N/A</v>
      </c>
      <c r="Q458" t="e">
        <v>#N/A</v>
      </c>
      <c r="R458" t="e">
        <v>#N/A</v>
      </c>
      <c r="S458" t="e">
        <v>#N/A</v>
      </c>
      <c r="T458" t="e">
        <v>#N/A</v>
      </c>
      <c r="U458" t="e">
        <v>#N/A</v>
      </c>
      <c r="V458" t="e">
        <v>#N/A</v>
      </c>
      <c r="W458" t="e">
        <v>#N/A</v>
      </c>
    </row>
    <row r="459" spans="1:23" x14ac:dyDescent="0.25">
      <c r="A459" t="s">
        <v>949</v>
      </c>
      <c r="B459" t="s">
        <v>950</v>
      </c>
      <c r="D459" t="s">
        <v>491</v>
      </c>
      <c r="E459">
        <v>2007</v>
      </c>
      <c r="F459" t="e">
        <v>#N/A</v>
      </c>
      <c r="G459" t="e">
        <v>#N/A</v>
      </c>
      <c r="H459" t="e">
        <v>#N/A</v>
      </c>
      <c r="I459" t="e">
        <v>#N/A</v>
      </c>
      <c r="J459" t="e">
        <v>#N/A</v>
      </c>
      <c r="K459" t="e">
        <v>#N/A</v>
      </c>
      <c r="L459" t="e">
        <v>#N/A</v>
      </c>
      <c r="M459" t="e">
        <v>#N/A</v>
      </c>
      <c r="N459" t="e">
        <v>#N/A</v>
      </c>
      <c r="O459" t="e">
        <v>#N/A</v>
      </c>
      <c r="P459" t="e">
        <v>#N/A</v>
      </c>
      <c r="Q459" t="e">
        <v>#N/A</v>
      </c>
      <c r="R459" t="e">
        <v>#N/A</v>
      </c>
      <c r="S459" t="e">
        <v>#N/A</v>
      </c>
      <c r="T459" t="e">
        <v>#N/A</v>
      </c>
      <c r="U459" t="e">
        <v>#N/A</v>
      </c>
      <c r="V459" t="e">
        <v>#N/A</v>
      </c>
      <c r="W459" t="e">
        <v>#N/A</v>
      </c>
    </row>
    <row r="460" spans="1:23" x14ac:dyDescent="0.25">
      <c r="A460" t="s">
        <v>951</v>
      </c>
      <c r="B460" t="s">
        <v>952</v>
      </c>
      <c r="D460" t="s">
        <v>747</v>
      </c>
      <c r="E460">
        <v>2002</v>
      </c>
      <c r="F460" t="e">
        <v>#N/A</v>
      </c>
      <c r="G460" t="e">
        <v>#N/A</v>
      </c>
      <c r="H460" t="e">
        <v>#N/A</v>
      </c>
      <c r="I460" t="e">
        <v>#N/A</v>
      </c>
      <c r="J460" t="e">
        <v>#N/A</v>
      </c>
      <c r="K460" t="e">
        <v>#N/A</v>
      </c>
      <c r="L460" t="e">
        <v>#N/A</v>
      </c>
      <c r="M460" t="e">
        <v>#N/A</v>
      </c>
      <c r="N460" t="e">
        <v>#N/A</v>
      </c>
      <c r="O460" t="e">
        <v>#N/A</v>
      </c>
      <c r="P460" t="e">
        <v>#N/A</v>
      </c>
      <c r="Q460" t="e">
        <v>#N/A</v>
      </c>
      <c r="R460" t="e">
        <v>#N/A</v>
      </c>
      <c r="S460" t="e">
        <v>#N/A</v>
      </c>
      <c r="T460" t="e">
        <v>#N/A</v>
      </c>
      <c r="U460" t="e">
        <v>#N/A</v>
      </c>
      <c r="V460" t="e">
        <v>#N/A</v>
      </c>
      <c r="W460" t="e">
        <v>#N/A</v>
      </c>
    </row>
    <row r="461" spans="1:23" x14ac:dyDescent="0.25">
      <c r="A461" t="s">
        <v>953</v>
      </c>
      <c r="B461" t="s">
        <v>954</v>
      </c>
      <c r="D461" t="s">
        <v>394</v>
      </c>
      <c r="E461">
        <v>2000</v>
      </c>
      <c r="F461" t="e">
        <v>#N/A</v>
      </c>
      <c r="G461" t="e">
        <v>#N/A</v>
      </c>
      <c r="H461" t="e">
        <v>#N/A</v>
      </c>
      <c r="I461" t="e">
        <v>#N/A</v>
      </c>
      <c r="J461" t="e">
        <v>#N/A</v>
      </c>
      <c r="K461" t="e">
        <v>#N/A</v>
      </c>
      <c r="L461" t="e">
        <v>#N/A</v>
      </c>
      <c r="M461" t="e">
        <v>#N/A</v>
      </c>
      <c r="N461" t="e">
        <v>#N/A</v>
      </c>
      <c r="O461" t="e">
        <v>#N/A</v>
      </c>
      <c r="P461" t="e">
        <v>#N/A</v>
      </c>
      <c r="Q461" t="e">
        <v>#N/A</v>
      </c>
      <c r="R461" t="e">
        <v>#N/A</v>
      </c>
      <c r="S461" t="e">
        <v>#N/A</v>
      </c>
      <c r="T461" t="e">
        <v>#N/A</v>
      </c>
      <c r="U461" t="e">
        <v>#N/A</v>
      </c>
      <c r="V461" t="e">
        <v>#N/A</v>
      </c>
      <c r="W461" t="e">
        <v>#N/A</v>
      </c>
    </row>
    <row r="462" spans="1:23" x14ac:dyDescent="0.25">
      <c r="A462" t="s">
        <v>955</v>
      </c>
      <c r="B462" t="s">
        <v>956</v>
      </c>
      <c r="D462" t="s">
        <v>322</v>
      </c>
      <c r="E462">
        <v>1983</v>
      </c>
      <c r="F462" t="e">
        <v>#N/A</v>
      </c>
      <c r="G462" t="e">
        <v>#N/A</v>
      </c>
      <c r="H462" t="e">
        <v>#N/A</v>
      </c>
      <c r="I462" t="e">
        <v>#N/A</v>
      </c>
      <c r="J462" t="e">
        <v>#N/A</v>
      </c>
      <c r="K462" t="e">
        <v>#N/A</v>
      </c>
      <c r="L462" t="e">
        <v>#N/A</v>
      </c>
      <c r="M462" t="e">
        <v>#N/A</v>
      </c>
      <c r="N462" t="e">
        <v>#N/A</v>
      </c>
      <c r="O462" t="e">
        <v>#N/A</v>
      </c>
      <c r="P462" t="e">
        <v>#N/A</v>
      </c>
      <c r="Q462" t="e">
        <v>#N/A</v>
      </c>
      <c r="R462" t="e">
        <v>#N/A</v>
      </c>
      <c r="S462" t="e">
        <v>#N/A</v>
      </c>
      <c r="T462" t="e">
        <v>#N/A</v>
      </c>
      <c r="U462" t="e">
        <v>#N/A</v>
      </c>
      <c r="V462" t="e">
        <v>#N/A</v>
      </c>
      <c r="W462" t="e">
        <v>#N/A</v>
      </c>
    </row>
    <row r="463" spans="1:23" x14ac:dyDescent="0.25">
      <c r="A463" t="s">
        <v>957</v>
      </c>
      <c r="B463" t="s">
        <v>958</v>
      </c>
      <c r="D463" t="s">
        <v>491</v>
      </c>
      <c r="E463">
        <v>1983</v>
      </c>
      <c r="F463">
        <v>4818</v>
      </c>
      <c r="G463">
        <v>41.158156911581564</v>
      </c>
      <c r="H463" t="e">
        <v>#N/A</v>
      </c>
      <c r="I463" t="e">
        <v>#N/A</v>
      </c>
      <c r="J463" t="e">
        <v>#N/A</v>
      </c>
      <c r="K463" t="e">
        <v>#N/A</v>
      </c>
      <c r="L463" t="e">
        <v>#N/A</v>
      </c>
      <c r="M463" t="e">
        <v>#N/A</v>
      </c>
      <c r="N463" t="e">
        <v>#N/A</v>
      </c>
      <c r="O463" t="e">
        <v>#N/A</v>
      </c>
      <c r="P463" t="e">
        <v>#N/A</v>
      </c>
      <c r="Q463" t="e">
        <v>#N/A</v>
      </c>
      <c r="R463" t="e">
        <v>#N/A</v>
      </c>
      <c r="S463" t="e">
        <v>#N/A</v>
      </c>
      <c r="T463" t="e">
        <v>#N/A</v>
      </c>
      <c r="U463" t="e">
        <v>#N/A</v>
      </c>
      <c r="V463" t="e">
        <v>#N/A</v>
      </c>
      <c r="W463" t="e">
        <v>#N/A</v>
      </c>
    </row>
    <row r="464" spans="1:23" x14ac:dyDescent="0.25">
      <c r="A464" t="s">
        <v>959</v>
      </c>
      <c r="B464" t="s">
        <v>960</v>
      </c>
      <c r="D464" t="s">
        <v>961</v>
      </c>
      <c r="E464">
        <v>1974</v>
      </c>
      <c r="F464" t="e">
        <v>#N/A</v>
      </c>
      <c r="G464" t="e">
        <v>#N/A</v>
      </c>
      <c r="H464" t="e">
        <v>#N/A</v>
      </c>
      <c r="I464" t="e">
        <v>#N/A</v>
      </c>
      <c r="J464" t="e">
        <v>#N/A</v>
      </c>
      <c r="K464" t="e">
        <v>#N/A</v>
      </c>
      <c r="L464" t="e">
        <v>#N/A</v>
      </c>
      <c r="M464" t="e">
        <v>#N/A</v>
      </c>
      <c r="N464" t="e">
        <v>#N/A</v>
      </c>
      <c r="O464" t="e">
        <v>#N/A</v>
      </c>
      <c r="P464" t="e">
        <v>#N/A</v>
      </c>
      <c r="Q464" t="e">
        <v>#N/A</v>
      </c>
      <c r="R464" t="e">
        <v>#N/A</v>
      </c>
      <c r="S464" t="e">
        <v>#N/A</v>
      </c>
      <c r="T464" t="e">
        <v>#N/A</v>
      </c>
      <c r="U464" t="e">
        <v>#N/A</v>
      </c>
      <c r="V464" t="e">
        <v>#N/A</v>
      </c>
      <c r="W464" t="e">
        <v>#N/A</v>
      </c>
    </row>
    <row r="465" spans="1:23" x14ac:dyDescent="0.25">
      <c r="A465" t="s">
        <v>962</v>
      </c>
      <c r="B465" t="s">
        <v>963</v>
      </c>
      <c r="D465" t="s">
        <v>9</v>
      </c>
      <c r="E465">
        <v>1974</v>
      </c>
      <c r="F465" t="e">
        <v>#N/A</v>
      </c>
      <c r="G465" t="e">
        <v>#N/A</v>
      </c>
      <c r="H465">
        <v>1697</v>
      </c>
      <c r="I465">
        <v>269</v>
      </c>
      <c r="J465">
        <v>644</v>
      </c>
      <c r="K465">
        <v>482</v>
      </c>
      <c r="L465">
        <v>325</v>
      </c>
      <c r="M465">
        <v>246</v>
      </c>
      <c r="N465">
        <v>1697</v>
      </c>
      <c r="O465">
        <v>0</v>
      </c>
      <c r="P465">
        <v>1966</v>
      </c>
      <c r="Q465">
        <v>0.99594731509625123</v>
      </c>
      <c r="R465">
        <v>13.682604272634791</v>
      </c>
      <c r="S465">
        <v>32.756866734486266</v>
      </c>
      <c r="T465">
        <v>24.51678535096643</v>
      </c>
      <c r="U465">
        <v>16.531027466937946</v>
      </c>
      <c r="V465">
        <v>12.512716174974567</v>
      </c>
      <c r="W465">
        <v>100</v>
      </c>
    </row>
    <row r="466" spans="1:23" x14ac:dyDescent="0.25">
      <c r="A466" t="s">
        <v>964</v>
      </c>
      <c r="B466" t="s">
        <v>965</v>
      </c>
      <c r="D466" t="s">
        <v>9</v>
      </c>
      <c r="E466">
        <v>1967</v>
      </c>
      <c r="F466">
        <v>6738</v>
      </c>
      <c r="G466">
        <v>29.19263876521223</v>
      </c>
      <c r="H466">
        <v>1298</v>
      </c>
      <c r="I466">
        <v>663</v>
      </c>
      <c r="J466">
        <v>463</v>
      </c>
      <c r="K466">
        <v>387</v>
      </c>
      <c r="L466">
        <v>292</v>
      </c>
      <c r="M466">
        <v>156</v>
      </c>
      <c r="N466">
        <v>1298</v>
      </c>
      <c r="O466">
        <v>0</v>
      </c>
      <c r="P466">
        <v>1961</v>
      </c>
      <c r="Q466">
        <v>0.99694966954753428</v>
      </c>
      <c r="R466">
        <v>33.8092809790923</v>
      </c>
      <c r="S466">
        <v>23.610402855685876</v>
      </c>
      <c r="T466">
        <v>19.734829168791432</v>
      </c>
      <c r="U466">
        <v>14.890362060173382</v>
      </c>
      <c r="V466">
        <v>7.955124936257012</v>
      </c>
      <c r="W466">
        <v>100</v>
      </c>
    </row>
    <row r="467" spans="1:23" x14ac:dyDescent="0.25">
      <c r="A467" t="s">
        <v>966</v>
      </c>
      <c r="B467" t="s">
        <v>967</v>
      </c>
      <c r="D467" t="s">
        <v>9</v>
      </c>
      <c r="E467">
        <v>1954</v>
      </c>
      <c r="F467" t="e">
        <v>#N/A</v>
      </c>
      <c r="G467" t="e">
        <v>#N/A</v>
      </c>
      <c r="H467">
        <v>1697</v>
      </c>
      <c r="I467">
        <v>255</v>
      </c>
      <c r="J467">
        <v>514</v>
      </c>
      <c r="K467">
        <v>552</v>
      </c>
      <c r="L467">
        <v>406</v>
      </c>
      <c r="M467">
        <v>225</v>
      </c>
      <c r="N467">
        <v>1697</v>
      </c>
      <c r="O467">
        <v>0</v>
      </c>
      <c r="P467">
        <v>1952</v>
      </c>
      <c r="Q467">
        <v>0.99897645854657113</v>
      </c>
      <c r="R467">
        <v>13.063524590163937</v>
      </c>
      <c r="S467">
        <v>26.331967213114755</v>
      </c>
      <c r="T467">
        <v>28.278688524590162</v>
      </c>
      <c r="U467">
        <v>20.799180327868854</v>
      </c>
      <c r="V467">
        <v>11.526639344262295</v>
      </c>
      <c r="W467">
        <v>100</v>
      </c>
    </row>
    <row r="468" spans="1:23" x14ac:dyDescent="0.25">
      <c r="A468" t="s">
        <v>968</v>
      </c>
      <c r="B468" t="s">
        <v>969</v>
      </c>
      <c r="D468" t="s">
        <v>266</v>
      </c>
      <c r="E468">
        <v>1952</v>
      </c>
      <c r="F468">
        <v>5435</v>
      </c>
      <c r="G468">
        <v>35.91536338546458</v>
      </c>
      <c r="H468" t="e">
        <v>#N/A</v>
      </c>
      <c r="I468" t="e">
        <v>#N/A</v>
      </c>
      <c r="J468" t="e">
        <v>#N/A</v>
      </c>
      <c r="K468" t="e">
        <v>#N/A</v>
      </c>
      <c r="L468" t="e">
        <v>#N/A</v>
      </c>
      <c r="M468" t="e">
        <v>#N/A</v>
      </c>
      <c r="N468" t="e">
        <v>#N/A</v>
      </c>
      <c r="O468" t="e">
        <v>#N/A</v>
      </c>
      <c r="P468" t="e">
        <v>#N/A</v>
      </c>
      <c r="Q468" t="e">
        <v>#N/A</v>
      </c>
      <c r="R468" t="e">
        <v>#N/A</v>
      </c>
      <c r="S468" t="e">
        <v>#N/A</v>
      </c>
      <c r="T468" t="e">
        <v>#N/A</v>
      </c>
      <c r="U468" t="e">
        <v>#N/A</v>
      </c>
      <c r="V468" t="e">
        <v>#N/A</v>
      </c>
      <c r="W468" t="e">
        <v>#N/A</v>
      </c>
    </row>
    <row r="469" spans="1:23" x14ac:dyDescent="0.25">
      <c r="A469" t="s">
        <v>970</v>
      </c>
      <c r="B469" t="s">
        <v>971</v>
      </c>
      <c r="D469" t="s">
        <v>533</v>
      </c>
      <c r="E469">
        <v>1942</v>
      </c>
      <c r="F469">
        <v>5073</v>
      </c>
      <c r="G469">
        <v>38.281095998423027</v>
      </c>
      <c r="H469" t="e">
        <v>#N/A</v>
      </c>
      <c r="I469" t="e">
        <v>#N/A</v>
      </c>
      <c r="J469" t="e">
        <v>#N/A</v>
      </c>
      <c r="K469" t="e">
        <v>#N/A</v>
      </c>
      <c r="L469" t="e">
        <v>#N/A</v>
      </c>
      <c r="M469" t="e">
        <v>#N/A</v>
      </c>
      <c r="N469" t="e">
        <v>#N/A</v>
      </c>
      <c r="O469" t="e">
        <v>#N/A</v>
      </c>
      <c r="P469" t="e">
        <v>#N/A</v>
      </c>
      <c r="Q469" t="e">
        <v>#N/A</v>
      </c>
      <c r="R469" t="e">
        <v>#N/A</v>
      </c>
      <c r="S469" t="e">
        <v>#N/A</v>
      </c>
      <c r="T469" t="e">
        <v>#N/A</v>
      </c>
      <c r="U469" t="e">
        <v>#N/A</v>
      </c>
      <c r="V469" t="e">
        <v>#N/A</v>
      </c>
      <c r="W469" t="e">
        <v>#N/A</v>
      </c>
    </row>
    <row r="470" spans="1:23" x14ac:dyDescent="0.25">
      <c r="A470" t="s">
        <v>972</v>
      </c>
      <c r="B470" t="s">
        <v>973</v>
      </c>
      <c r="D470" t="s">
        <v>9</v>
      </c>
      <c r="E470">
        <v>1942</v>
      </c>
      <c r="F470">
        <v>4619</v>
      </c>
      <c r="G470">
        <v>42.043732409612474</v>
      </c>
      <c r="H470">
        <v>1360</v>
      </c>
      <c r="I470">
        <v>581</v>
      </c>
      <c r="J470">
        <v>359</v>
      </c>
      <c r="K470">
        <v>436</v>
      </c>
      <c r="L470">
        <v>310</v>
      </c>
      <c r="M470">
        <v>255</v>
      </c>
      <c r="N470">
        <v>1360</v>
      </c>
      <c r="O470">
        <v>0</v>
      </c>
      <c r="P470">
        <v>1941</v>
      </c>
      <c r="Q470">
        <v>0.99948506694129768</v>
      </c>
      <c r="R470">
        <v>29.933024214322511</v>
      </c>
      <c r="S470">
        <v>18.495620814013396</v>
      </c>
      <c r="T470">
        <v>22.462648119526019</v>
      </c>
      <c r="U470">
        <v>15.971148892323544</v>
      </c>
      <c r="V470">
        <v>13.137557959814528</v>
      </c>
      <c r="W470">
        <v>100</v>
      </c>
    </row>
    <row r="471" spans="1:23" x14ac:dyDescent="0.25">
      <c r="A471" t="s">
        <v>974</v>
      </c>
      <c r="B471" t="s">
        <v>975</v>
      </c>
      <c r="D471" t="s">
        <v>303</v>
      </c>
      <c r="E471">
        <v>1936</v>
      </c>
      <c r="F471">
        <v>4976</v>
      </c>
      <c r="G471">
        <v>38.90675241157556</v>
      </c>
      <c r="H471" t="e">
        <v>#N/A</v>
      </c>
      <c r="I471" t="e">
        <v>#N/A</v>
      </c>
      <c r="J471" t="e">
        <v>#N/A</v>
      </c>
      <c r="K471" t="e">
        <v>#N/A</v>
      </c>
      <c r="L471" t="e">
        <v>#N/A</v>
      </c>
      <c r="M471" t="e">
        <v>#N/A</v>
      </c>
      <c r="N471" t="e">
        <v>#N/A</v>
      </c>
      <c r="O471" t="e">
        <v>#N/A</v>
      </c>
      <c r="P471" t="e">
        <v>#N/A</v>
      </c>
      <c r="Q471" t="e">
        <v>#N/A</v>
      </c>
      <c r="R471" t="e">
        <v>#N/A</v>
      </c>
      <c r="S471" t="e">
        <v>#N/A</v>
      </c>
      <c r="T471" t="e">
        <v>#N/A</v>
      </c>
      <c r="U471" t="e">
        <v>#N/A</v>
      </c>
      <c r="V471" t="e">
        <v>#N/A</v>
      </c>
      <c r="W471" t="e">
        <v>#N/A</v>
      </c>
    </row>
    <row r="472" spans="1:23" x14ac:dyDescent="0.25">
      <c r="A472" t="s">
        <v>976</v>
      </c>
      <c r="B472" t="s">
        <v>977</v>
      </c>
      <c r="D472" t="s">
        <v>533</v>
      </c>
      <c r="E472">
        <v>1935</v>
      </c>
      <c r="F472">
        <v>5628</v>
      </c>
      <c r="G472">
        <v>34.381663113006397</v>
      </c>
      <c r="H472" t="e">
        <v>#N/A</v>
      </c>
      <c r="I472" t="e">
        <v>#N/A</v>
      </c>
      <c r="J472" t="e">
        <v>#N/A</v>
      </c>
      <c r="K472" t="e">
        <v>#N/A</v>
      </c>
      <c r="L472" t="e">
        <v>#N/A</v>
      </c>
      <c r="M472" t="e">
        <v>#N/A</v>
      </c>
      <c r="N472" t="e">
        <v>#N/A</v>
      </c>
      <c r="O472" t="e">
        <v>#N/A</v>
      </c>
      <c r="P472" t="e">
        <v>#N/A</v>
      </c>
      <c r="Q472" t="e">
        <v>#N/A</v>
      </c>
      <c r="R472" t="e">
        <v>#N/A</v>
      </c>
      <c r="S472" t="e">
        <v>#N/A</v>
      </c>
      <c r="T472" t="e">
        <v>#N/A</v>
      </c>
      <c r="U472" t="e">
        <v>#N/A</v>
      </c>
      <c r="V472" t="e">
        <v>#N/A</v>
      </c>
      <c r="W472" t="e">
        <v>#N/A</v>
      </c>
    </row>
    <row r="473" spans="1:23" x14ac:dyDescent="0.25">
      <c r="A473" t="s">
        <v>978</v>
      </c>
      <c r="B473" t="s">
        <v>979</v>
      </c>
      <c r="D473" t="s">
        <v>783</v>
      </c>
      <c r="E473">
        <v>1933</v>
      </c>
      <c r="F473" t="e">
        <v>#N/A</v>
      </c>
      <c r="G473" t="e">
        <v>#N/A</v>
      </c>
      <c r="H473" t="e">
        <v>#N/A</v>
      </c>
      <c r="I473" t="e">
        <v>#N/A</v>
      </c>
      <c r="J473" t="e">
        <v>#N/A</v>
      </c>
      <c r="K473" t="e">
        <v>#N/A</v>
      </c>
      <c r="L473" t="e">
        <v>#N/A</v>
      </c>
      <c r="M473" t="e">
        <v>#N/A</v>
      </c>
      <c r="N473" t="e">
        <v>#N/A</v>
      </c>
      <c r="O473" t="e">
        <v>#N/A</v>
      </c>
      <c r="P473" t="e">
        <v>#N/A</v>
      </c>
      <c r="Q473" t="e">
        <v>#N/A</v>
      </c>
      <c r="R473" t="e">
        <v>#N/A</v>
      </c>
      <c r="S473" t="e">
        <v>#N/A</v>
      </c>
      <c r="T473" t="e">
        <v>#N/A</v>
      </c>
      <c r="U473" t="e">
        <v>#N/A</v>
      </c>
      <c r="V473" t="e">
        <v>#N/A</v>
      </c>
      <c r="W473" t="e">
        <v>#N/A</v>
      </c>
    </row>
    <row r="474" spans="1:23" x14ac:dyDescent="0.25">
      <c r="A474" t="s">
        <v>980</v>
      </c>
      <c r="B474" t="s">
        <v>981</v>
      </c>
      <c r="C474" t="s">
        <v>2840</v>
      </c>
      <c r="D474" t="s">
        <v>9</v>
      </c>
      <c r="E474">
        <v>1931</v>
      </c>
      <c r="F474">
        <v>4802</v>
      </c>
      <c r="G474">
        <v>40.212411495210333</v>
      </c>
      <c r="H474">
        <v>1363</v>
      </c>
      <c r="I474">
        <v>563</v>
      </c>
      <c r="J474">
        <v>361</v>
      </c>
      <c r="K474">
        <v>532</v>
      </c>
      <c r="L474">
        <v>225</v>
      </c>
      <c r="M474">
        <v>245</v>
      </c>
      <c r="N474">
        <v>1363</v>
      </c>
      <c r="O474">
        <v>0</v>
      </c>
      <c r="P474">
        <v>1926</v>
      </c>
      <c r="Q474">
        <v>0.99741066804764367</v>
      </c>
      <c r="R474">
        <v>29.231568016614744</v>
      </c>
      <c r="S474">
        <v>18.743509865005194</v>
      </c>
      <c r="T474">
        <v>27.622014537902391</v>
      </c>
      <c r="U474">
        <v>11.682242990654206</v>
      </c>
      <c r="V474">
        <v>12.720664589823469</v>
      </c>
      <c r="W474">
        <v>100</v>
      </c>
    </row>
    <row r="475" spans="1:23" x14ac:dyDescent="0.25">
      <c r="A475" t="s">
        <v>982</v>
      </c>
      <c r="B475" t="s">
        <v>983</v>
      </c>
      <c r="D475" t="s">
        <v>9</v>
      </c>
      <c r="E475">
        <v>1920</v>
      </c>
      <c r="F475" t="e">
        <v>#N/A</v>
      </c>
      <c r="G475" t="e">
        <v>#N/A</v>
      </c>
      <c r="H475">
        <v>1638</v>
      </c>
      <c r="I475">
        <v>280</v>
      </c>
      <c r="J475">
        <v>259</v>
      </c>
      <c r="K475">
        <v>648</v>
      </c>
      <c r="L475">
        <v>362</v>
      </c>
      <c r="M475">
        <v>369</v>
      </c>
      <c r="N475">
        <v>1638</v>
      </c>
      <c r="O475">
        <v>0</v>
      </c>
      <c r="P475">
        <v>1918</v>
      </c>
      <c r="Q475">
        <v>0.99895833333333328</v>
      </c>
      <c r="R475">
        <v>14.5985401459854</v>
      </c>
      <c r="S475">
        <v>13.503649635036496</v>
      </c>
      <c r="T475">
        <v>33.785192909280497</v>
      </c>
      <c r="U475">
        <v>18.873826903023982</v>
      </c>
      <c r="V475">
        <v>19.238790406673616</v>
      </c>
      <c r="W475">
        <v>99.999999999999986</v>
      </c>
    </row>
    <row r="476" spans="1:23" x14ac:dyDescent="0.25">
      <c r="A476" t="s">
        <v>984</v>
      </c>
      <c r="B476" t="s">
        <v>985</v>
      </c>
      <c r="D476" t="s">
        <v>185</v>
      </c>
      <c r="E476">
        <v>1919</v>
      </c>
      <c r="F476" t="e">
        <v>#N/A</v>
      </c>
      <c r="G476" t="e">
        <v>#N/A</v>
      </c>
      <c r="H476" t="e">
        <v>#N/A</v>
      </c>
      <c r="I476" t="e">
        <v>#N/A</v>
      </c>
      <c r="J476" t="e">
        <v>#N/A</v>
      </c>
      <c r="K476" t="e">
        <v>#N/A</v>
      </c>
      <c r="L476" t="e">
        <v>#N/A</v>
      </c>
      <c r="M476" t="e">
        <v>#N/A</v>
      </c>
      <c r="N476" t="e">
        <v>#N/A</v>
      </c>
      <c r="O476" t="e">
        <v>#N/A</v>
      </c>
      <c r="P476" t="e">
        <v>#N/A</v>
      </c>
      <c r="Q476" t="e">
        <v>#N/A</v>
      </c>
      <c r="R476" t="e">
        <v>#N/A</v>
      </c>
      <c r="S476" t="e">
        <v>#N/A</v>
      </c>
      <c r="T476" t="e">
        <v>#N/A</v>
      </c>
      <c r="U476" t="e">
        <v>#N/A</v>
      </c>
      <c r="V476" t="e">
        <v>#N/A</v>
      </c>
      <c r="W476" t="e">
        <v>#N/A</v>
      </c>
    </row>
    <row r="477" spans="1:23" x14ac:dyDescent="0.25">
      <c r="A477" t="s">
        <v>986</v>
      </c>
      <c r="B477" t="s">
        <v>987</v>
      </c>
      <c r="D477" t="s">
        <v>322</v>
      </c>
      <c r="E477">
        <v>1912</v>
      </c>
      <c r="F477" t="e">
        <v>#N/A</v>
      </c>
      <c r="G477" t="e">
        <v>#N/A</v>
      </c>
      <c r="H477" t="e">
        <v>#N/A</v>
      </c>
      <c r="I477" t="e">
        <v>#N/A</v>
      </c>
      <c r="J477" t="e">
        <v>#N/A</v>
      </c>
      <c r="K477" t="e">
        <v>#N/A</v>
      </c>
      <c r="L477" t="e">
        <v>#N/A</v>
      </c>
      <c r="M477" t="e">
        <v>#N/A</v>
      </c>
      <c r="N477" t="e">
        <v>#N/A</v>
      </c>
      <c r="O477" t="e">
        <v>#N/A</v>
      </c>
      <c r="P477" t="e">
        <v>#N/A</v>
      </c>
      <c r="Q477" t="e">
        <v>#N/A</v>
      </c>
      <c r="R477" t="e">
        <v>#N/A</v>
      </c>
      <c r="S477" t="e">
        <v>#N/A</v>
      </c>
      <c r="T477" t="e">
        <v>#N/A</v>
      </c>
      <c r="U477" t="e">
        <v>#N/A</v>
      </c>
      <c r="V477" t="e">
        <v>#N/A</v>
      </c>
      <c r="W477" t="e">
        <v>#N/A</v>
      </c>
    </row>
    <row r="478" spans="1:23" x14ac:dyDescent="0.25">
      <c r="A478" t="s">
        <v>988</v>
      </c>
      <c r="B478" t="s">
        <v>989</v>
      </c>
      <c r="D478" t="s">
        <v>9</v>
      </c>
      <c r="E478">
        <v>1912</v>
      </c>
      <c r="F478">
        <v>4687</v>
      </c>
      <c r="G478">
        <v>40.793684659697035</v>
      </c>
      <c r="H478">
        <v>1735</v>
      </c>
      <c r="I478">
        <v>174</v>
      </c>
      <c r="J478">
        <v>590</v>
      </c>
      <c r="K478">
        <v>513</v>
      </c>
      <c r="L478">
        <v>425</v>
      </c>
      <c r="M478">
        <v>207</v>
      </c>
      <c r="N478">
        <v>1735</v>
      </c>
      <c r="O478">
        <v>0</v>
      </c>
      <c r="P478">
        <v>1909</v>
      </c>
      <c r="Q478">
        <v>0.99843096234309625</v>
      </c>
      <c r="R478">
        <v>9.1147197485594553</v>
      </c>
      <c r="S478">
        <v>30.906233630172864</v>
      </c>
      <c r="T478">
        <v>26.872708224201151</v>
      </c>
      <c r="U478">
        <v>22.262964903090623</v>
      </c>
      <c r="V478">
        <v>10.843373493975903</v>
      </c>
      <c r="W478">
        <v>99.999999999999986</v>
      </c>
    </row>
    <row r="479" spans="1:23" x14ac:dyDescent="0.25">
      <c r="A479" t="s">
        <v>990</v>
      </c>
      <c r="B479" t="s">
        <v>991</v>
      </c>
      <c r="D479" t="s">
        <v>9</v>
      </c>
      <c r="E479">
        <v>1908</v>
      </c>
      <c r="F479" t="e">
        <v>#N/A</v>
      </c>
      <c r="G479" t="e">
        <v>#N/A</v>
      </c>
      <c r="H479">
        <v>1328</v>
      </c>
      <c r="I479">
        <v>581</v>
      </c>
      <c r="J479">
        <v>82</v>
      </c>
      <c r="K479">
        <v>625</v>
      </c>
      <c r="L479">
        <v>194</v>
      </c>
      <c r="M479">
        <v>427</v>
      </c>
      <c r="N479">
        <v>1328</v>
      </c>
      <c r="O479">
        <v>0</v>
      </c>
      <c r="P479">
        <v>1909</v>
      </c>
      <c r="Q479">
        <v>1.000524109014675</v>
      </c>
      <c r="R479">
        <v>30.434782608695656</v>
      </c>
      <c r="S479">
        <v>4.2954426401257209</v>
      </c>
      <c r="T479">
        <v>32.73965426925092</v>
      </c>
      <c r="U479">
        <v>10.162388685175484</v>
      </c>
      <c r="V479">
        <v>22.367731796752228</v>
      </c>
      <c r="W479">
        <v>100.00000000000001</v>
      </c>
    </row>
    <row r="480" spans="1:23" x14ac:dyDescent="0.25">
      <c r="A480" t="s">
        <v>992</v>
      </c>
      <c r="B480" t="s">
        <v>93</v>
      </c>
      <c r="D480" t="s">
        <v>9</v>
      </c>
      <c r="E480">
        <v>1900</v>
      </c>
      <c r="F480">
        <v>8538</v>
      </c>
      <c r="G480">
        <v>22.253455141719371</v>
      </c>
      <c r="H480">
        <v>1604</v>
      </c>
      <c r="I480">
        <v>299</v>
      </c>
      <c r="J480">
        <v>542</v>
      </c>
      <c r="K480">
        <v>452</v>
      </c>
      <c r="L480">
        <v>386</v>
      </c>
      <c r="M480">
        <v>224</v>
      </c>
      <c r="N480">
        <v>1604</v>
      </c>
      <c r="O480">
        <v>0</v>
      </c>
      <c r="P480">
        <v>1903</v>
      </c>
      <c r="Q480">
        <v>1.0015789473684211</v>
      </c>
      <c r="R480">
        <v>15.712033631108776</v>
      </c>
      <c r="S480">
        <v>28.481345244351026</v>
      </c>
      <c r="T480">
        <v>23.751970572779822</v>
      </c>
      <c r="U480">
        <v>20.283762480294275</v>
      </c>
      <c r="V480">
        <v>11.770888071466107</v>
      </c>
      <c r="W480">
        <v>100</v>
      </c>
    </row>
    <row r="481" spans="1:23" x14ac:dyDescent="0.25">
      <c r="A481" t="s">
        <v>993</v>
      </c>
      <c r="B481" t="s">
        <v>994</v>
      </c>
      <c r="D481" t="s">
        <v>491</v>
      </c>
      <c r="E481">
        <v>1895</v>
      </c>
      <c r="F481" t="e">
        <v>#N/A</v>
      </c>
      <c r="G481" t="e">
        <v>#N/A</v>
      </c>
      <c r="H481" t="e">
        <v>#N/A</v>
      </c>
      <c r="I481" t="e">
        <v>#N/A</v>
      </c>
      <c r="J481" t="e">
        <v>#N/A</v>
      </c>
      <c r="K481" t="e">
        <v>#N/A</v>
      </c>
      <c r="L481" t="e">
        <v>#N/A</v>
      </c>
      <c r="M481" t="e">
        <v>#N/A</v>
      </c>
      <c r="N481" t="e">
        <v>#N/A</v>
      </c>
      <c r="O481" t="e">
        <v>#N/A</v>
      </c>
      <c r="P481" t="e">
        <v>#N/A</v>
      </c>
      <c r="Q481" t="e">
        <v>#N/A</v>
      </c>
      <c r="R481" t="e">
        <v>#N/A</v>
      </c>
      <c r="S481" t="e">
        <v>#N/A</v>
      </c>
      <c r="T481" t="e">
        <v>#N/A</v>
      </c>
      <c r="U481" t="e">
        <v>#N/A</v>
      </c>
      <c r="V481" t="e">
        <v>#N/A</v>
      </c>
      <c r="W481" t="e">
        <v>#N/A</v>
      </c>
    </row>
    <row r="482" spans="1:23" x14ac:dyDescent="0.25">
      <c r="A482" t="s">
        <v>995</v>
      </c>
      <c r="B482" t="s">
        <v>996</v>
      </c>
      <c r="D482" t="s">
        <v>491</v>
      </c>
      <c r="E482">
        <v>1894</v>
      </c>
      <c r="F482" t="e">
        <v>#N/A</v>
      </c>
      <c r="G482" t="e">
        <v>#N/A</v>
      </c>
      <c r="H482" t="e">
        <v>#N/A</v>
      </c>
      <c r="I482" t="e">
        <v>#N/A</v>
      </c>
      <c r="J482" t="e">
        <v>#N/A</v>
      </c>
      <c r="K482" t="e">
        <v>#N/A</v>
      </c>
      <c r="L482" t="e">
        <v>#N/A</v>
      </c>
      <c r="M482" t="e">
        <v>#N/A</v>
      </c>
      <c r="N482" t="e">
        <v>#N/A</v>
      </c>
      <c r="O482" t="e">
        <v>#N/A</v>
      </c>
      <c r="P482" t="e">
        <v>#N/A</v>
      </c>
      <c r="Q482" t="e">
        <v>#N/A</v>
      </c>
      <c r="R482" t="e">
        <v>#N/A</v>
      </c>
      <c r="S482" t="e">
        <v>#N/A</v>
      </c>
      <c r="T482" t="e">
        <v>#N/A</v>
      </c>
      <c r="U482" t="e">
        <v>#N/A</v>
      </c>
      <c r="V482" t="e">
        <v>#N/A</v>
      </c>
      <c r="W482" t="e">
        <v>#N/A</v>
      </c>
    </row>
    <row r="483" spans="1:23" x14ac:dyDescent="0.25">
      <c r="A483" t="s">
        <v>997</v>
      </c>
      <c r="B483" t="s">
        <v>998</v>
      </c>
      <c r="D483" t="s">
        <v>533</v>
      </c>
      <c r="E483">
        <v>1892</v>
      </c>
      <c r="F483">
        <v>4805</v>
      </c>
      <c r="G483">
        <v>39.375650364203956</v>
      </c>
      <c r="H483" t="e">
        <v>#N/A</v>
      </c>
      <c r="I483" t="e">
        <v>#N/A</v>
      </c>
      <c r="J483" t="e">
        <v>#N/A</v>
      </c>
      <c r="K483" t="e">
        <v>#N/A</v>
      </c>
      <c r="L483" t="e">
        <v>#N/A</v>
      </c>
      <c r="M483" t="e">
        <v>#N/A</v>
      </c>
      <c r="N483" t="e">
        <v>#N/A</v>
      </c>
      <c r="O483" t="e">
        <v>#N/A</v>
      </c>
      <c r="P483" t="e">
        <v>#N/A</v>
      </c>
      <c r="Q483" t="e">
        <v>#N/A</v>
      </c>
      <c r="R483" t="e">
        <v>#N/A</v>
      </c>
      <c r="S483" t="e">
        <v>#N/A</v>
      </c>
      <c r="T483" t="e">
        <v>#N/A</v>
      </c>
      <c r="U483" t="e">
        <v>#N/A</v>
      </c>
      <c r="V483" t="e">
        <v>#N/A</v>
      </c>
      <c r="W483" t="e">
        <v>#N/A</v>
      </c>
    </row>
    <row r="484" spans="1:23" x14ac:dyDescent="0.25">
      <c r="A484" t="s">
        <v>999</v>
      </c>
      <c r="B484" t="s">
        <v>1000</v>
      </c>
      <c r="D484" t="s">
        <v>1001</v>
      </c>
      <c r="E484">
        <v>1879</v>
      </c>
      <c r="F484" t="e">
        <v>#N/A</v>
      </c>
      <c r="G484" t="e">
        <v>#N/A</v>
      </c>
      <c r="H484" t="e">
        <v>#N/A</v>
      </c>
      <c r="I484" t="e">
        <v>#N/A</v>
      </c>
      <c r="J484" t="e">
        <v>#N/A</v>
      </c>
      <c r="K484" t="e">
        <v>#N/A</v>
      </c>
      <c r="L484" t="e">
        <v>#N/A</v>
      </c>
      <c r="M484" t="e">
        <v>#N/A</v>
      </c>
      <c r="N484" t="e">
        <v>#N/A</v>
      </c>
      <c r="O484" t="e">
        <v>#N/A</v>
      </c>
      <c r="P484" t="e">
        <v>#N/A</v>
      </c>
      <c r="Q484" t="e">
        <v>#N/A</v>
      </c>
      <c r="R484" t="e">
        <v>#N/A</v>
      </c>
      <c r="S484" t="e">
        <v>#N/A</v>
      </c>
      <c r="T484" t="e">
        <v>#N/A</v>
      </c>
      <c r="U484" t="e">
        <v>#N/A</v>
      </c>
      <c r="V484" t="e">
        <v>#N/A</v>
      </c>
      <c r="W484" t="e">
        <v>#N/A</v>
      </c>
    </row>
    <row r="485" spans="1:23" x14ac:dyDescent="0.25">
      <c r="A485" t="s">
        <v>1002</v>
      </c>
      <c r="B485" t="s">
        <v>1003</v>
      </c>
      <c r="D485" t="s">
        <v>783</v>
      </c>
      <c r="E485">
        <v>1879</v>
      </c>
      <c r="F485" t="e">
        <v>#N/A</v>
      </c>
      <c r="G485" t="e">
        <v>#N/A</v>
      </c>
      <c r="H485" t="e">
        <v>#N/A</v>
      </c>
      <c r="I485" t="e">
        <v>#N/A</v>
      </c>
      <c r="J485" t="e">
        <v>#N/A</v>
      </c>
      <c r="K485" t="e">
        <v>#N/A</v>
      </c>
      <c r="L485" t="e">
        <v>#N/A</v>
      </c>
      <c r="M485" t="e">
        <v>#N/A</v>
      </c>
      <c r="N485" t="e">
        <v>#N/A</v>
      </c>
      <c r="O485" t="e">
        <v>#N/A</v>
      </c>
      <c r="P485" t="e">
        <v>#N/A</v>
      </c>
      <c r="Q485" t="e">
        <v>#N/A</v>
      </c>
      <c r="R485" t="e">
        <v>#N/A</v>
      </c>
      <c r="S485" t="e">
        <v>#N/A</v>
      </c>
      <c r="T485" t="e">
        <v>#N/A</v>
      </c>
      <c r="U485" t="e">
        <v>#N/A</v>
      </c>
      <c r="V485" t="e">
        <v>#N/A</v>
      </c>
      <c r="W485" t="e">
        <v>#N/A</v>
      </c>
    </row>
    <row r="486" spans="1:23" x14ac:dyDescent="0.25">
      <c r="A486" t="s">
        <v>1004</v>
      </c>
      <c r="B486" t="s">
        <v>1005</v>
      </c>
      <c r="D486" t="s">
        <v>401</v>
      </c>
      <c r="E486">
        <v>1872</v>
      </c>
      <c r="F486" t="e">
        <v>#N/A</v>
      </c>
      <c r="G486" t="e">
        <v>#N/A</v>
      </c>
      <c r="H486" t="e">
        <v>#N/A</v>
      </c>
      <c r="I486" t="e">
        <v>#N/A</v>
      </c>
      <c r="J486" t="e">
        <v>#N/A</v>
      </c>
      <c r="K486" t="e">
        <v>#N/A</v>
      </c>
      <c r="L486" t="e">
        <v>#N/A</v>
      </c>
      <c r="M486" t="e">
        <v>#N/A</v>
      </c>
      <c r="N486" t="e">
        <v>#N/A</v>
      </c>
      <c r="O486" t="e">
        <v>#N/A</v>
      </c>
      <c r="P486" t="e">
        <v>#N/A</v>
      </c>
      <c r="Q486" t="e">
        <v>#N/A</v>
      </c>
      <c r="R486" t="e">
        <v>#N/A</v>
      </c>
      <c r="S486" t="e">
        <v>#N/A</v>
      </c>
      <c r="T486" t="e">
        <v>#N/A</v>
      </c>
      <c r="U486" t="e">
        <v>#N/A</v>
      </c>
      <c r="V486" t="e">
        <v>#N/A</v>
      </c>
      <c r="W486" t="e">
        <v>#N/A</v>
      </c>
    </row>
    <row r="487" spans="1:23" x14ac:dyDescent="0.25">
      <c r="A487" t="s">
        <v>1006</v>
      </c>
      <c r="B487" t="s">
        <v>1007</v>
      </c>
      <c r="D487" t="s">
        <v>144</v>
      </c>
      <c r="E487">
        <v>1871</v>
      </c>
      <c r="F487">
        <v>5483</v>
      </c>
      <c r="G487">
        <v>34.123654933430601</v>
      </c>
      <c r="H487" t="e">
        <v>#N/A</v>
      </c>
      <c r="I487" t="e">
        <v>#N/A</v>
      </c>
      <c r="J487" t="e">
        <v>#N/A</v>
      </c>
      <c r="K487" t="e">
        <v>#N/A</v>
      </c>
      <c r="L487" t="e">
        <v>#N/A</v>
      </c>
      <c r="M487" t="e">
        <v>#N/A</v>
      </c>
      <c r="N487" t="e">
        <v>#N/A</v>
      </c>
      <c r="O487" t="e">
        <v>#N/A</v>
      </c>
      <c r="P487" t="e">
        <v>#N/A</v>
      </c>
      <c r="Q487" t="e">
        <v>#N/A</v>
      </c>
      <c r="R487" t="e">
        <v>#N/A</v>
      </c>
      <c r="S487" t="e">
        <v>#N/A</v>
      </c>
      <c r="T487" t="e">
        <v>#N/A</v>
      </c>
      <c r="U487" t="e">
        <v>#N/A</v>
      </c>
      <c r="V487" t="e">
        <v>#N/A</v>
      </c>
      <c r="W487" t="e">
        <v>#N/A</v>
      </c>
    </row>
    <row r="488" spans="1:23" x14ac:dyDescent="0.25">
      <c r="A488" t="s">
        <v>1008</v>
      </c>
      <c r="B488" t="s">
        <v>1009</v>
      </c>
      <c r="D488" t="s">
        <v>9</v>
      </c>
      <c r="E488">
        <v>1869</v>
      </c>
      <c r="F488">
        <v>4947</v>
      </c>
      <c r="G488">
        <v>37.780473013947848</v>
      </c>
      <c r="H488">
        <v>1348</v>
      </c>
      <c r="I488">
        <v>519</v>
      </c>
      <c r="J488">
        <v>425</v>
      </c>
      <c r="K488">
        <v>474</v>
      </c>
      <c r="L488">
        <v>258</v>
      </c>
      <c r="M488">
        <v>191</v>
      </c>
      <c r="N488">
        <v>1348</v>
      </c>
      <c r="O488">
        <v>0</v>
      </c>
      <c r="P488">
        <v>1867</v>
      </c>
      <c r="Q488">
        <v>0.99892990904226864</v>
      </c>
      <c r="R488">
        <v>27.798607391537228</v>
      </c>
      <c r="S488">
        <v>22.763792179967862</v>
      </c>
      <c r="T488">
        <v>25.388323513658271</v>
      </c>
      <c r="U488">
        <v>13.818960899839313</v>
      </c>
      <c r="V488">
        <v>10.230316014997323</v>
      </c>
      <c r="W488">
        <v>100</v>
      </c>
    </row>
    <row r="489" spans="1:23" x14ac:dyDescent="0.25">
      <c r="A489" t="s">
        <v>1010</v>
      </c>
      <c r="B489" t="s">
        <v>1011</v>
      </c>
      <c r="D489" t="s">
        <v>9</v>
      </c>
      <c r="E489">
        <v>1866</v>
      </c>
      <c r="F489">
        <v>7324</v>
      </c>
      <c r="G489">
        <v>25.477880939377389</v>
      </c>
      <c r="H489">
        <v>1422</v>
      </c>
      <c r="I489">
        <v>441</v>
      </c>
      <c r="J489">
        <v>496</v>
      </c>
      <c r="K489">
        <v>449</v>
      </c>
      <c r="L489">
        <v>325</v>
      </c>
      <c r="M489">
        <v>152</v>
      </c>
      <c r="N489">
        <v>1422</v>
      </c>
      <c r="O489">
        <v>0</v>
      </c>
      <c r="P489">
        <v>1863</v>
      </c>
      <c r="Q489">
        <v>0.99839228295819937</v>
      </c>
      <c r="R489">
        <v>23.671497584541061</v>
      </c>
      <c r="S489">
        <v>26.623725174449813</v>
      </c>
      <c r="T489">
        <v>24.100912506709609</v>
      </c>
      <c r="U489">
        <v>17.444981213097154</v>
      </c>
      <c r="V489">
        <v>8.1588835212023625</v>
      </c>
      <c r="W489">
        <v>100</v>
      </c>
    </row>
    <row r="490" spans="1:23" x14ac:dyDescent="0.25">
      <c r="A490" t="s">
        <v>1012</v>
      </c>
      <c r="B490" t="s">
        <v>1013</v>
      </c>
      <c r="D490" t="s">
        <v>9</v>
      </c>
      <c r="E490">
        <v>1862</v>
      </c>
      <c r="F490" t="e">
        <v>#N/A</v>
      </c>
      <c r="G490" t="e">
        <v>#N/A</v>
      </c>
      <c r="H490">
        <v>1819</v>
      </c>
      <c r="I490">
        <v>44</v>
      </c>
      <c r="J490">
        <v>537</v>
      </c>
      <c r="K490">
        <v>373</v>
      </c>
      <c r="L490">
        <v>624</v>
      </c>
      <c r="M490">
        <v>285</v>
      </c>
      <c r="N490">
        <v>1819</v>
      </c>
      <c r="O490">
        <v>0</v>
      </c>
      <c r="P490">
        <v>1863</v>
      </c>
      <c r="Q490">
        <v>1.0005370569280343</v>
      </c>
      <c r="R490">
        <v>2.3617820719269997</v>
      </c>
      <c r="S490">
        <v>28.824476650563607</v>
      </c>
      <c r="T490">
        <v>20.021470746108427</v>
      </c>
      <c r="U490">
        <v>33.494363929146537</v>
      </c>
      <c r="V490">
        <v>15.297906602254429</v>
      </c>
      <c r="W490">
        <v>100</v>
      </c>
    </row>
    <row r="491" spans="1:23" x14ac:dyDescent="0.25">
      <c r="A491" t="s">
        <v>1014</v>
      </c>
      <c r="B491" t="s">
        <v>1015</v>
      </c>
      <c r="D491" t="s">
        <v>1016</v>
      </c>
      <c r="E491">
        <v>1860</v>
      </c>
      <c r="F491">
        <v>5782</v>
      </c>
      <c r="G491">
        <v>32.168799723279143</v>
      </c>
      <c r="H491" t="e">
        <v>#N/A</v>
      </c>
      <c r="I491" t="e">
        <v>#N/A</v>
      </c>
      <c r="J491" t="e">
        <v>#N/A</v>
      </c>
      <c r="K491" t="e">
        <v>#N/A</v>
      </c>
      <c r="L491" t="e">
        <v>#N/A</v>
      </c>
      <c r="M491" t="e">
        <v>#N/A</v>
      </c>
      <c r="N491" t="e">
        <v>#N/A</v>
      </c>
      <c r="O491" t="e">
        <v>#N/A</v>
      </c>
      <c r="P491" t="e">
        <v>#N/A</v>
      </c>
      <c r="Q491" t="e">
        <v>#N/A</v>
      </c>
      <c r="R491" t="e">
        <v>#N/A</v>
      </c>
      <c r="S491" t="e">
        <v>#N/A</v>
      </c>
      <c r="T491" t="e">
        <v>#N/A</v>
      </c>
      <c r="U491" t="e">
        <v>#N/A</v>
      </c>
      <c r="V491" t="e">
        <v>#N/A</v>
      </c>
      <c r="W491" t="e">
        <v>#N/A</v>
      </c>
    </row>
    <row r="492" spans="1:23" x14ac:dyDescent="0.25">
      <c r="A492" t="s">
        <v>1017</v>
      </c>
      <c r="B492" t="s">
        <v>1018</v>
      </c>
      <c r="D492" t="s">
        <v>491</v>
      </c>
      <c r="E492">
        <v>1849</v>
      </c>
      <c r="F492" t="e">
        <v>#N/A</v>
      </c>
      <c r="G492" t="e">
        <v>#N/A</v>
      </c>
      <c r="H492" t="e">
        <v>#N/A</v>
      </c>
      <c r="I492" t="e">
        <v>#N/A</v>
      </c>
      <c r="J492" t="e">
        <v>#N/A</v>
      </c>
      <c r="K492" t="e">
        <v>#N/A</v>
      </c>
      <c r="L492" t="e">
        <v>#N/A</v>
      </c>
      <c r="M492" t="e">
        <v>#N/A</v>
      </c>
      <c r="N492" t="e">
        <v>#N/A</v>
      </c>
      <c r="O492" t="e">
        <v>#N/A</v>
      </c>
      <c r="P492" t="e">
        <v>#N/A</v>
      </c>
      <c r="Q492" t="e">
        <v>#N/A</v>
      </c>
      <c r="R492" t="e">
        <v>#N/A</v>
      </c>
      <c r="S492" t="e">
        <v>#N/A</v>
      </c>
      <c r="T492" t="e">
        <v>#N/A</v>
      </c>
      <c r="U492" t="e">
        <v>#N/A</v>
      </c>
      <c r="V492" t="e">
        <v>#N/A</v>
      </c>
      <c r="W492" t="e">
        <v>#N/A</v>
      </c>
    </row>
    <row r="493" spans="1:23" x14ac:dyDescent="0.25">
      <c r="A493" t="s">
        <v>1019</v>
      </c>
      <c r="B493" t="s">
        <v>1020</v>
      </c>
      <c r="D493" t="s">
        <v>533</v>
      </c>
      <c r="E493">
        <v>1843</v>
      </c>
      <c r="F493">
        <v>5373</v>
      </c>
      <c r="G493">
        <v>34.301135306160432</v>
      </c>
      <c r="H493" t="e">
        <v>#N/A</v>
      </c>
      <c r="I493" t="e">
        <v>#N/A</v>
      </c>
      <c r="J493" t="e">
        <v>#N/A</v>
      </c>
      <c r="K493" t="e">
        <v>#N/A</v>
      </c>
      <c r="L493" t="e">
        <v>#N/A</v>
      </c>
      <c r="M493" t="e">
        <v>#N/A</v>
      </c>
      <c r="N493" t="e">
        <v>#N/A</v>
      </c>
      <c r="O493" t="e">
        <v>#N/A</v>
      </c>
      <c r="P493" t="e">
        <v>#N/A</v>
      </c>
      <c r="Q493" t="e">
        <v>#N/A</v>
      </c>
      <c r="R493" t="e">
        <v>#N/A</v>
      </c>
      <c r="S493" t="e">
        <v>#N/A</v>
      </c>
      <c r="T493" t="e">
        <v>#N/A</v>
      </c>
      <c r="U493" t="e">
        <v>#N/A</v>
      </c>
      <c r="V493" t="e">
        <v>#N/A</v>
      </c>
      <c r="W493" t="e">
        <v>#N/A</v>
      </c>
    </row>
    <row r="494" spans="1:23" x14ac:dyDescent="0.25">
      <c r="A494" t="s">
        <v>1021</v>
      </c>
      <c r="B494" t="s">
        <v>1022</v>
      </c>
      <c r="D494" t="s">
        <v>339</v>
      </c>
      <c r="E494">
        <v>1843</v>
      </c>
      <c r="F494" t="e">
        <v>#N/A</v>
      </c>
      <c r="G494" t="e">
        <v>#N/A</v>
      </c>
      <c r="H494" t="e">
        <v>#N/A</v>
      </c>
      <c r="I494" t="e">
        <v>#N/A</v>
      </c>
      <c r="J494" t="e">
        <v>#N/A</v>
      </c>
      <c r="K494" t="e">
        <v>#N/A</v>
      </c>
      <c r="L494" t="e">
        <v>#N/A</v>
      </c>
      <c r="M494" t="e">
        <v>#N/A</v>
      </c>
      <c r="N494" t="e">
        <v>#N/A</v>
      </c>
      <c r="O494" t="e">
        <v>#N/A</v>
      </c>
      <c r="P494" t="e">
        <v>#N/A</v>
      </c>
      <c r="Q494" t="e">
        <v>#N/A</v>
      </c>
      <c r="R494" t="e">
        <v>#N/A</v>
      </c>
      <c r="S494" t="e">
        <v>#N/A</v>
      </c>
      <c r="T494" t="e">
        <v>#N/A</v>
      </c>
      <c r="U494" t="e">
        <v>#N/A</v>
      </c>
      <c r="V494" t="e">
        <v>#N/A</v>
      </c>
      <c r="W494" t="e">
        <v>#N/A</v>
      </c>
    </row>
    <row r="495" spans="1:23" x14ac:dyDescent="0.25">
      <c r="A495" t="s">
        <v>1023</v>
      </c>
      <c r="B495" t="s">
        <v>1024</v>
      </c>
      <c r="D495" t="s">
        <v>9</v>
      </c>
      <c r="E495">
        <v>1841</v>
      </c>
      <c r="F495" t="e">
        <v>#N/A</v>
      </c>
      <c r="G495" t="e">
        <v>#N/A</v>
      </c>
      <c r="H495">
        <v>1320</v>
      </c>
      <c r="I495">
        <v>522</v>
      </c>
      <c r="J495">
        <v>483</v>
      </c>
      <c r="K495">
        <v>320</v>
      </c>
      <c r="L495">
        <v>136</v>
      </c>
      <c r="M495">
        <v>381</v>
      </c>
      <c r="N495">
        <v>1320</v>
      </c>
      <c r="O495">
        <v>0</v>
      </c>
      <c r="P495">
        <v>1842</v>
      </c>
      <c r="Q495">
        <v>1.0005431830526887</v>
      </c>
      <c r="R495">
        <v>28.338762214983714</v>
      </c>
      <c r="S495">
        <v>26.221498371335507</v>
      </c>
      <c r="T495">
        <v>17.37242128121607</v>
      </c>
      <c r="U495">
        <v>7.3832790445168301</v>
      </c>
      <c r="V495">
        <v>20.684039087947884</v>
      </c>
      <c r="W495">
        <v>99.999999999999986</v>
      </c>
    </row>
    <row r="496" spans="1:23" x14ac:dyDescent="0.25">
      <c r="A496" t="s">
        <v>1025</v>
      </c>
      <c r="B496" t="s">
        <v>1026</v>
      </c>
      <c r="D496" t="s">
        <v>322</v>
      </c>
      <c r="E496">
        <v>1838</v>
      </c>
      <c r="F496" t="e">
        <v>#N/A</v>
      </c>
      <c r="G496" t="e">
        <v>#N/A</v>
      </c>
      <c r="H496" t="e">
        <v>#N/A</v>
      </c>
      <c r="I496" t="e">
        <v>#N/A</v>
      </c>
      <c r="J496" t="e">
        <v>#N/A</v>
      </c>
      <c r="K496" t="e">
        <v>#N/A</v>
      </c>
      <c r="L496" t="e">
        <v>#N/A</v>
      </c>
      <c r="M496" t="e">
        <v>#N/A</v>
      </c>
      <c r="N496" t="e">
        <v>#N/A</v>
      </c>
      <c r="O496" t="e">
        <v>#N/A</v>
      </c>
      <c r="P496" t="e">
        <v>#N/A</v>
      </c>
      <c r="Q496" t="e">
        <v>#N/A</v>
      </c>
      <c r="R496" t="e">
        <v>#N/A</v>
      </c>
      <c r="S496" t="e">
        <v>#N/A</v>
      </c>
      <c r="T496" t="e">
        <v>#N/A</v>
      </c>
      <c r="U496" t="e">
        <v>#N/A</v>
      </c>
      <c r="V496" t="e">
        <v>#N/A</v>
      </c>
      <c r="W496" t="e">
        <v>#N/A</v>
      </c>
    </row>
    <row r="497" spans="1:23" x14ac:dyDescent="0.25">
      <c r="A497" t="s">
        <v>1027</v>
      </c>
      <c r="B497" t="s">
        <v>1028</v>
      </c>
      <c r="D497" t="s">
        <v>339</v>
      </c>
      <c r="E497">
        <v>1838</v>
      </c>
      <c r="F497">
        <v>4959</v>
      </c>
      <c r="G497">
        <v>37.06392417826175</v>
      </c>
      <c r="H497" t="e">
        <v>#N/A</v>
      </c>
      <c r="I497" t="e">
        <v>#N/A</v>
      </c>
      <c r="J497" t="e">
        <v>#N/A</v>
      </c>
      <c r="K497" t="e">
        <v>#N/A</v>
      </c>
      <c r="L497" t="e">
        <v>#N/A</v>
      </c>
      <c r="M497" t="e">
        <v>#N/A</v>
      </c>
      <c r="N497" t="e">
        <v>#N/A</v>
      </c>
      <c r="O497" t="e">
        <v>#N/A</v>
      </c>
      <c r="P497" t="e">
        <v>#N/A</v>
      </c>
      <c r="Q497" t="e">
        <v>#N/A</v>
      </c>
      <c r="R497" t="e">
        <v>#N/A</v>
      </c>
      <c r="S497" t="e">
        <v>#N/A</v>
      </c>
      <c r="T497" t="e">
        <v>#N/A</v>
      </c>
      <c r="U497" t="e">
        <v>#N/A</v>
      </c>
      <c r="V497" t="e">
        <v>#N/A</v>
      </c>
      <c r="W497" t="e">
        <v>#N/A</v>
      </c>
    </row>
    <row r="498" spans="1:23" x14ac:dyDescent="0.25">
      <c r="A498" t="s">
        <v>1029</v>
      </c>
      <c r="B498" t="s">
        <v>1030</v>
      </c>
      <c r="D498" t="s">
        <v>551</v>
      </c>
      <c r="E498">
        <v>1831</v>
      </c>
      <c r="F498" t="e">
        <v>#N/A</v>
      </c>
      <c r="G498" t="e">
        <v>#N/A</v>
      </c>
      <c r="H498" t="e">
        <v>#N/A</v>
      </c>
      <c r="I498" t="e">
        <v>#N/A</v>
      </c>
      <c r="J498" t="e">
        <v>#N/A</v>
      </c>
      <c r="K498" t="e">
        <v>#N/A</v>
      </c>
      <c r="L498" t="e">
        <v>#N/A</v>
      </c>
      <c r="M498" t="e">
        <v>#N/A</v>
      </c>
      <c r="N498" t="e">
        <v>#N/A</v>
      </c>
      <c r="O498" t="e">
        <v>#N/A</v>
      </c>
      <c r="P498" t="e">
        <v>#N/A</v>
      </c>
      <c r="Q498" t="e">
        <v>#N/A</v>
      </c>
      <c r="R498" t="e">
        <v>#N/A</v>
      </c>
      <c r="S498" t="e">
        <v>#N/A</v>
      </c>
      <c r="T498" t="e">
        <v>#N/A</v>
      </c>
      <c r="U498" t="e">
        <v>#N/A</v>
      </c>
      <c r="V498" t="e">
        <v>#N/A</v>
      </c>
      <c r="W498" t="e">
        <v>#N/A</v>
      </c>
    </row>
    <row r="499" spans="1:23" x14ac:dyDescent="0.25">
      <c r="A499" t="s">
        <v>1031</v>
      </c>
      <c r="B499" t="s">
        <v>1032</v>
      </c>
      <c r="D499" t="s">
        <v>408</v>
      </c>
      <c r="E499">
        <v>1830</v>
      </c>
      <c r="F499" t="e">
        <v>#N/A</v>
      </c>
      <c r="G499" t="e">
        <v>#N/A</v>
      </c>
      <c r="H499" t="e">
        <v>#N/A</v>
      </c>
      <c r="I499" t="e">
        <v>#N/A</v>
      </c>
      <c r="J499" t="e">
        <v>#N/A</v>
      </c>
      <c r="K499" t="e">
        <v>#N/A</v>
      </c>
      <c r="L499" t="e">
        <v>#N/A</v>
      </c>
      <c r="M499" t="e">
        <v>#N/A</v>
      </c>
      <c r="N499" t="e">
        <v>#N/A</v>
      </c>
      <c r="O499" t="e">
        <v>#N/A</v>
      </c>
      <c r="P499" t="e">
        <v>#N/A</v>
      </c>
      <c r="Q499" t="e">
        <v>#N/A</v>
      </c>
      <c r="R499" t="e">
        <v>#N/A</v>
      </c>
      <c r="S499" t="e">
        <v>#N/A</v>
      </c>
      <c r="T499" t="e">
        <v>#N/A</v>
      </c>
      <c r="U499" t="e">
        <v>#N/A</v>
      </c>
      <c r="V499" t="e">
        <v>#N/A</v>
      </c>
      <c r="W499" t="e">
        <v>#N/A</v>
      </c>
    </row>
    <row r="500" spans="1:23" x14ac:dyDescent="0.25">
      <c r="A500" t="s">
        <v>1033</v>
      </c>
      <c r="B500" t="s">
        <v>1034</v>
      </c>
      <c r="D500" t="s">
        <v>570</v>
      </c>
      <c r="E500">
        <v>1827</v>
      </c>
      <c r="F500" t="e">
        <v>#N/A</v>
      </c>
      <c r="G500" t="e">
        <v>#N/A</v>
      </c>
      <c r="H500" t="e">
        <v>#N/A</v>
      </c>
      <c r="I500" t="e">
        <v>#N/A</v>
      </c>
      <c r="J500" t="e">
        <v>#N/A</v>
      </c>
      <c r="K500" t="e">
        <v>#N/A</v>
      </c>
      <c r="L500" t="e">
        <v>#N/A</v>
      </c>
      <c r="M500" t="e">
        <v>#N/A</v>
      </c>
      <c r="N500" t="e">
        <v>#N/A</v>
      </c>
      <c r="O500" t="e">
        <v>#N/A</v>
      </c>
      <c r="P500" t="e">
        <v>#N/A</v>
      </c>
      <c r="Q500" t="e">
        <v>#N/A</v>
      </c>
      <c r="R500" t="e">
        <v>#N/A</v>
      </c>
      <c r="S500" t="e">
        <v>#N/A</v>
      </c>
      <c r="T500" t="e">
        <v>#N/A</v>
      </c>
      <c r="U500" t="e">
        <v>#N/A</v>
      </c>
      <c r="V500" t="e">
        <v>#N/A</v>
      </c>
      <c r="W500" t="e">
        <v>#N/A</v>
      </c>
    </row>
    <row r="501" spans="1:23" x14ac:dyDescent="0.25">
      <c r="A501" t="s">
        <v>1035</v>
      </c>
      <c r="B501" t="s">
        <v>1036</v>
      </c>
      <c r="D501" t="s">
        <v>266</v>
      </c>
      <c r="E501">
        <v>1821</v>
      </c>
      <c r="F501" t="e">
        <v>#N/A</v>
      </c>
      <c r="G501" t="e">
        <v>#N/A</v>
      </c>
      <c r="H501" t="e">
        <v>#N/A</v>
      </c>
      <c r="I501" t="e">
        <v>#N/A</v>
      </c>
      <c r="J501" t="e">
        <v>#N/A</v>
      </c>
      <c r="K501" t="e">
        <v>#N/A</v>
      </c>
      <c r="L501" t="e">
        <v>#N/A</v>
      </c>
      <c r="M501" t="e">
        <v>#N/A</v>
      </c>
      <c r="N501" t="e">
        <v>#N/A</v>
      </c>
      <c r="O501" t="e">
        <v>#N/A</v>
      </c>
      <c r="P501" t="e">
        <v>#N/A</v>
      </c>
      <c r="Q501" t="e">
        <v>#N/A</v>
      </c>
      <c r="R501" t="e">
        <v>#N/A</v>
      </c>
      <c r="S501" t="e">
        <v>#N/A</v>
      </c>
      <c r="T501" t="e">
        <v>#N/A</v>
      </c>
      <c r="U501" t="e">
        <v>#N/A</v>
      </c>
      <c r="V501" t="e">
        <v>#N/A</v>
      </c>
      <c r="W501" t="e">
        <v>#N/A</v>
      </c>
    </row>
    <row r="502" spans="1:23" x14ac:dyDescent="0.25">
      <c r="A502" t="s">
        <v>1037</v>
      </c>
      <c r="B502" t="s">
        <v>1038</v>
      </c>
      <c r="D502" t="s">
        <v>408</v>
      </c>
      <c r="E502">
        <v>1820</v>
      </c>
      <c r="F502">
        <v>4406</v>
      </c>
      <c r="G502">
        <v>41.307308216068996</v>
      </c>
      <c r="H502" t="e">
        <v>#N/A</v>
      </c>
      <c r="I502" t="e">
        <v>#N/A</v>
      </c>
      <c r="J502" t="e">
        <v>#N/A</v>
      </c>
      <c r="K502" t="e">
        <v>#N/A</v>
      </c>
      <c r="L502" t="e">
        <v>#N/A</v>
      </c>
      <c r="M502" t="e">
        <v>#N/A</v>
      </c>
      <c r="N502" t="e">
        <v>#N/A</v>
      </c>
      <c r="O502" t="e">
        <v>#N/A</v>
      </c>
      <c r="P502" t="e">
        <v>#N/A</v>
      </c>
      <c r="Q502" t="e">
        <v>#N/A</v>
      </c>
      <c r="R502" t="e">
        <v>#N/A</v>
      </c>
      <c r="S502" t="e">
        <v>#N/A</v>
      </c>
      <c r="T502" t="e">
        <v>#N/A</v>
      </c>
      <c r="U502" t="e">
        <v>#N/A</v>
      </c>
      <c r="V502" t="e">
        <v>#N/A</v>
      </c>
      <c r="W502" t="e">
        <v>#N/A</v>
      </c>
    </row>
    <row r="503" spans="1:23" x14ac:dyDescent="0.25">
      <c r="A503" t="s">
        <v>1600</v>
      </c>
      <c r="B503" t="s">
        <v>1599</v>
      </c>
      <c r="C503" t="s">
        <v>2840</v>
      </c>
      <c r="D503" t="s">
        <v>9</v>
      </c>
      <c r="E503">
        <v>231</v>
      </c>
      <c r="F503">
        <v>866</v>
      </c>
      <c r="G503">
        <v>26.674364896073904</v>
      </c>
      <c r="H503">
        <v>123</v>
      </c>
      <c r="I503">
        <v>108</v>
      </c>
      <c r="J503">
        <v>18</v>
      </c>
      <c r="K503">
        <v>65</v>
      </c>
      <c r="L503">
        <v>21</v>
      </c>
      <c r="M503">
        <v>19</v>
      </c>
      <c r="N503">
        <v>123</v>
      </c>
      <c r="O503">
        <v>0</v>
      </c>
      <c r="P503">
        <v>231</v>
      </c>
      <c r="Q503">
        <v>1</v>
      </c>
      <c r="R503">
        <v>46.753246753246749</v>
      </c>
      <c r="S503">
        <v>7.7922077922077921</v>
      </c>
      <c r="T503">
        <v>28.138528138528141</v>
      </c>
      <c r="U503">
        <v>9.0909090909090917</v>
      </c>
      <c r="V503">
        <v>8.2251082251082259</v>
      </c>
      <c r="W503">
        <v>100</v>
      </c>
    </row>
    <row r="504" spans="1:23" x14ac:dyDescent="0.25">
      <c r="A504" t="s">
        <v>2445</v>
      </c>
      <c r="B504" t="s">
        <v>2444</v>
      </c>
      <c r="C504" t="s">
        <v>2840</v>
      </c>
      <c r="D504" t="s">
        <v>9</v>
      </c>
      <c r="E504">
        <v>168</v>
      </c>
      <c r="F504">
        <v>425</v>
      </c>
      <c r="G504">
        <v>39.529411764705877</v>
      </c>
      <c r="H504">
        <v>133</v>
      </c>
      <c r="I504">
        <v>35</v>
      </c>
      <c r="J504">
        <v>13</v>
      </c>
      <c r="K504">
        <v>82</v>
      </c>
      <c r="L504">
        <v>25</v>
      </c>
      <c r="M504">
        <v>13</v>
      </c>
      <c r="N504">
        <v>133</v>
      </c>
      <c r="O504">
        <v>0</v>
      </c>
      <c r="P504">
        <v>168</v>
      </c>
      <c r="Q504">
        <v>1</v>
      </c>
      <c r="R504">
        <v>20.833333333333336</v>
      </c>
      <c r="S504">
        <v>7.7380952380952381</v>
      </c>
      <c r="T504">
        <v>48.80952380952381</v>
      </c>
      <c r="U504">
        <v>14.880952380952381</v>
      </c>
      <c r="V504">
        <v>7.7380952380952381</v>
      </c>
      <c r="W504">
        <v>100</v>
      </c>
    </row>
    <row r="505" spans="1:23" x14ac:dyDescent="0.25">
      <c r="A505" t="s">
        <v>2447</v>
      </c>
      <c r="B505" t="s">
        <v>2446</v>
      </c>
      <c r="C505" t="s">
        <v>2840</v>
      </c>
      <c r="D505" t="s">
        <v>9</v>
      </c>
      <c r="E505">
        <v>39</v>
      </c>
      <c r="F505">
        <v>174</v>
      </c>
      <c r="G505">
        <v>22.413793103448278</v>
      </c>
      <c r="H505">
        <v>26</v>
      </c>
      <c r="I505">
        <v>13</v>
      </c>
      <c r="J505">
        <v>13</v>
      </c>
      <c r="K505">
        <v>9</v>
      </c>
      <c r="L505">
        <v>3</v>
      </c>
      <c r="M505">
        <v>1</v>
      </c>
      <c r="N505">
        <v>26</v>
      </c>
      <c r="O505">
        <v>0</v>
      </c>
      <c r="P505">
        <v>39</v>
      </c>
      <c r="Q505">
        <v>1</v>
      </c>
      <c r="R505">
        <v>33.333333333333329</v>
      </c>
      <c r="S505">
        <v>33.333333333333329</v>
      </c>
      <c r="T505">
        <v>23.076923076923077</v>
      </c>
      <c r="U505">
        <v>7.6923076923076925</v>
      </c>
      <c r="V505">
        <v>2.5641025641025639</v>
      </c>
      <c r="W505">
        <v>100</v>
      </c>
    </row>
    <row r="506" spans="1:23" x14ac:dyDescent="0.25">
      <c r="A506" t="s">
        <v>1602</v>
      </c>
      <c r="B506" t="s">
        <v>1601</v>
      </c>
      <c r="C506" t="s">
        <v>2840</v>
      </c>
      <c r="D506" t="s">
        <v>9</v>
      </c>
      <c r="E506">
        <v>45</v>
      </c>
      <c r="F506" t="e">
        <v>#N/A</v>
      </c>
      <c r="G506" t="e">
        <v>#N/A</v>
      </c>
      <c r="H506">
        <v>35</v>
      </c>
      <c r="I506">
        <v>10</v>
      </c>
      <c r="J506">
        <v>8</v>
      </c>
      <c r="K506">
        <v>18</v>
      </c>
      <c r="L506">
        <v>5</v>
      </c>
      <c r="M506">
        <v>4</v>
      </c>
      <c r="N506">
        <v>35</v>
      </c>
      <c r="O506">
        <v>0</v>
      </c>
      <c r="P506">
        <v>45</v>
      </c>
      <c r="Q506">
        <v>1</v>
      </c>
      <c r="R506">
        <v>22.222222222222221</v>
      </c>
      <c r="S506">
        <v>17.777777777777779</v>
      </c>
      <c r="T506">
        <v>40</v>
      </c>
      <c r="U506">
        <v>11.111111111111111</v>
      </c>
      <c r="V506">
        <v>8.8888888888888893</v>
      </c>
      <c r="W506">
        <v>100</v>
      </c>
    </row>
    <row r="507" spans="1:23" x14ac:dyDescent="0.25">
      <c r="A507" t="s">
        <v>2449</v>
      </c>
      <c r="B507" t="s">
        <v>2448</v>
      </c>
      <c r="C507" t="s">
        <v>2840</v>
      </c>
      <c r="D507" t="s">
        <v>9</v>
      </c>
      <c r="E507">
        <v>7</v>
      </c>
      <c r="F507" t="e">
        <v>#N/A</v>
      </c>
      <c r="G507" t="e">
        <v>#N/A</v>
      </c>
      <c r="H507">
        <v>5</v>
      </c>
      <c r="I507">
        <v>2</v>
      </c>
      <c r="J507">
        <v>2</v>
      </c>
      <c r="K507">
        <v>1</v>
      </c>
      <c r="L507">
        <v>0</v>
      </c>
      <c r="M507">
        <v>2</v>
      </c>
      <c r="N507">
        <v>5</v>
      </c>
      <c r="O507">
        <v>0</v>
      </c>
      <c r="P507">
        <v>7</v>
      </c>
      <c r="Q507">
        <v>1</v>
      </c>
      <c r="R507">
        <v>28.571428571428569</v>
      </c>
      <c r="S507">
        <v>28.571428571428569</v>
      </c>
      <c r="T507">
        <v>14.285714285714285</v>
      </c>
      <c r="U507">
        <v>0</v>
      </c>
      <c r="V507">
        <v>28.571428571428569</v>
      </c>
      <c r="W507">
        <v>99.999999999999986</v>
      </c>
    </row>
    <row r="508" spans="1:23" x14ac:dyDescent="0.25">
      <c r="A508" t="s">
        <v>2455</v>
      </c>
      <c r="B508" t="s">
        <v>2454</v>
      </c>
      <c r="C508" t="s">
        <v>2840</v>
      </c>
      <c r="D508" t="s">
        <v>9</v>
      </c>
      <c r="E508">
        <v>61</v>
      </c>
      <c r="F508" t="e">
        <v>#N/A</v>
      </c>
      <c r="G508" t="e">
        <v>#N/A</v>
      </c>
      <c r="H508">
        <v>42</v>
      </c>
      <c r="I508">
        <v>19</v>
      </c>
      <c r="J508">
        <v>15</v>
      </c>
      <c r="K508">
        <v>11</v>
      </c>
      <c r="L508">
        <v>8</v>
      </c>
      <c r="M508">
        <v>8</v>
      </c>
      <c r="N508">
        <v>42</v>
      </c>
      <c r="O508">
        <v>0</v>
      </c>
      <c r="P508">
        <v>61</v>
      </c>
      <c r="Q508">
        <v>1</v>
      </c>
      <c r="R508">
        <v>31.147540983606557</v>
      </c>
      <c r="S508">
        <v>24.590163934426229</v>
      </c>
      <c r="T508">
        <v>18.032786885245901</v>
      </c>
      <c r="U508">
        <v>13.114754098360656</v>
      </c>
      <c r="V508">
        <v>13.114754098360656</v>
      </c>
      <c r="W508">
        <v>100</v>
      </c>
    </row>
    <row r="509" spans="1:23" x14ac:dyDescent="0.25">
      <c r="A509" t="s">
        <v>2457</v>
      </c>
      <c r="B509" t="s">
        <v>2456</v>
      </c>
      <c r="C509" t="s">
        <v>2840</v>
      </c>
      <c r="D509" t="s">
        <v>9</v>
      </c>
      <c r="E509">
        <v>12</v>
      </c>
      <c r="F509" t="e">
        <v>#N/A</v>
      </c>
      <c r="G509" t="e">
        <v>#N/A</v>
      </c>
      <c r="H509">
        <v>9</v>
      </c>
      <c r="I509">
        <v>3</v>
      </c>
      <c r="J509">
        <v>4</v>
      </c>
      <c r="K509">
        <v>2</v>
      </c>
      <c r="L509">
        <v>3</v>
      </c>
      <c r="M509">
        <v>0</v>
      </c>
      <c r="N509">
        <v>9</v>
      </c>
      <c r="O509">
        <v>0</v>
      </c>
      <c r="P509">
        <v>12</v>
      </c>
      <c r="Q509">
        <v>1</v>
      </c>
      <c r="R509">
        <v>25</v>
      </c>
      <c r="S509">
        <v>33.333333333333329</v>
      </c>
      <c r="T509">
        <v>16.666666666666664</v>
      </c>
      <c r="U509">
        <v>25</v>
      </c>
      <c r="V509">
        <v>0</v>
      </c>
      <c r="W509">
        <v>100</v>
      </c>
    </row>
    <row r="510" spans="1:23" x14ac:dyDescent="0.25">
      <c r="A510" t="s">
        <v>2459</v>
      </c>
      <c r="B510" t="s">
        <v>2458</v>
      </c>
      <c r="C510" t="s">
        <v>2840</v>
      </c>
      <c r="D510" t="s">
        <v>9</v>
      </c>
      <c r="E510">
        <v>42</v>
      </c>
      <c r="F510">
        <v>112</v>
      </c>
      <c r="G510">
        <v>37.5</v>
      </c>
      <c r="H510">
        <v>29</v>
      </c>
      <c r="I510">
        <v>13</v>
      </c>
      <c r="J510">
        <v>2</v>
      </c>
      <c r="K510">
        <v>18</v>
      </c>
      <c r="L510">
        <v>3</v>
      </c>
      <c r="M510">
        <v>6</v>
      </c>
      <c r="N510">
        <v>29</v>
      </c>
      <c r="O510">
        <v>0</v>
      </c>
      <c r="P510">
        <v>42</v>
      </c>
      <c r="Q510">
        <v>1</v>
      </c>
      <c r="R510">
        <v>30.952380952380953</v>
      </c>
      <c r="S510">
        <v>4.7619047619047619</v>
      </c>
      <c r="T510">
        <v>42.857142857142854</v>
      </c>
      <c r="U510">
        <v>7.1428571428571423</v>
      </c>
      <c r="V510">
        <v>14.285714285714285</v>
      </c>
      <c r="W510">
        <v>100</v>
      </c>
    </row>
    <row r="511" spans="1:23" x14ac:dyDescent="0.25">
      <c r="A511" t="s">
        <v>2463</v>
      </c>
      <c r="B511" t="s">
        <v>2462</v>
      </c>
      <c r="C511" t="s">
        <v>2840</v>
      </c>
      <c r="D511" t="s">
        <v>9</v>
      </c>
      <c r="E511">
        <v>7</v>
      </c>
      <c r="F511" t="e">
        <v>#N/A</v>
      </c>
      <c r="G511" t="e">
        <v>#N/A</v>
      </c>
      <c r="H511">
        <v>4</v>
      </c>
      <c r="I511">
        <v>3</v>
      </c>
      <c r="J511">
        <v>2</v>
      </c>
      <c r="K511">
        <v>1</v>
      </c>
      <c r="L511">
        <v>1</v>
      </c>
      <c r="M511">
        <v>0</v>
      </c>
      <c r="N511">
        <v>4</v>
      </c>
      <c r="O511">
        <v>0</v>
      </c>
      <c r="P511">
        <v>7</v>
      </c>
      <c r="Q511">
        <v>1</v>
      </c>
      <c r="R511">
        <v>42.857142857142854</v>
      </c>
      <c r="S511">
        <v>28.571428571428569</v>
      </c>
      <c r="T511">
        <v>14.285714285714285</v>
      </c>
      <c r="U511">
        <v>14.285714285714285</v>
      </c>
      <c r="V511">
        <v>0</v>
      </c>
      <c r="W511">
        <v>99.999999999999972</v>
      </c>
    </row>
    <row r="512" spans="1:23" x14ac:dyDescent="0.25">
      <c r="A512" t="s">
        <v>2465</v>
      </c>
      <c r="B512" t="s">
        <v>2464</v>
      </c>
      <c r="C512" t="s">
        <v>2840</v>
      </c>
      <c r="D512" t="s">
        <v>9</v>
      </c>
      <c r="E512">
        <v>81</v>
      </c>
      <c r="F512">
        <v>290</v>
      </c>
      <c r="G512">
        <v>27.931034482758619</v>
      </c>
      <c r="H512">
        <v>30</v>
      </c>
      <c r="I512">
        <v>51</v>
      </c>
      <c r="J512">
        <v>2</v>
      </c>
      <c r="K512">
        <v>15</v>
      </c>
      <c r="L512">
        <v>7</v>
      </c>
      <c r="M512">
        <v>6</v>
      </c>
      <c r="N512">
        <v>30</v>
      </c>
      <c r="O512">
        <v>0</v>
      </c>
      <c r="P512">
        <v>81</v>
      </c>
      <c r="Q512">
        <v>1</v>
      </c>
      <c r="R512">
        <v>62.962962962962962</v>
      </c>
      <c r="S512">
        <v>2.4691358024691357</v>
      </c>
      <c r="T512">
        <v>18.518518518518519</v>
      </c>
      <c r="U512">
        <v>8.6419753086419746</v>
      </c>
      <c r="V512">
        <v>7.4074074074074066</v>
      </c>
      <c r="W512">
        <v>100</v>
      </c>
    </row>
    <row r="513" spans="1:23" x14ac:dyDescent="0.25">
      <c r="A513" t="s">
        <v>1616</v>
      </c>
      <c r="B513" t="s">
        <v>1615</v>
      </c>
      <c r="C513" t="s">
        <v>2840</v>
      </c>
      <c r="D513" t="s">
        <v>9</v>
      </c>
      <c r="E513">
        <v>66</v>
      </c>
      <c r="F513">
        <v>165</v>
      </c>
      <c r="G513">
        <v>40</v>
      </c>
      <c r="H513">
        <v>46</v>
      </c>
      <c r="I513">
        <v>20</v>
      </c>
      <c r="J513">
        <v>8</v>
      </c>
      <c r="K513">
        <v>16</v>
      </c>
      <c r="L513">
        <v>13</v>
      </c>
      <c r="M513">
        <v>9</v>
      </c>
      <c r="N513">
        <v>46</v>
      </c>
      <c r="O513">
        <v>0</v>
      </c>
      <c r="P513">
        <v>66</v>
      </c>
      <c r="Q513">
        <v>1</v>
      </c>
      <c r="R513">
        <v>30.303030303030305</v>
      </c>
      <c r="S513">
        <v>12.121212121212121</v>
      </c>
      <c r="T513">
        <v>24.242424242424242</v>
      </c>
      <c r="U513">
        <v>19.696969696969695</v>
      </c>
      <c r="V513">
        <v>13.636363636363635</v>
      </c>
      <c r="W513">
        <v>99.999999999999986</v>
      </c>
    </row>
    <row r="514" spans="1:23" x14ac:dyDescent="0.25">
      <c r="A514" t="s">
        <v>2467</v>
      </c>
      <c r="B514" t="s">
        <v>2466</v>
      </c>
      <c r="C514" t="s">
        <v>2840</v>
      </c>
      <c r="D514" t="s">
        <v>9</v>
      </c>
      <c r="E514">
        <v>521</v>
      </c>
      <c r="F514">
        <v>822</v>
      </c>
      <c r="G514">
        <v>63.381995133819949</v>
      </c>
      <c r="H514">
        <v>468</v>
      </c>
      <c r="I514">
        <v>53</v>
      </c>
      <c r="J514">
        <v>104</v>
      </c>
      <c r="K514">
        <v>288</v>
      </c>
      <c r="L514">
        <v>46</v>
      </c>
      <c r="M514">
        <v>30</v>
      </c>
      <c r="N514">
        <v>468</v>
      </c>
      <c r="O514">
        <v>0</v>
      </c>
      <c r="P514">
        <v>521</v>
      </c>
      <c r="Q514">
        <v>1</v>
      </c>
      <c r="R514">
        <v>10.17274472168906</v>
      </c>
      <c r="S514">
        <v>19.961612284069098</v>
      </c>
      <c r="T514">
        <v>55.27831094049904</v>
      </c>
      <c r="U514">
        <v>8.8291746641074855</v>
      </c>
      <c r="V514">
        <v>5.7581573896353166</v>
      </c>
      <c r="W514">
        <v>100</v>
      </c>
    </row>
    <row r="515" spans="1:23" x14ac:dyDescent="0.25">
      <c r="A515" t="s">
        <v>2469</v>
      </c>
      <c r="B515" t="s">
        <v>2468</v>
      </c>
      <c r="C515" t="s">
        <v>2840</v>
      </c>
      <c r="D515" t="s">
        <v>9</v>
      </c>
      <c r="E515">
        <v>2</v>
      </c>
      <c r="F515" t="e">
        <v>#N/A</v>
      </c>
      <c r="G515" t="e">
        <v>#N/A</v>
      </c>
      <c r="H515">
        <v>2</v>
      </c>
      <c r="I515">
        <v>0</v>
      </c>
      <c r="J515">
        <v>0</v>
      </c>
      <c r="K515">
        <v>2</v>
      </c>
      <c r="L515">
        <v>0</v>
      </c>
      <c r="M515">
        <v>0</v>
      </c>
      <c r="N515">
        <v>2</v>
      </c>
      <c r="O515">
        <v>0</v>
      </c>
      <c r="P515">
        <v>2</v>
      </c>
      <c r="Q515">
        <v>1</v>
      </c>
      <c r="R515">
        <v>0</v>
      </c>
      <c r="S515">
        <v>0</v>
      </c>
      <c r="T515">
        <v>100</v>
      </c>
      <c r="U515">
        <v>0</v>
      </c>
      <c r="V515">
        <v>0</v>
      </c>
      <c r="W515">
        <v>100</v>
      </c>
    </row>
    <row r="516" spans="1:23" x14ac:dyDescent="0.25">
      <c r="A516" t="s">
        <v>2471</v>
      </c>
      <c r="B516" t="s">
        <v>2470</v>
      </c>
      <c r="C516" t="s">
        <v>2840</v>
      </c>
      <c r="D516" t="s">
        <v>9</v>
      </c>
      <c r="E516">
        <v>43</v>
      </c>
      <c r="F516">
        <v>127</v>
      </c>
      <c r="G516">
        <v>33.858267716535437</v>
      </c>
      <c r="H516">
        <v>27</v>
      </c>
      <c r="I516">
        <v>16</v>
      </c>
      <c r="J516">
        <v>7</v>
      </c>
      <c r="K516">
        <v>13</v>
      </c>
      <c r="L516">
        <v>4</v>
      </c>
      <c r="M516">
        <v>3</v>
      </c>
      <c r="N516">
        <v>27</v>
      </c>
      <c r="O516">
        <v>0</v>
      </c>
      <c r="P516">
        <v>43</v>
      </c>
      <c r="Q516">
        <v>1</v>
      </c>
      <c r="R516">
        <v>37.209302325581397</v>
      </c>
      <c r="S516">
        <v>16.279069767441861</v>
      </c>
      <c r="T516">
        <v>30.232558139534881</v>
      </c>
      <c r="U516">
        <v>9.3023255813953494</v>
      </c>
      <c r="V516">
        <v>6.9767441860465116</v>
      </c>
      <c r="W516">
        <v>100.00000000000001</v>
      </c>
    </row>
    <row r="517" spans="1:23" x14ac:dyDescent="0.25">
      <c r="A517" t="s">
        <v>2473</v>
      </c>
      <c r="B517" t="s">
        <v>2472</v>
      </c>
      <c r="C517" t="s">
        <v>2840</v>
      </c>
      <c r="D517" t="s">
        <v>9</v>
      </c>
      <c r="E517">
        <v>274</v>
      </c>
      <c r="F517">
        <v>473</v>
      </c>
      <c r="G517">
        <v>57.928118393234676</v>
      </c>
      <c r="H517">
        <v>234</v>
      </c>
      <c r="I517">
        <v>40</v>
      </c>
      <c r="J517">
        <v>48</v>
      </c>
      <c r="K517">
        <v>90</v>
      </c>
      <c r="L517">
        <v>51</v>
      </c>
      <c r="M517">
        <v>45</v>
      </c>
      <c r="N517">
        <v>234</v>
      </c>
      <c r="O517">
        <v>0</v>
      </c>
      <c r="P517">
        <v>274</v>
      </c>
      <c r="Q517">
        <v>1</v>
      </c>
      <c r="R517">
        <v>14.5985401459854</v>
      </c>
      <c r="S517">
        <v>17.518248175182482</v>
      </c>
      <c r="T517">
        <v>32.846715328467155</v>
      </c>
      <c r="U517">
        <v>18.613138686131386</v>
      </c>
      <c r="V517">
        <v>16.423357664233578</v>
      </c>
      <c r="W517">
        <v>100</v>
      </c>
    </row>
    <row r="518" spans="1:23" x14ac:dyDescent="0.25">
      <c r="A518" t="s">
        <v>2479</v>
      </c>
      <c r="B518" t="s">
        <v>2478</v>
      </c>
      <c r="C518" t="s">
        <v>2840</v>
      </c>
      <c r="D518" t="s">
        <v>9</v>
      </c>
      <c r="E518">
        <v>25</v>
      </c>
      <c r="F518">
        <v>148</v>
      </c>
      <c r="G518">
        <v>16.891891891891891</v>
      </c>
      <c r="H518">
        <v>21</v>
      </c>
      <c r="I518">
        <v>4</v>
      </c>
      <c r="J518">
        <v>3</v>
      </c>
      <c r="K518">
        <v>9</v>
      </c>
      <c r="L518">
        <v>5</v>
      </c>
      <c r="M518">
        <v>4</v>
      </c>
      <c r="N518">
        <v>21</v>
      </c>
      <c r="O518">
        <v>0</v>
      </c>
      <c r="P518">
        <v>25</v>
      </c>
      <c r="Q518">
        <v>1</v>
      </c>
      <c r="R518">
        <v>16</v>
      </c>
      <c r="S518">
        <v>12</v>
      </c>
      <c r="T518">
        <v>36</v>
      </c>
      <c r="U518">
        <v>20</v>
      </c>
      <c r="V518">
        <v>16</v>
      </c>
      <c r="W518">
        <v>100</v>
      </c>
    </row>
    <row r="519" spans="1:23" x14ac:dyDescent="0.25">
      <c r="A519" t="s">
        <v>1623</v>
      </c>
      <c r="B519" t="s">
        <v>1622</v>
      </c>
      <c r="C519" t="s">
        <v>2840</v>
      </c>
      <c r="D519" t="s">
        <v>9</v>
      </c>
      <c r="E519">
        <v>321</v>
      </c>
      <c r="F519">
        <v>672</v>
      </c>
      <c r="G519">
        <v>47.767857142857146</v>
      </c>
      <c r="H519">
        <v>211</v>
      </c>
      <c r="I519">
        <v>110</v>
      </c>
      <c r="J519">
        <v>47</v>
      </c>
      <c r="K519">
        <v>99</v>
      </c>
      <c r="L519">
        <v>35</v>
      </c>
      <c r="M519">
        <v>30</v>
      </c>
      <c r="N519">
        <v>211</v>
      </c>
      <c r="O519">
        <v>0</v>
      </c>
      <c r="P519">
        <v>321</v>
      </c>
      <c r="Q519">
        <v>1</v>
      </c>
      <c r="R519">
        <v>34.267912772585667</v>
      </c>
      <c r="S519">
        <v>14.641744548286603</v>
      </c>
      <c r="T519">
        <v>30.841121495327101</v>
      </c>
      <c r="U519">
        <v>10.903426791277258</v>
      </c>
      <c r="V519">
        <v>9.3457943925233646</v>
      </c>
      <c r="W519">
        <v>99.999999999999986</v>
      </c>
    </row>
    <row r="520" spans="1:23" x14ac:dyDescent="0.25">
      <c r="A520" t="s">
        <v>2483</v>
      </c>
      <c r="B520" t="s">
        <v>2482</v>
      </c>
      <c r="C520" t="s">
        <v>2840</v>
      </c>
      <c r="D520" t="s">
        <v>9</v>
      </c>
      <c r="E520">
        <v>24</v>
      </c>
      <c r="F520" t="e">
        <v>#N/A</v>
      </c>
      <c r="G520" t="e">
        <v>#N/A</v>
      </c>
      <c r="H520">
        <v>17</v>
      </c>
      <c r="I520">
        <v>7</v>
      </c>
      <c r="J520">
        <v>5</v>
      </c>
      <c r="K520">
        <v>7</v>
      </c>
      <c r="L520">
        <v>3</v>
      </c>
      <c r="M520">
        <v>2</v>
      </c>
      <c r="N520">
        <v>17</v>
      </c>
      <c r="O520">
        <v>0</v>
      </c>
      <c r="P520">
        <v>24</v>
      </c>
      <c r="Q520">
        <v>1</v>
      </c>
      <c r="R520">
        <v>29.166666666666668</v>
      </c>
      <c r="S520">
        <v>20.833333333333336</v>
      </c>
      <c r="T520">
        <v>29.166666666666668</v>
      </c>
      <c r="U520">
        <v>12.5</v>
      </c>
      <c r="V520">
        <v>8.3333333333333321</v>
      </c>
      <c r="W520">
        <v>100</v>
      </c>
    </row>
    <row r="521" spans="1:23" x14ac:dyDescent="0.25">
      <c r="A521" t="s">
        <v>2487</v>
      </c>
      <c r="B521" t="s">
        <v>2486</v>
      </c>
      <c r="C521" t="s">
        <v>2840</v>
      </c>
      <c r="D521" t="s">
        <v>9</v>
      </c>
      <c r="E521">
        <v>49</v>
      </c>
      <c r="F521">
        <v>153</v>
      </c>
      <c r="G521">
        <v>32.026143790849673</v>
      </c>
      <c r="H521">
        <v>33</v>
      </c>
      <c r="I521">
        <v>16</v>
      </c>
      <c r="J521">
        <v>5</v>
      </c>
      <c r="K521">
        <v>18</v>
      </c>
      <c r="L521">
        <v>5</v>
      </c>
      <c r="M521">
        <v>5</v>
      </c>
      <c r="N521">
        <v>33</v>
      </c>
      <c r="O521">
        <v>0</v>
      </c>
      <c r="P521">
        <v>49</v>
      </c>
      <c r="Q521">
        <v>1</v>
      </c>
      <c r="R521">
        <v>32.653061224489797</v>
      </c>
      <c r="S521">
        <v>10.204081632653061</v>
      </c>
      <c r="T521">
        <v>36.734693877551024</v>
      </c>
      <c r="U521">
        <v>10.204081632653061</v>
      </c>
      <c r="V521">
        <v>10.204081632653061</v>
      </c>
      <c r="W521">
        <v>100</v>
      </c>
    </row>
    <row r="522" spans="1:23" x14ac:dyDescent="0.25">
      <c r="A522" t="s">
        <v>2489</v>
      </c>
      <c r="B522" t="s">
        <v>2488</v>
      </c>
      <c r="C522" t="s">
        <v>2840</v>
      </c>
      <c r="D522" t="s">
        <v>9</v>
      </c>
      <c r="E522">
        <v>116</v>
      </c>
      <c r="F522">
        <v>524</v>
      </c>
      <c r="G522">
        <v>22.137404580152673</v>
      </c>
      <c r="H522">
        <v>66</v>
      </c>
      <c r="I522">
        <v>50</v>
      </c>
      <c r="J522">
        <v>8</v>
      </c>
      <c r="K522">
        <v>21</v>
      </c>
      <c r="L522">
        <v>31</v>
      </c>
      <c r="M522">
        <v>6</v>
      </c>
      <c r="N522">
        <v>66</v>
      </c>
      <c r="O522">
        <v>0</v>
      </c>
      <c r="P522">
        <v>116</v>
      </c>
      <c r="Q522">
        <v>1</v>
      </c>
      <c r="R522">
        <v>43.103448275862064</v>
      </c>
      <c r="S522">
        <v>6.8965517241379306</v>
      </c>
      <c r="T522">
        <v>18.103448275862068</v>
      </c>
      <c r="U522">
        <v>26.72413793103448</v>
      </c>
      <c r="V522">
        <v>5.1724137931034484</v>
      </c>
      <c r="W522">
        <v>99.999999999999986</v>
      </c>
    </row>
    <row r="523" spans="1:23" x14ac:dyDescent="0.25">
      <c r="A523" t="s">
        <v>2491</v>
      </c>
      <c r="B523" t="s">
        <v>2490</v>
      </c>
      <c r="C523" t="s">
        <v>2840</v>
      </c>
      <c r="D523" t="s">
        <v>9</v>
      </c>
      <c r="E523">
        <v>278</v>
      </c>
      <c r="F523">
        <v>343</v>
      </c>
      <c r="G523">
        <v>81.04956268221575</v>
      </c>
      <c r="H523">
        <v>238</v>
      </c>
      <c r="I523">
        <v>40</v>
      </c>
      <c r="J523">
        <v>46</v>
      </c>
      <c r="K523">
        <v>25</v>
      </c>
      <c r="L523">
        <v>147</v>
      </c>
      <c r="M523">
        <v>20</v>
      </c>
      <c r="N523">
        <v>238</v>
      </c>
      <c r="O523">
        <v>0</v>
      </c>
      <c r="P523">
        <v>278</v>
      </c>
      <c r="Q523">
        <v>1</v>
      </c>
      <c r="R523">
        <v>14.388489208633093</v>
      </c>
      <c r="S523">
        <v>16.546762589928058</v>
      </c>
      <c r="T523">
        <v>8.9928057553956826</v>
      </c>
      <c r="U523">
        <v>52.877697841726622</v>
      </c>
      <c r="V523">
        <v>7.1942446043165464</v>
      </c>
      <c r="W523">
        <v>100.00000000000001</v>
      </c>
    </row>
    <row r="524" spans="1:23" x14ac:dyDescent="0.25">
      <c r="A524" t="s">
        <v>1626</v>
      </c>
      <c r="B524" t="s">
        <v>1625</v>
      </c>
      <c r="C524" t="s">
        <v>2840</v>
      </c>
      <c r="D524" t="s">
        <v>9</v>
      </c>
      <c r="E524">
        <v>736</v>
      </c>
      <c r="F524">
        <v>1388</v>
      </c>
      <c r="G524">
        <v>53.02593659942363</v>
      </c>
      <c r="H524">
        <v>540</v>
      </c>
      <c r="I524">
        <v>196</v>
      </c>
      <c r="J524">
        <v>130</v>
      </c>
      <c r="K524">
        <v>271</v>
      </c>
      <c r="L524">
        <v>65</v>
      </c>
      <c r="M524">
        <v>74</v>
      </c>
      <c r="N524">
        <v>540</v>
      </c>
      <c r="O524">
        <v>0</v>
      </c>
      <c r="P524">
        <v>736</v>
      </c>
      <c r="Q524">
        <v>1</v>
      </c>
      <c r="R524">
        <v>26.630434782608699</v>
      </c>
      <c r="S524">
        <v>17.663043478260871</v>
      </c>
      <c r="T524">
        <v>36.820652173913047</v>
      </c>
      <c r="U524">
        <v>8.8315217391304355</v>
      </c>
      <c r="V524">
        <v>10.054347826086957</v>
      </c>
      <c r="W524">
        <v>100.00000000000001</v>
      </c>
    </row>
    <row r="525" spans="1:23" x14ac:dyDescent="0.25">
      <c r="A525" t="s">
        <v>1631</v>
      </c>
      <c r="B525" t="s">
        <v>1630</v>
      </c>
      <c r="C525" t="s">
        <v>2840</v>
      </c>
      <c r="D525" t="s">
        <v>9</v>
      </c>
      <c r="E525">
        <v>135</v>
      </c>
      <c r="F525">
        <v>294</v>
      </c>
      <c r="G525">
        <v>45.91836734693878</v>
      </c>
      <c r="H525">
        <v>103</v>
      </c>
      <c r="I525">
        <v>32</v>
      </c>
      <c r="J525">
        <v>4</v>
      </c>
      <c r="K525">
        <v>56</v>
      </c>
      <c r="L525">
        <v>22</v>
      </c>
      <c r="M525">
        <v>21</v>
      </c>
      <c r="N525">
        <v>103</v>
      </c>
      <c r="O525">
        <v>0</v>
      </c>
      <c r="P525">
        <v>135</v>
      </c>
      <c r="Q525">
        <v>1</v>
      </c>
      <c r="R525">
        <v>23.703703703703706</v>
      </c>
      <c r="S525">
        <v>2.9629629629629632</v>
      </c>
      <c r="T525">
        <v>41.481481481481481</v>
      </c>
      <c r="U525">
        <v>16.296296296296298</v>
      </c>
      <c r="V525">
        <v>15.555555555555555</v>
      </c>
      <c r="W525">
        <v>100.00000000000001</v>
      </c>
    </row>
    <row r="526" spans="1:23" x14ac:dyDescent="0.25">
      <c r="A526" t="s">
        <v>2495</v>
      </c>
      <c r="B526" t="s">
        <v>2494</v>
      </c>
      <c r="C526" t="s">
        <v>2840</v>
      </c>
      <c r="D526" t="s">
        <v>9</v>
      </c>
      <c r="E526">
        <v>1</v>
      </c>
      <c r="F526" t="e">
        <v>#N/A</v>
      </c>
      <c r="G526" t="e">
        <v>#N/A</v>
      </c>
      <c r="H526">
        <v>1</v>
      </c>
      <c r="I526">
        <v>0</v>
      </c>
      <c r="J526">
        <v>1</v>
      </c>
      <c r="K526">
        <v>0</v>
      </c>
      <c r="L526">
        <v>0</v>
      </c>
      <c r="M526">
        <v>0</v>
      </c>
      <c r="N526">
        <v>1</v>
      </c>
      <c r="O526">
        <v>0</v>
      </c>
      <c r="P526">
        <v>1</v>
      </c>
      <c r="Q526">
        <v>1</v>
      </c>
      <c r="R526">
        <v>0</v>
      </c>
      <c r="S526">
        <v>100</v>
      </c>
      <c r="T526">
        <v>0</v>
      </c>
      <c r="U526">
        <v>0</v>
      </c>
      <c r="V526">
        <v>0</v>
      </c>
      <c r="W526">
        <v>100</v>
      </c>
    </row>
    <row r="527" spans="1:23" x14ac:dyDescent="0.25">
      <c r="A527" t="s">
        <v>2497</v>
      </c>
      <c r="B527" t="s">
        <v>2496</v>
      </c>
      <c r="C527" t="s">
        <v>2840</v>
      </c>
      <c r="D527" t="s">
        <v>9</v>
      </c>
      <c r="E527">
        <v>34</v>
      </c>
      <c r="F527">
        <v>101</v>
      </c>
      <c r="G527">
        <v>33.663366336633665</v>
      </c>
      <c r="H527">
        <v>15</v>
      </c>
      <c r="I527">
        <v>19</v>
      </c>
      <c r="J527">
        <v>3</v>
      </c>
      <c r="K527">
        <v>4</v>
      </c>
      <c r="L527">
        <v>5</v>
      </c>
      <c r="M527">
        <v>3</v>
      </c>
      <c r="N527">
        <v>15</v>
      </c>
      <c r="O527">
        <v>0</v>
      </c>
      <c r="P527">
        <v>34</v>
      </c>
      <c r="Q527">
        <v>1</v>
      </c>
      <c r="R527">
        <v>55.882352941176471</v>
      </c>
      <c r="S527">
        <v>8.8235294117647065</v>
      </c>
      <c r="T527">
        <v>11.76470588235294</v>
      </c>
      <c r="U527">
        <v>14.705882352941178</v>
      </c>
      <c r="V527">
        <v>8.8235294117647065</v>
      </c>
      <c r="W527">
        <v>100</v>
      </c>
    </row>
    <row r="528" spans="1:23" x14ac:dyDescent="0.25">
      <c r="A528" t="s">
        <v>2499</v>
      </c>
      <c r="B528" t="s">
        <v>2498</v>
      </c>
      <c r="C528" t="s">
        <v>2840</v>
      </c>
      <c r="D528" t="s">
        <v>9</v>
      </c>
      <c r="E528">
        <v>581</v>
      </c>
      <c r="F528">
        <v>947</v>
      </c>
      <c r="G528">
        <v>61.35163674762407</v>
      </c>
      <c r="H528">
        <v>499</v>
      </c>
      <c r="I528">
        <v>82</v>
      </c>
      <c r="J528">
        <v>89</v>
      </c>
      <c r="K528">
        <v>210</v>
      </c>
      <c r="L528">
        <v>72</v>
      </c>
      <c r="M528">
        <v>128</v>
      </c>
      <c r="N528">
        <v>499</v>
      </c>
      <c r="O528">
        <v>0</v>
      </c>
      <c r="P528">
        <v>581</v>
      </c>
      <c r="Q528">
        <v>1</v>
      </c>
      <c r="R528">
        <v>14.113597246127366</v>
      </c>
      <c r="S528">
        <v>15.3184165232358</v>
      </c>
      <c r="T528">
        <v>36.144578313253014</v>
      </c>
      <c r="U528">
        <v>12.392426850258175</v>
      </c>
      <c r="V528">
        <v>22.030981067125648</v>
      </c>
      <c r="W528">
        <v>100</v>
      </c>
    </row>
    <row r="529" spans="1:23" x14ac:dyDescent="0.25">
      <c r="A529" t="s">
        <v>2501</v>
      </c>
      <c r="B529" t="s">
        <v>2500</v>
      </c>
      <c r="C529" t="s">
        <v>2840</v>
      </c>
      <c r="D529" t="s">
        <v>9</v>
      </c>
      <c r="E529">
        <v>9</v>
      </c>
      <c r="F529" t="e">
        <v>#N/A</v>
      </c>
      <c r="G529" t="e">
        <v>#N/A</v>
      </c>
      <c r="H529">
        <v>4</v>
      </c>
      <c r="I529">
        <v>5</v>
      </c>
      <c r="J529">
        <v>0</v>
      </c>
      <c r="K529">
        <v>4</v>
      </c>
      <c r="L529">
        <v>0</v>
      </c>
      <c r="M529">
        <v>0</v>
      </c>
      <c r="N529">
        <v>4</v>
      </c>
      <c r="O529">
        <v>0</v>
      </c>
      <c r="P529">
        <v>9</v>
      </c>
      <c r="Q529">
        <v>1</v>
      </c>
      <c r="R529">
        <v>55.555555555555557</v>
      </c>
      <c r="S529">
        <v>0</v>
      </c>
      <c r="T529">
        <v>44.444444444444443</v>
      </c>
      <c r="U529">
        <v>0</v>
      </c>
      <c r="V529">
        <v>0</v>
      </c>
      <c r="W529">
        <v>100</v>
      </c>
    </row>
    <row r="530" spans="1:23" x14ac:dyDescent="0.25">
      <c r="A530" t="s">
        <v>2008</v>
      </c>
      <c r="B530" t="s">
        <v>2007</v>
      </c>
      <c r="C530" t="s">
        <v>2840</v>
      </c>
      <c r="D530" t="s">
        <v>9</v>
      </c>
      <c r="E530">
        <v>3</v>
      </c>
      <c r="F530" t="e">
        <v>#N/A</v>
      </c>
      <c r="G530" t="e">
        <v>#N/A</v>
      </c>
      <c r="H530">
        <v>1</v>
      </c>
      <c r="I530">
        <v>2</v>
      </c>
      <c r="J530">
        <v>0</v>
      </c>
      <c r="K530">
        <v>0</v>
      </c>
      <c r="L530">
        <v>1</v>
      </c>
      <c r="M530">
        <v>0</v>
      </c>
      <c r="N530">
        <v>1</v>
      </c>
      <c r="O530">
        <v>0</v>
      </c>
      <c r="P530">
        <v>3</v>
      </c>
      <c r="Q530">
        <v>1</v>
      </c>
      <c r="R530">
        <v>66.666666666666657</v>
      </c>
      <c r="S530">
        <v>0</v>
      </c>
      <c r="T530">
        <v>0</v>
      </c>
      <c r="U530">
        <v>33.333333333333329</v>
      </c>
      <c r="V530">
        <v>0</v>
      </c>
      <c r="W530">
        <v>99.999999999999986</v>
      </c>
    </row>
    <row r="531" spans="1:23" x14ac:dyDescent="0.25">
      <c r="A531" t="s">
        <v>2505</v>
      </c>
      <c r="B531" t="s">
        <v>2504</v>
      </c>
      <c r="C531" t="s">
        <v>2840</v>
      </c>
      <c r="D531" t="s">
        <v>9</v>
      </c>
      <c r="E531">
        <v>1</v>
      </c>
      <c r="F531" t="e">
        <v>#N/A</v>
      </c>
      <c r="G531" t="e">
        <v>#N/A</v>
      </c>
      <c r="H531">
        <v>0</v>
      </c>
      <c r="I531">
        <v>1</v>
      </c>
      <c r="J531">
        <v>0</v>
      </c>
      <c r="K531">
        <v>0</v>
      </c>
      <c r="L531">
        <v>0</v>
      </c>
      <c r="M531">
        <v>0</v>
      </c>
      <c r="N531">
        <v>0</v>
      </c>
      <c r="O531">
        <v>0</v>
      </c>
      <c r="P531">
        <v>1</v>
      </c>
      <c r="Q531">
        <v>1</v>
      </c>
      <c r="R531">
        <v>100</v>
      </c>
      <c r="S531">
        <v>0</v>
      </c>
      <c r="T531">
        <v>0</v>
      </c>
      <c r="U531">
        <v>0</v>
      </c>
      <c r="V531">
        <v>0</v>
      </c>
      <c r="W531">
        <v>100</v>
      </c>
    </row>
    <row r="532" spans="1:23" x14ac:dyDescent="0.25">
      <c r="A532" t="s">
        <v>1636</v>
      </c>
      <c r="B532" t="s">
        <v>1635</v>
      </c>
      <c r="C532" t="s">
        <v>2840</v>
      </c>
      <c r="D532" t="s">
        <v>9</v>
      </c>
      <c r="E532">
        <v>857</v>
      </c>
      <c r="F532">
        <v>1733</v>
      </c>
      <c r="G532">
        <v>49.451817657241776</v>
      </c>
      <c r="H532">
        <v>511</v>
      </c>
      <c r="I532">
        <v>346</v>
      </c>
      <c r="J532">
        <v>142</v>
      </c>
      <c r="K532">
        <v>212</v>
      </c>
      <c r="L532">
        <v>81</v>
      </c>
      <c r="M532">
        <v>76</v>
      </c>
      <c r="N532">
        <v>511</v>
      </c>
      <c r="O532">
        <v>0</v>
      </c>
      <c r="P532">
        <v>857</v>
      </c>
      <c r="Q532">
        <v>1</v>
      </c>
      <c r="R532">
        <v>40.373395565927659</v>
      </c>
      <c r="S532">
        <v>16.569428238039674</v>
      </c>
      <c r="T532">
        <v>24.737456242707118</v>
      </c>
      <c r="U532">
        <v>9.4515752625437575</v>
      </c>
      <c r="V532">
        <v>8.8681446907817971</v>
      </c>
      <c r="W532">
        <v>100</v>
      </c>
    </row>
    <row r="533" spans="1:23" x14ac:dyDescent="0.25">
      <c r="A533" t="s">
        <v>2507</v>
      </c>
      <c r="B533" t="s">
        <v>2506</v>
      </c>
      <c r="C533" t="s">
        <v>2840</v>
      </c>
      <c r="D533" t="s">
        <v>9</v>
      </c>
      <c r="E533">
        <v>2</v>
      </c>
      <c r="F533" t="e">
        <v>#N/A</v>
      </c>
      <c r="G533" t="e">
        <v>#N/A</v>
      </c>
      <c r="H533">
        <v>2</v>
      </c>
      <c r="I533">
        <v>0</v>
      </c>
      <c r="J533">
        <v>0</v>
      </c>
      <c r="K533">
        <v>2</v>
      </c>
      <c r="L533">
        <v>0</v>
      </c>
      <c r="M533">
        <v>0</v>
      </c>
      <c r="N533">
        <v>2</v>
      </c>
      <c r="O533">
        <v>0</v>
      </c>
      <c r="P533">
        <v>2</v>
      </c>
      <c r="Q533">
        <v>1</v>
      </c>
      <c r="R533">
        <v>0</v>
      </c>
      <c r="S533">
        <v>0</v>
      </c>
      <c r="T533">
        <v>100</v>
      </c>
      <c r="U533">
        <v>0</v>
      </c>
      <c r="V533">
        <v>0</v>
      </c>
      <c r="W533">
        <v>100</v>
      </c>
    </row>
    <row r="534" spans="1:23" x14ac:dyDescent="0.25">
      <c r="A534" t="s">
        <v>2509</v>
      </c>
      <c r="B534" t="s">
        <v>2508</v>
      </c>
      <c r="C534" t="s">
        <v>2840</v>
      </c>
      <c r="D534" t="s">
        <v>9</v>
      </c>
      <c r="E534">
        <v>11</v>
      </c>
      <c r="F534" t="e">
        <v>#N/A</v>
      </c>
      <c r="G534" t="e">
        <v>#N/A</v>
      </c>
      <c r="H534">
        <v>9</v>
      </c>
      <c r="I534">
        <v>2</v>
      </c>
      <c r="J534">
        <v>3</v>
      </c>
      <c r="K534">
        <v>3</v>
      </c>
      <c r="L534">
        <v>1</v>
      </c>
      <c r="M534">
        <v>2</v>
      </c>
      <c r="N534">
        <v>9</v>
      </c>
      <c r="O534">
        <v>0</v>
      </c>
      <c r="P534">
        <v>11</v>
      </c>
      <c r="Q534">
        <v>1</v>
      </c>
      <c r="R534">
        <v>18.181818181818183</v>
      </c>
      <c r="S534">
        <v>27.27272727272727</v>
      </c>
      <c r="T534">
        <v>27.27272727272727</v>
      </c>
      <c r="U534">
        <v>9.0909090909090917</v>
      </c>
      <c r="V534">
        <v>18.181818181818183</v>
      </c>
      <c r="W534">
        <v>100</v>
      </c>
    </row>
    <row r="535" spans="1:23" x14ac:dyDescent="0.25">
      <c r="A535" t="s">
        <v>1641</v>
      </c>
      <c r="B535" t="s">
        <v>1640</v>
      </c>
      <c r="C535" t="s">
        <v>2840</v>
      </c>
      <c r="D535" t="s">
        <v>9</v>
      </c>
      <c r="E535">
        <v>107</v>
      </c>
      <c r="F535">
        <v>242</v>
      </c>
      <c r="G535">
        <v>44.214876033057855</v>
      </c>
      <c r="H535">
        <v>75</v>
      </c>
      <c r="I535">
        <v>32</v>
      </c>
      <c r="J535">
        <v>6</v>
      </c>
      <c r="K535">
        <v>38</v>
      </c>
      <c r="L535">
        <v>19</v>
      </c>
      <c r="M535">
        <v>12</v>
      </c>
      <c r="N535">
        <v>75</v>
      </c>
      <c r="O535">
        <v>0</v>
      </c>
      <c r="P535">
        <v>107</v>
      </c>
      <c r="Q535">
        <v>1</v>
      </c>
      <c r="R535">
        <v>29.906542056074763</v>
      </c>
      <c r="S535">
        <v>5.6074766355140184</v>
      </c>
      <c r="T535">
        <v>35.514018691588781</v>
      </c>
      <c r="U535">
        <v>17.75700934579439</v>
      </c>
      <c r="V535">
        <v>11.214953271028037</v>
      </c>
      <c r="W535">
        <v>99.999999999999986</v>
      </c>
    </row>
    <row r="536" spans="1:23" x14ac:dyDescent="0.25">
      <c r="A536" t="s">
        <v>2511</v>
      </c>
      <c r="B536" t="s">
        <v>2510</v>
      </c>
      <c r="C536" t="s">
        <v>2840</v>
      </c>
      <c r="D536" t="s">
        <v>9</v>
      </c>
      <c r="E536">
        <v>18</v>
      </c>
      <c r="F536" t="e">
        <v>#N/A</v>
      </c>
      <c r="G536" t="e">
        <v>#N/A</v>
      </c>
      <c r="H536">
        <v>8</v>
      </c>
      <c r="I536">
        <v>10</v>
      </c>
      <c r="J536">
        <v>1</v>
      </c>
      <c r="K536">
        <v>1</v>
      </c>
      <c r="L536">
        <v>6</v>
      </c>
      <c r="M536">
        <v>0</v>
      </c>
      <c r="N536">
        <v>8</v>
      </c>
      <c r="O536">
        <v>0</v>
      </c>
      <c r="P536">
        <v>18</v>
      </c>
      <c r="Q536">
        <v>1</v>
      </c>
      <c r="R536">
        <v>55.555555555555557</v>
      </c>
      <c r="S536">
        <v>5.5555555555555554</v>
      </c>
      <c r="T536">
        <v>5.5555555555555554</v>
      </c>
      <c r="U536">
        <v>33.333333333333329</v>
      </c>
      <c r="V536">
        <v>0</v>
      </c>
      <c r="W536">
        <v>100</v>
      </c>
    </row>
    <row r="537" spans="1:23" x14ac:dyDescent="0.25">
      <c r="A537" t="s">
        <v>1643</v>
      </c>
      <c r="B537" t="s">
        <v>1642</v>
      </c>
      <c r="C537" t="s">
        <v>2840</v>
      </c>
      <c r="D537" t="s">
        <v>9</v>
      </c>
      <c r="E537">
        <v>78</v>
      </c>
      <c r="F537">
        <v>185</v>
      </c>
      <c r="G537">
        <v>42.162162162162161</v>
      </c>
      <c r="H537">
        <v>69</v>
      </c>
      <c r="I537">
        <v>9</v>
      </c>
      <c r="J537">
        <v>5</v>
      </c>
      <c r="K537">
        <v>25</v>
      </c>
      <c r="L537">
        <v>8</v>
      </c>
      <c r="M537">
        <v>31</v>
      </c>
      <c r="N537">
        <v>69</v>
      </c>
      <c r="O537">
        <v>0</v>
      </c>
      <c r="P537">
        <v>78</v>
      </c>
      <c r="Q537">
        <v>1</v>
      </c>
      <c r="R537">
        <v>11.538461538461538</v>
      </c>
      <c r="S537">
        <v>6.4102564102564097</v>
      </c>
      <c r="T537">
        <v>32.051282051282051</v>
      </c>
      <c r="U537">
        <v>10.256410256410255</v>
      </c>
      <c r="V537">
        <v>39.743589743589745</v>
      </c>
      <c r="W537">
        <v>100</v>
      </c>
    </row>
    <row r="538" spans="1:23" x14ac:dyDescent="0.25">
      <c r="A538" t="s">
        <v>2515</v>
      </c>
      <c r="B538" t="s">
        <v>2514</v>
      </c>
      <c r="C538" t="s">
        <v>2840</v>
      </c>
      <c r="D538" t="s">
        <v>9</v>
      </c>
      <c r="E538">
        <v>5</v>
      </c>
      <c r="F538" t="e">
        <v>#N/A</v>
      </c>
      <c r="G538" t="e">
        <v>#N/A</v>
      </c>
      <c r="H538">
        <v>3</v>
      </c>
      <c r="I538">
        <v>2</v>
      </c>
      <c r="J538">
        <v>0</v>
      </c>
      <c r="K538">
        <v>1</v>
      </c>
      <c r="L538">
        <v>1</v>
      </c>
      <c r="M538">
        <v>1</v>
      </c>
      <c r="N538">
        <v>3</v>
      </c>
      <c r="O538">
        <v>0</v>
      </c>
      <c r="P538">
        <v>5</v>
      </c>
      <c r="Q538">
        <v>1</v>
      </c>
      <c r="R538">
        <v>40</v>
      </c>
      <c r="S538">
        <v>0</v>
      </c>
      <c r="T538">
        <v>20</v>
      </c>
      <c r="U538">
        <v>20</v>
      </c>
      <c r="V538">
        <v>20</v>
      </c>
      <c r="W538">
        <v>100</v>
      </c>
    </row>
    <row r="539" spans="1:23" x14ac:dyDescent="0.25">
      <c r="A539" t="s">
        <v>2517</v>
      </c>
      <c r="B539" t="s">
        <v>2516</v>
      </c>
      <c r="C539" t="s">
        <v>2840</v>
      </c>
      <c r="D539" t="s">
        <v>9</v>
      </c>
      <c r="E539">
        <v>111</v>
      </c>
      <c r="F539">
        <v>201</v>
      </c>
      <c r="G539">
        <v>55.223880597014926</v>
      </c>
      <c r="H539">
        <v>63</v>
      </c>
      <c r="I539">
        <v>48</v>
      </c>
      <c r="J539">
        <v>4</v>
      </c>
      <c r="K539">
        <v>30</v>
      </c>
      <c r="L539">
        <v>18</v>
      </c>
      <c r="M539">
        <v>11</v>
      </c>
      <c r="N539">
        <v>63</v>
      </c>
      <c r="O539">
        <v>0</v>
      </c>
      <c r="P539">
        <v>111</v>
      </c>
      <c r="Q539">
        <v>1</v>
      </c>
      <c r="R539">
        <v>43.243243243243242</v>
      </c>
      <c r="S539">
        <v>3.6036036036036037</v>
      </c>
      <c r="T539">
        <v>27.027027027027028</v>
      </c>
      <c r="U539">
        <v>16.216216216216218</v>
      </c>
      <c r="V539">
        <v>9.9099099099099099</v>
      </c>
      <c r="W539">
        <v>100</v>
      </c>
    </row>
    <row r="540" spans="1:23" x14ac:dyDescent="0.25">
      <c r="A540" t="s">
        <v>2519</v>
      </c>
      <c r="B540" t="s">
        <v>2518</v>
      </c>
      <c r="C540" t="s">
        <v>2840</v>
      </c>
      <c r="D540" t="s">
        <v>9</v>
      </c>
      <c r="E540">
        <v>9</v>
      </c>
      <c r="F540" t="e">
        <v>#N/A</v>
      </c>
      <c r="G540" t="e">
        <v>#N/A</v>
      </c>
      <c r="H540">
        <v>9</v>
      </c>
      <c r="I540">
        <v>0</v>
      </c>
      <c r="J540">
        <v>0</v>
      </c>
      <c r="K540">
        <v>3</v>
      </c>
      <c r="L540">
        <v>3</v>
      </c>
      <c r="M540">
        <v>3</v>
      </c>
      <c r="N540">
        <v>9</v>
      </c>
      <c r="O540">
        <v>0</v>
      </c>
      <c r="P540">
        <v>9</v>
      </c>
      <c r="Q540">
        <v>1</v>
      </c>
      <c r="R540">
        <v>0</v>
      </c>
      <c r="S540">
        <v>0</v>
      </c>
      <c r="T540">
        <v>33.333333333333329</v>
      </c>
      <c r="U540">
        <v>33.333333333333329</v>
      </c>
      <c r="V540">
        <v>33.333333333333329</v>
      </c>
      <c r="W540">
        <v>99.999999999999986</v>
      </c>
    </row>
    <row r="541" spans="1:23" x14ac:dyDescent="0.25">
      <c r="A541" t="s">
        <v>2521</v>
      </c>
      <c r="B541" t="s">
        <v>2520</v>
      </c>
      <c r="C541" t="s">
        <v>2840</v>
      </c>
      <c r="D541" t="s">
        <v>9</v>
      </c>
      <c r="E541">
        <v>1</v>
      </c>
      <c r="F541" t="e">
        <v>#N/A</v>
      </c>
      <c r="G541" t="e">
        <v>#N/A</v>
      </c>
      <c r="H541">
        <v>1</v>
      </c>
      <c r="I541">
        <v>0</v>
      </c>
      <c r="J541">
        <v>1</v>
      </c>
      <c r="K541">
        <v>0</v>
      </c>
      <c r="L541">
        <v>0</v>
      </c>
      <c r="M541">
        <v>0</v>
      </c>
      <c r="N541">
        <v>1</v>
      </c>
      <c r="O541">
        <v>0</v>
      </c>
      <c r="P541">
        <v>1</v>
      </c>
      <c r="Q541">
        <v>1</v>
      </c>
      <c r="R541">
        <v>0</v>
      </c>
      <c r="S541">
        <v>100</v>
      </c>
      <c r="T541">
        <v>0</v>
      </c>
      <c r="U541">
        <v>0</v>
      </c>
      <c r="V541">
        <v>0</v>
      </c>
      <c r="W541">
        <v>100</v>
      </c>
    </row>
    <row r="542" spans="1:23" x14ac:dyDescent="0.25">
      <c r="A542" t="s">
        <v>2523</v>
      </c>
      <c r="B542" t="s">
        <v>2522</v>
      </c>
      <c r="C542" t="s">
        <v>2840</v>
      </c>
      <c r="D542" t="s">
        <v>9</v>
      </c>
      <c r="E542">
        <v>753</v>
      </c>
      <c r="F542">
        <v>1231</v>
      </c>
      <c r="G542">
        <v>61.169780666125106</v>
      </c>
      <c r="H542">
        <v>643</v>
      </c>
      <c r="I542">
        <v>110</v>
      </c>
      <c r="J542">
        <v>214</v>
      </c>
      <c r="K542">
        <v>284</v>
      </c>
      <c r="L542">
        <v>86</v>
      </c>
      <c r="M542">
        <v>59</v>
      </c>
      <c r="N542">
        <v>643</v>
      </c>
      <c r="O542">
        <v>0</v>
      </c>
      <c r="P542">
        <v>753</v>
      </c>
      <c r="Q542">
        <v>1</v>
      </c>
      <c r="R542">
        <v>14.608233731739709</v>
      </c>
      <c r="S542">
        <v>28.419654714475435</v>
      </c>
      <c r="T542">
        <v>37.715803452855248</v>
      </c>
      <c r="U542">
        <v>11.42098273572377</v>
      </c>
      <c r="V542">
        <v>7.8353253652058434</v>
      </c>
      <c r="W542">
        <v>100.00000000000001</v>
      </c>
    </row>
    <row r="543" spans="1:23" x14ac:dyDescent="0.25">
      <c r="A543" t="s">
        <v>2525</v>
      </c>
      <c r="B543" t="s">
        <v>2524</v>
      </c>
      <c r="C543" t="s">
        <v>2840</v>
      </c>
      <c r="D543" t="s">
        <v>9</v>
      </c>
      <c r="E543">
        <v>4</v>
      </c>
      <c r="F543" t="e">
        <v>#N/A</v>
      </c>
      <c r="G543" t="e">
        <v>#N/A</v>
      </c>
      <c r="H543">
        <v>4</v>
      </c>
      <c r="I543">
        <v>0</v>
      </c>
      <c r="J543">
        <v>1</v>
      </c>
      <c r="K543">
        <v>2</v>
      </c>
      <c r="L543">
        <v>0</v>
      </c>
      <c r="M543">
        <v>1</v>
      </c>
      <c r="N543">
        <v>4</v>
      </c>
      <c r="O543">
        <v>0</v>
      </c>
      <c r="P543">
        <v>4</v>
      </c>
      <c r="Q543">
        <v>1</v>
      </c>
      <c r="R543">
        <v>0</v>
      </c>
      <c r="S543">
        <v>25</v>
      </c>
      <c r="T543">
        <v>50</v>
      </c>
      <c r="U543">
        <v>0</v>
      </c>
      <c r="V543">
        <v>25</v>
      </c>
      <c r="W543">
        <v>100</v>
      </c>
    </row>
    <row r="544" spans="1:23" x14ac:dyDescent="0.25">
      <c r="A544" t="s">
        <v>2527</v>
      </c>
      <c r="B544" t="s">
        <v>2526</v>
      </c>
      <c r="C544" t="s">
        <v>2840</v>
      </c>
      <c r="D544" t="s">
        <v>9</v>
      </c>
      <c r="E544">
        <v>6</v>
      </c>
      <c r="F544" t="e">
        <v>#N/A</v>
      </c>
      <c r="G544" t="e">
        <v>#N/A</v>
      </c>
      <c r="H544">
        <v>3</v>
      </c>
      <c r="I544">
        <v>3</v>
      </c>
      <c r="J544">
        <v>1</v>
      </c>
      <c r="K544">
        <v>2</v>
      </c>
      <c r="L544">
        <v>0</v>
      </c>
      <c r="M544">
        <v>0</v>
      </c>
      <c r="N544">
        <v>3</v>
      </c>
      <c r="O544">
        <v>0</v>
      </c>
      <c r="P544">
        <v>6</v>
      </c>
      <c r="Q544">
        <v>1</v>
      </c>
      <c r="R544">
        <v>50</v>
      </c>
      <c r="S544">
        <v>16.666666666666664</v>
      </c>
      <c r="T544">
        <v>33.333333333333329</v>
      </c>
      <c r="U544">
        <v>0</v>
      </c>
      <c r="V544">
        <v>0</v>
      </c>
      <c r="W544">
        <v>99.999999999999986</v>
      </c>
    </row>
    <row r="545" spans="1:23" x14ac:dyDescent="0.25">
      <c r="A545" t="s">
        <v>2529</v>
      </c>
      <c r="B545" t="s">
        <v>2528</v>
      </c>
      <c r="C545" t="s">
        <v>2840</v>
      </c>
      <c r="D545" t="s">
        <v>9</v>
      </c>
      <c r="E545">
        <v>93</v>
      </c>
      <c r="F545">
        <v>239</v>
      </c>
      <c r="G545">
        <v>38.912133891213394</v>
      </c>
      <c r="H545">
        <v>60</v>
      </c>
      <c r="I545">
        <v>33</v>
      </c>
      <c r="J545">
        <v>11</v>
      </c>
      <c r="K545">
        <v>24</v>
      </c>
      <c r="L545">
        <v>18</v>
      </c>
      <c r="M545">
        <v>7</v>
      </c>
      <c r="N545">
        <v>60</v>
      </c>
      <c r="O545">
        <v>0</v>
      </c>
      <c r="P545">
        <v>93</v>
      </c>
      <c r="Q545">
        <v>1</v>
      </c>
      <c r="R545">
        <v>35.483870967741936</v>
      </c>
      <c r="S545">
        <v>11.827956989247312</v>
      </c>
      <c r="T545">
        <v>25.806451612903224</v>
      </c>
      <c r="U545">
        <v>19.35483870967742</v>
      </c>
      <c r="V545">
        <v>7.5268817204301079</v>
      </c>
      <c r="W545">
        <v>100.00000000000001</v>
      </c>
    </row>
    <row r="546" spans="1:23" x14ac:dyDescent="0.25">
      <c r="A546" t="s">
        <v>2531</v>
      </c>
      <c r="B546" t="s">
        <v>2530</v>
      </c>
      <c r="C546" t="s">
        <v>2840</v>
      </c>
      <c r="D546" t="s">
        <v>9</v>
      </c>
      <c r="E546">
        <v>748</v>
      </c>
      <c r="F546">
        <v>1879</v>
      </c>
      <c r="G546">
        <v>39.808408728046835</v>
      </c>
      <c r="H546">
        <v>635</v>
      </c>
      <c r="I546">
        <v>113</v>
      </c>
      <c r="J546">
        <v>168</v>
      </c>
      <c r="K546">
        <v>291</v>
      </c>
      <c r="L546">
        <v>106</v>
      </c>
      <c r="M546">
        <v>70</v>
      </c>
      <c r="N546">
        <v>635</v>
      </c>
      <c r="O546">
        <v>0</v>
      </c>
      <c r="P546">
        <v>748</v>
      </c>
      <c r="Q546">
        <v>1</v>
      </c>
      <c r="R546">
        <v>15.106951871657753</v>
      </c>
      <c r="S546">
        <v>22.459893048128343</v>
      </c>
      <c r="T546">
        <v>38.903743315508024</v>
      </c>
      <c r="U546">
        <v>14.171122994652407</v>
      </c>
      <c r="V546">
        <v>9.3582887700534751</v>
      </c>
      <c r="W546">
        <v>100</v>
      </c>
    </row>
    <row r="547" spans="1:23" x14ac:dyDescent="0.25">
      <c r="A547" t="s">
        <v>1657</v>
      </c>
      <c r="B547" t="s">
        <v>1656</v>
      </c>
      <c r="C547" t="s">
        <v>2840</v>
      </c>
      <c r="D547" t="s">
        <v>9</v>
      </c>
      <c r="E547">
        <v>605</v>
      </c>
      <c r="F547">
        <v>1641</v>
      </c>
      <c r="G547">
        <v>36.867763558805606</v>
      </c>
      <c r="H547">
        <v>437</v>
      </c>
      <c r="I547">
        <v>168</v>
      </c>
      <c r="J547">
        <v>111</v>
      </c>
      <c r="K547">
        <v>197</v>
      </c>
      <c r="L547">
        <v>79</v>
      </c>
      <c r="M547">
        <v>50</v>
      </c>
      <c r="N547">
        <v>437</v>
      </c>
      <c r="O547">
        <v>0</v>
      </c>
      <c r="P547">
        <v>605</v>
      </c>
      <c r="Q547">
        <v>1</v>
      </c>
      <c r="R547">
        <v>27.768595041322314</v>
      </c>
      <c r="S547">
        <v>18.347107438016529</v>
      </c>
      <c r="T547">
        <v>32.561983471074377</v>
      </c>
      <c r="U547">
        <v>13.057851239669422</v>
      </c>
      <c r="V547">
        <v>8.2644628099173563</v>
      </c>
      <c r="W547">
        <v>100</v>
      </c>
    </row>
    <row r="548" spans="1:23" x14ac:dyDescent="0.25">
      <c r="A548" t="s">
        <v>2535</v>
      </c>
      <c r="B548" t="s">
        <v>2534</v>
      </c>
      <c r="C548" t="s">
        <v>2840</v>
      </c>
      <c r="D548" t="s">
        <v>9</v>
      </c>
      <c r="E548">
        <v>314</v>
      </c>
      <c r="F548">
        <v>654</v>
      </c>
      <c r="G548">
        <v>48.01223241590214</v>
      </c>
      <c r="H548">
        <v>210</v>
      </c>
      <c r="I548">
        <v>104</v>
      </c>
      <c r="J548">
        <v>45</v>
      </c>
      <c r="K548">
        <v>80</v>
      </c>
      <c r="L548">
        <v>12</v>
      </c>
      <c r="M548">
        <v>73</v>
      </c>
      <c r="N548">
        <v>210</v>
      </c>
      <c r="O548">
        <v>0</v>
      </c>
      <c r="P548">
        <v>314</v>
      </c>
      <c r="Q548">
        <v>1</v>
      </c>
      <c r="R548">
        <v>33.121019108280251</v>
      </c>
      <c r="S548">
        <v>14.331210191082802</v>
      </c>
      <c r="T548">
        <v>25.477707006369428</v>
      </c>
      <c r="U548">
        <v>3.8216560509554141</v>
      </c>
      <c r="V548">
        <v>23.248407643312103</v>
      </c>
      <c r="W548">
        <v>100</v>
      </c>
    </row>
    <row r="549" spans="1:23" x14ac:dyDescent="0.25">
      <c r="A549" t="s">
        <v>1661</v>
      </c>
      <c r="B549" t="s">
        <v>1660</v>
      </c>
      <c r="C549" t="s">
        <v>2840</v>
      </c>
      <c r="D549" t="s">
        <v>9</v>
      </c>
      <c r="E549">
        <v>1234</v>
      </c>
      <c r="F549">
        <v>2731</v>
      </c>
      <c r="G549">
        <v>45.184913950933726</v>
      </c>
      <c r="H549">
        <v>691</v>
      </c>
      <c r="I549">
        <v>543</v>
      </c>
      <c r="J549">
        <v>125</v>
      </c>
      <c r="K549">
        <v>343</v>
      </c>
      <c r="L549">
        <v>119</v>
      </c>
      <c r="M549">
        <v>104</v>
      </c>
      <c r="N549">
        <v>691</v>
      </c>
      <c r="O549">
        <v>0</v>
      </c>
      <c r="P549">
        <v>1234</v>
      </c>
      <c r="Q549">
        <v>1</v>
      </c>
      <c r="R549">
        <v>44.003241491085902</v>
      </c>
      <c r="S549">
        <v>10.12965964343598</v>
      </c>
      <c r="T549">
        <v>27.795786061588331</v>
      </c>
      <c r="U549">
        <v>9.6434359805510539</v>
      </c>
      <c r="V549">
        <v>8.4278768233387353</v>
      </c>
      <c r="W549">
        <v>100.00000000000001</v>
      </c>
    </row>
    <row r="550" spans="1:23" x14ac:dyDescent="0.25">
      <c r="A550" t="s">
        <v>2537</v>
      </c>
      <c r="B550" t="s">
        <v>2536</v>
      </c>
      <c r="C550" t="s">
        <v>2840</v>
      </c>
      <c r="D550" t="s">
        <v>9</v>
      </c>
      <c r="E550">
        <v>607</v>
      </c>
      <c r="F550">
        <v>1204</v>
      </c>
      <c r="G550">
        <v>50.415282392026583</v>
      </c>
      <c r="H550">
        <v>472</v>
      </c>
      <c r="I550">
        <v>135</v>
      </c>
      <c r="J550">
        <v>125</v>
      </c>
      <c r="K550">
        <v>229</v>
      </c>
      <c r="L550">
        <v>52</v>
      </c>
      <c r="M550">
        <v>66</v>
      </c>
      <c r="N550">
        <v>472</v>
      </c>
      <c r="O550">
        <v>0</v>
      </c>
      <c r="P550">
        <v>607</v>
      </c>
      <c r="Q550">
        <v>1</v>
      </c>
      <c r="R550">
        <v>22.240527182866558</v>
      </c>
      <c r="S550">
        <v>20.59308072487644</v>
      </c>
      <c r="T550">
        <v>37.726523887973642</v>
      </c>
      <c r="U550">
        <v>8.5667215815486006</v>
      </c>
      <c r="V550">
        <v>10.873146622734762</v>
      </c>
      <c r="W550">
        <v>100.00000000000001</v>
      </c>
    </row>
    <row r="551" spans="1:23" x14ac:dyDescent="0.25">
      <c r="A551" t="s">
        <v>2539</v>
      </c>
      <c r="B551" t="s">
        <v>2538</v>
      </c>
      <c r="C551" t="s">
        <v>2840</v>
      </c>
      <c r="D551" t="s">
        <v>9</v>
      </c>
      <c r="E551">
        <v>39</v>
      </c>
      <c r="F551" t="e">
        <v>#N/A</v>
      </c>
      <c r="G551" t="e">
        <v>#N/A</v>
      </c>
      <c r="H551">
        <v>23</v>
      </c>
      <c r="I551">
        <v>16</v>
      </c>
      <c r="J551">
        <v>4</v>
      </c>
      <c r="K551">
        <v>8</v>
      </c>
      <c r="L551">
        <v>7</v>
      </c>
      <c r="M551">
        <v>4</v>
      </c>
      <c r="N551">
        <v>23</v>
      </c>
      <c r="O551">
        <v>0</v>
      </c>
      <c r="P551">
        <v>39</v>
      </c>
      <c r="Q551">
        <v>1</v>
      </c>
      <c r="R551">
        <v>41.025641025641022</v>
      </c>
      <c r="S551">
        <v>10.256410256410255</v>
      </c>
      <c r="T551">
        <v>20.512820512820511</v>
      </c>
      <c r="U551">
        <v>17.948717948717949</v>
      </c>
      <c r="V551">
        <v>10.256410256410255</v>
      </c>
      <c r="W551">
        <v>100</v>
      </c>
    </row>
    <row r="552" spans="1:23" x14ac:dyDescent="0.25">
      <c r="A552" t="s">
        <v>2541</v>
      </c>
      <c r="B552" t="s">
        <v>2540</v>
      </c>
      <c r="C552" t="s">
        <v>2840</v>
      </c>
      <c r="D552" t="s">
        <v>9</v>
      </c>
      <c r="E552">
        <v>12</v>
      </c>
      <c r="F552" t="e">
        <v>#N/A</v>
      </c>
      <c r="G552" t="e">
        <v>#N/A</v>
      </c>
      <c r="H552">
        <v>7</v>
      </c>
      <c r="I552">
        <v>5</v>
      </c>
      <c r="J552">
        <v>0</v>
      </c>
      <c r="K552">
        <v>6</v>
      </c>
      <c r="L552">
        <v>1</v>
      </c>
      <c r="M552">
        <v>0</v>
      </c>
      <c r="N552">
        <v>7</v>
      </c>
      <c r="O552">
        <v>0</v>
      </c>
      <c r="P552">
        <v>12</v>
      </c>
      <c r="Q552">
        <v>1</v>
      </c>
      <c r="R552">
        <v>41.666666666666671</v>
      </c>
      <c r="S552">
        <v>0</v>
      </c>
      <c r="T552">
        <v>50</v>
      </c>
      <c r="U552">
        <v>8.3333333333333321</v>
      </c>
      <c r="V552">
        <v>0</v>
      </c>
      <c r="W552">
        <v>100</v>
      </c>
    </row>
    <row r="553" spans="1:23" x14ac:dyDescent="0.25">
      <c r="A553" t="s">
        <v>2543</v>
      </c>
      <c r="B553" t="s">
        <v>2542</v>
      </c>
      <c r="C553" t="s">
        <v>2840</v>
      </c>
      <c r="D553" t="s">
        <v>9</v>
      </c>
      <c r="E553">
        <v>1</v>
      </c>
      <c r="F553" t="e">
        <v>#N/A</v>
      </c>
      <c r="G553" t="e">
        <v>#N/A</v>
      </c>
      <c r="H553">
        <v>0</v>
      </c>
      <c r="I553">
        <v>1</v>
      </c>
      <c r="J553">
        <v>0</v>
      </c>
      <c r="K553">
        <v>0</v>
      </c>
      <c r="L553">
        <v>0</v>
      </c>
      <c r="M553">
        <v>0</v>
      </c>
      <c r="N553">
        <v>0</v>
      </c>
      <c r="O553">
        <v>0</v>
      </c>
      <c r="P553">
        <v>1</v>
      </c>
      <c r="Q553">
        <v>1</v>
      </c>
      <c r="R553">
        <v>100</v>
      </c>
      <c r="S553">
        <v>0</v>
      </c>
      <c r="T553">
        <v>0</v>
      </c>
      <c r="U553">
        <v>0</v>
      </c>
      <c r="V553">
        <v>0</v>
      </c>
      <c r="W553">
        <v>100</v>
      </c>
    </row>
    <row r="554" spans="1:23" x14ac:dyDescent="0.25">
      <c r="A554" t="s">
        <v>2545</v>
      </c>
      <c r="B554" t="s">
        <v>2544</v>
      </c>
      <c r="C554" t="s">
        <v>2840</v>
      </c>
      <c r="D554" t="s">
        <v>9</v>
      </c>
      <c r="E554">
        <v>7</v>
      </c>
      <c r="F554" t="e">
        <v>#N/A</v>
      </c>
      <c r="G554" t="e">
        <v>#N/A</v>
      </c>
      <c r="H554">
        <v>4</v>
      </c>
      <c r="I554">
        <v>3</v>
      </c>
      <c r="J554">
        <v>1</v>
      </c>
      <c r="K554">
        <v>3</v>
      </c>
      <c r="L554">
        <v>0</v>
      </c>
      <c r="M554">
        <v>0</v>
      </c>
      <c r="N554">
        <v>4</v>
      </c>
      <c r="O554">
        <v>0</v>
      </c>
      <c r="P554">
        <v>7</v>
      </c>
      <c r="Q554">
        <v>1</v>
      </c>
      <c r="R554">
        <v>42.857142857142854</v>
      </c>
      <c r="S554">
        <v>14.285714285714285</v>
      </c>
      <c r="T554">
        <v>42.857142857142854</v>
      </c>
      <c r="U554">
        <v>0</v>
      </c>
      <c r="V554">
        <v>0</v>
      </c>
      <c r="W554">
        <v>100</v>
      </c>
    </row>
    <row r="555" spans="1:23" x14ac:dyDescent="0.25">
      <c r="A555" t="s">
        <v>1671</v>
      </c>
      <c r="B555" t="s">
        <v>1670</v>
      </c>
      <c r="C555" t="s">
        <v>2840</v>
      </c>
      <c r="D555" t="s">
        <v>9</v>
      </c>
      <c r="E555">
        <v>387</v>
      </c>
      <c r="F555">
        <v>971</v>
      </c>
      <c r="G555">
        <v>39.85581874356334</v>
      </c>
      <c r="H555">
        <v>229</v>
      </c>
      <c r="I555">
        <v>158</v>
      </c>
      <c r="J555">
        <v>30</v>
      </c>
      <c r="K555">
        <v>140</v>
      </c>
      <c r="L555">
        <v>30</v>
      </c>
      <c r="M555">
        <v>29</v>
      </c>
      <c r="N555">
        <v>229</v>
      </c>
      <c r="O555">
        <v>0</v>
      </c>
      <c r="P555">
        <v>387</v>
      </c>
      <c r="Q555">
        <v>1</v>
      </c>
      <c r="R555">
        <v>40.826873385012917</v>
      </c>
      <c r="S555">
        <v>7.7519379844961236</v>
      </c>
      <c r="T555">
        <v>36.175710594315248</v>
      </c>
      <c r="U555">
        <v>7.7519379844961236</v>
      </c>
      <c r="V555">
        <v>7.4935400516795871</v>
      </c>
      <c r="W555">
        <v>100</v>
      </c>
    </row>
    <row r="556" spans="1:23" x14ac:dyDescent="0.25">
      <c r="A556" t="s">
        <v>2547</v>
      </c>
      <c r="B556" t="s">
        <v>2546</v>
      </c>
      <c r="C556" t="s">
        <v>2840</v>
      </c>
      <c r="D556" t="s">
        <v>9</v>
      </c>
      <c r="E556">
        <v>2</v>
      </c>
      <c r="F556" t="e">
        <v>#N/A</v>
      </c>
      <c r="G556" t="e">
        <v>#N/A</v>
      </c>
      <c r="H556">
        <v>1</v>
      </c>
      <c r="I556">
        <v>1</v>
      </c>
      <c r="J556">
        <v>0</v>
      </c>
      <c r="K556">
        <v>0</v>
      </c>
      <c r="L556">
        <v>1</v>
      </c>
      <c r="M556">
        <v>0</v>
      </c>
      <c r="N556">
        <v>1</v>
      </c>
      <c r="O556">
        <v>0</v>
      </c>
      <c r="P556">
        <v>2</v>
      </c>
      <c r="Q556">
        <v>1</v>
      </c>
      <c r="R556">
        <v>50</v>
      </c>
      <c r="S556">
        <v>0</v>
      </c>
      <c r="T556">
        <v>0</v>
      </c>
      <c r="U556">
        <v>50</v>
      </c>
      <c r="V556">
        <v>0</v>
      </c>
      <c r="W556">
        <v>100</v>
      </c>
    </row>
    <row r="557" spans="1:23" x14ac:dyDescent="0.25">
      <c r="A557" t="s">
        <v>2549</v>
      </c>
      <c r="B557" t="s">
        <v>2548</v>
      </c>
      <c r="C557" t="s">
        <v>2840</v>
      </c>
      <c r="D557" t="s">
        <v>9</v>
      </c>
      <c r="E557">
        <v>5</v>
      </c>
      <c r="F557" t="e">
        <v>#N/A</v>
      </c>
      <c r="G557" t="e">
        <v>#N/A</v>
      </c>
      <c r="H557">
        <v>2</v>
      </c>
      <c r="I557">
        <v>3</v>
      </c>
      <c r="J557">
        <v>2</v>
      </c>
      <c r="K557">
        <v>0</v>
      </c>
      <c r="L557">
        <v>0</v>
      </c>
      <c r="M557">
        <v>0</v>
      </c>
      <c r="N557">
        <v>2</v>
      </c>
      <c r="O557">
        <v>0</v>
      </c>
      <c r="P557">
        <v>5</v>
      </c>
      <c r="Q557">
        <v>1</v>
      </c>
      <c r="R557">
        <v>60</v>
      </c>
      <c r="S557">
        <v>40</v>
      </c>
      <c r="T557">
        <v>0</v>
      </c>
      <c r="U557">
        <v>0</v>
      </c>
      <c r="V557">
        <v>0</v>
      </c>
      <c r="W557">
        <v>100</v>
      </c>
    </row>
    <row r="558" spans="1:23" x14ac:dyDescent="0.25">
      <c r="A558" t="s">
        <v>2551</v>
      </c>
      <c r="B558" t="s">
        <v>2550</v>
      </c>
      <c r="C558" t="s">
        <v>2840</v>
      </c>
      <c r="D558" t="s">
        <v>9</v>
      </c>
      <c r="E558">
        <v>68</v>
      </c>
      <c r="F558">
        <v>252</v>
      </c>
      <c r="G558">
        <v>26.984126984126984</v>
      </c>
      <c r="H558">
        <v>31</v>
      </c>
      <c r="I558">
        <v>37</v>
      </c>
      <c r="J558">
        <v>7</v>
      </c>
      <c r="K558">
        <v>12</v>
      </c>
      <c r="L558">
        <v>8</v>
      </c>
      <c r="M558">
        <v>4</v>
      </c>
      <c r="N558">
        <v>31</v>
      </c>
      <c r="O558">
        <v>0</v>
      </c>
      <c r="P558">
        <v>68</v>
      </c>
      <c r="Q558">
        <v>1</v>
      </c>
      <c r="R558">
        <v>54.411764705882348</v>
      </c>
      <c r="S558">
        <v>10.294117647058822</v>
      </c>
      <c r="T558">
        <v>17.647058823529413</v>
      </c>
      <c r="U558">
        <v>11.76470588235294</v>
      </c>
      <c r="V558">
        <v>5.8823529411764701</v>
      </c>
      <c r="W558">
        <v>99.999999999999986</v>
      </c>
    </row>
    <row r="559" spans="1:23" x14ac:dyDescent="0.25">
      <c r="A559" t="s">
        <v>2553</v>
      </c>
      <c r="B559" t="s">
        <v>2552</v>
      </c>
      <c r="C559" t="s">
        <v>2840</v>
      </c>
      <c r="D559" t="s">
        <v>9</v>
      </c>
      <c r="E559">
        <v>9</v>
      </c>
      <c r="F559" t="e">
        <v>#N/A</v>
      </c>
      <c r="G559" t="e">
        <v>#N/A</v>
      </c>
      <c r="H559">
        <v>2</v>
      </c>
      <c r="I559">
        <v>7</v>
      </c>
      <c r="J559">
        <v>1</v>
      </c>
      <c r="K559">
        <v>1</v>
      </c>
      <c r="L559">
        <v>0</v>
      </c>
      <c r="M559">
        <v>0</v>
      </c>
      <c r="N559">
        <v>2</v>
      </c>
      <c r="O559">
        <v>0</v>
      </c>
      <c r="P559">
        <v>9</v>
      </c>
      <c r="Q559">
        <v>1</v>
      </c>
      <c r="R559">
        <v>77.777777777777786</v>
      </c>
      <c r="S559">
        <v>11.111111111111111</v>
      </c>
      <c r="T559">
        <v>11.111111111111111</v>
      </c>
      <c r="U559">
        <v>0</v>
      </c>
      <c r="V559">
        <v>0</v>
      </c>
      <c r="W559">
        <v>100.00000000000001</v>
      </c>
    </row>
    <row r="560" spans="1:23" x14ac:dyDescent="0.25">
      <c r="A560" t="s">
        <v>1675</v>
      </c>
      <c r="B560" t="s">
        <v>1674</v>
      </c>
      <c r="C560" t="s">
        <v>2840</v>
      </c>
      <c r="D560" t="s">
        <v>9</v>
      </c>
      <c r="E560">
        <v>81</v>
      </c>
      <c r="F560">
        <v>166</v>
      </c>
      <c r="G560">
        <v>48.795180722891565</v>
      </c>
      <c r="H560">
        <v>44</v>
      </c>
      <c r="I560">
        <v>37</v>
      </c>
      <c r="J560">
        <v>10</v>
      </c>
      <c r="K560">
        <v>17</v>
      </c>
      <c r="L560">
        <v>10</v>
      </c>
      <c r="M560">
        <v>7</v>
      </c>
      <c r="N560">
        <v>44</v>
      </c>
      <c r="O560">
        <v>0</v>
      </c>
      <c r="P560">
        <v>81</v>
      </c>
      <c r="Q560">
        <v>1</v>
      </c>
      <c r="R560">
        <v>45.679012345679013</v>
      </c>
      <c r="S560">
        <v>12.345679012345679</v>
      </c>
      <c r="T560">
        <v>20.987654320987652</v>
      </c>
      <c r="U560">
        <v>12.345679012345679</v>
      </c>
      <c r="V560">
        <v>8.6419753086419746</v>
      </c>
      <c r="W560">
        <v>100</v>
      </c>
    </row>
    <row r="561" spans="1:23" x14ac:dyDescent="0.25">
      <c r="A561" t="s">
        <v>1680</v>
      </c>
      <c r="B561" t="s">
        <v>1679</v>
      </c>
      <c r="C561" t="s">
        <v>2840</v>
      </c>
      <c r="D561" t="s">
        <v>9</v>
      </c>
      <c r="E561">
        <v>353</v>
      </c>
      <c r="F561">
        <v>621</v>
      </c>
      <c r="G561">
        <v>56.843800322061192</v>
      </c>
      <c r="H561">
        <v>302</v>
      </c>
      <c r="I561">
        <v>51</v>
      </c>
      <c r="J561">
        <v>65</v>
      </c>
      <c r="K561">
        <v>56</v>
      </c>
      <c r="L561">
        <v>65</v>
      </c>
      <c r="M561">
        <v>116</v>
      </c>
      <c r="N561">
        <v>302</v>
      </c>
      <c r="O561">
        <v>0</v>
      </c>
      <c r="P561">
        <v>353</v>
      </c>
      <c r="Q561">
        <v>1</v>
      </c>
      <c r="R561">
        <v>14.447592067988669</v>
      </c>
      <c r="S561">
        <v>18.413597733711047</v>
      </c>
      <c r="T561">
        <v>15.864022662889518</v>
      </c>
      <c r="U561">
        <v>18.413597733711047</v>
      </c>
      <c r="V561">
        <v>32.861189801699723</v>
      </c>
      <c r="W561">
        <v>100</v>
      </c>
    </row>
    <row r="562" spans="1:23" x14ac:dyDescent="0.25">
      <c r="A562" t="s">
        <v>2559</v>
      </c>
      <c r="B562" t="s">
        <v>2558</v>
      </c>
      <c r="C562" t="s">
        <v>2840</v>
      </c>
      <c r="D562" t="s">
        <v>9</v>
      </c>
      <c r="E562">
        <v>18</v>
      </c>
      <c r="F562" t="e">
        <v>#N/A</v>
      </c>
      <c r="G562" t="e">
        <v>#N/A</v>
      </c>
      <c r="H562">
        <v>16</v>
      </c>
      <c r="I562">
        <v>2</v>
      </c>
      <c r="J562">
        <v>5</v>
      </c>
      <c r="K562">
        <v>4</v>
      </c>
      <c r="L562">
        <v>4</v>
      </c>
      <c r="M562">
        <v>3</v>
      </c>
      <c r="N562">
        <v>16</v>
      </c>
      <c r="O562">
        <v>0</v>
      </c>
      <c r="P562">
        <v>18</v>
      </c>
      <c r="Q562">
        <v>1</v>
      </c>
      <c r="R562">
        <v>11.111111111111111</v>
      </c>
      <c r="S562">
        <v>27.777777777777779</v>
      </c>
      <c r="T562">
        <v>22.222222222222221</v>
      </c>
      <c r="U562">
        <v>22.222222222222221</v>
      </c>
      <c r="V562">
        <v>16.666666666666664</v>
      </c>
      <c r="W562">
        <v>100</v>
      </c>
    </row>
    <row r="563" spans="1:23" x14ac:dyDescent="0.25">
      <c r="A563" t="s">
        <v>2565</v>
      </c>
      <c r="B563" t="s">
        <v>2564</v>
      </c>
      <c r="C563" t="s">
        <v>2840</v>
      </c>
      <c r="D563" t="s">
        <v>9</v>
      </c>
      <c r="E563">
        <v>172</v>
      </c>
      <c r="F563">
        <v>395</v>
      </c>
      <c r="G563">
        <v>43.544303797468352</v>
      </c>
      <c r="H563">
        <v>116</v>
      </c>
      <c r="I563">
        <v>56</v>
      </c>
      <c r="J563">
        <v>19</v>
      </c>
      <c r="K563">
        <v>58</v>
      </c>
      <c r="L563">
        <v>27</v>
      </c>
      <c r="M563">
        <v>12</v>
      </c>
      <c r="N563">
        <v>116</v>
      </c>
      <c r="O563">
        <v>0</v>
      </c>
      <c r="P563">
        <v>172</v>
      </c>
      <c r="Q563">
        <v>1</v>
      </c>
      <c r="R563">
        <v>32.558139534883722</v>
      </c>
      <c r="S563">
        <v>11.046511627906977</v>
      </c>
      <c r="T563">
        <v>33.720930232558139</v>
      </c>
      <c r="U563">
        <v>15.697674418604651</v>
      </c>
      <c r="V563">
        <v>6.9767441860465116</v>
      </c>
      <c r="W563">
        <v>100.00000000000001</v>
      </c>
    </row>
    <row r="564" spans="1:23" x14ac:dyDescent="0.25">
      <c r="A564" t="s">
        <v>2567</v>
      </c>
      <c r="B564" t="s">
        <v>2566</v>
      </c>
      <c r="C564" t="s">
        <v>2840</v>
      </c>
      <c r="D564" t="s">
        <v>9</v>
      </c>
      <c r="E564">
        <v>1</v>
      </c>
      <c r="F564" t="e">
        <v>#N/A</v>
      </c>
      <c r="G564" t="e">
        <v>#N/A</v>
      </c>
      <c r="H564">
        <v>0</v>
      </c>
      <c r="I564">
        <v>1</v>
      </c>
      <c r="J564">
        <v>0</v>
      </c>
      <c r="K564">
        <v>0</v>
      </c>
      <c r="L564">
        <v>0</v>
      </c>
      <c r="M564">
        <v>0</v>
      </c>
      <c r="N564">
        <v>0</v>
      </c>
      <c r="O564">
        <v>0</v>
      </c>
      <c r="P564">
        <v>1</v>
      </c>
      <c r="Q564">
        <v>1</v>
      </c>
      <c r="R564">
        <v>100</v>
      </c>
      <c r="S564">
        <v>0</v>
      </c>
      <c r="T564">
        <v>0</v>
      </c>
      <c r="U564">
        <v>0</v>
      </c>
      <c r="V564">
        <v>0</v>
      </c>
      <c r="W564">
        <v>100</v>
      </c>
    </row>
    <row r="565" spans="1:23" x14ac:dyDescent="0.25">
      <c r="A565" t="s">
        <v>2569</v>
      </c>
      <c r="B565" t="s">
        <v>2568</v>
      </c>
      <c r="C565" t="s">
        <v>2840</v>
      </c>
      <c r="D565" t="s">
        <v>9</v>
      </c>
      <c r="E565">
        <v>7</v>
      </c>
      <c r="F565" t="e">
        <v>#N/A</v>
      </c>
      <c r="G565" t="e">
        <v>#N/A</v>
      </c>
      <c r="H565">
        <v>5</v>
      </c>
      <c r="I565">
        <v>2</v>
      </c>
      <c r="J565">
        <v>3</v>
      </c>
      <c r="K565">
        <v>2</v>
      </c>
      <c r="L565">
        <v>0</v>
      </c>
      <c r="M565">
        <v>0</v>
      </c>
      <c r="N565">
        <v>5</v>
      </c>
      <c r="O565">
        <v>0</v>
      </c>
      <c r="P565">
        <v>7</v>
      </c>
      <c r="Q565">
        <v>1</v>
      </c>
      <c r="R565">
        <v>28.571428571428569</v>
      </c>
      <c r="S565">
        <v>42.857142857142854</v>
      </c>
      <c r="T565">
        <v>28.571428571428569</v>
      </c>
      <c r="U565">
        <v>0</v>
      </c>
      <c r="V565">
        <v>0</v>
      </c>
      <c r="W565">
        <v>99.999999999999986</v>
      </c>
    </row>
    <row r="566" spans="1:23" x14ac:dyDescent="0.25">
      <c r="A566" t="s">
        <v>2571</v>
      </c>
      <c r="B566" t="s">
        <v>2570</v>
      </c>
      <c r="C566" t="s">
        <v>2840</v>
      </c>
      <c r="D566" t="s">
        <v>9</v>
      </c>
      <c r="E566">
        <v>2</v>
      </c>
      <c r="F566" t="e">
        <v>#N/A</v>
      </c>
      <c r="G566" t="e">
        <v>#N/A</v>
      </c>
      <c r="H566">
        <v>0</v>
      </c>
      <c r="I566">
        <v>2</v>
      </c>
      <c r="J566">
        <v>0</v>
      </c>
      <c r="K566">
        <v>0</v>
      </c>
      <c r="L566">
        <v>0</v>
      </c>
      <c r="M566">
        <v>0</v>
      </c>
      <c r="N566">
        <v>0</v>
      </c>
      <c r="O566">
        <v>0</v>
      </c>
      <c r="P566">
        <v>2</v>
      </c>
      <c r="Q566">
        <v>1</v>
      </c>
      <c r="R566">
        <v>100</v>
      </c>
      <c r="S566">
        <v>0</v>
      </c>
      <c r="T566">
        <v>0</v>
      </c>
      <c r="U566">
        <v>0</v>
      </c>
      <c r="V566">
        <v>0</v>
      </c>
      <c r="W566">
        <v>100</v>
      </c>
    </row>
    <row r="567" spans="1:23" x14ac:dyDescent="0.25">
      <c r="A567" t="s">
        <v>1682</v>
      </c>
      <c r="B567" t="s">
        <v>1681</v>
      </c>
      <c r="C567" t="s">
        <v>2840</v>
      </c>
      <c r="D567" t="s">
        <v>9</v>
      </c>
      <c r="E567">
        <v>825</v>
      </c>
      <c r="F567">
        <v>1632</v>
      </c>
      <c r="G567">
        <v>50.55147058823529</v>
      </c>
      <c r="H567">
        <v>553</v>
      </c>
      <c r="I567">
        <v>272</v>
      </c>
      <c r="J567">
        <v>73</v>
      </c>
      <c r="K567">
        <v>253</v>
      </c>
      <c r="L567">
        <v>141</v>
      </c>
      <c r="M567">
        <v>86</v>
      </c>
      <c r="N567">
        <v>553</v>
      </c>
      <c r="O567">
        <v>0</v>
      </c>
      <c r="P567">
        <v>825</v>
      </c>
      <c r="Q567">
        <v>1</v>
      </c>
      <c r="R567">
        <v>32.969696969696969</v>
      </c>
      <c r="S567">
        <v>8.8484848484848477</v>
      </c>
      <c r="T567">
        <v>30.666666666666664</v>
      </c>
      <c r="U567">
        <v>17.09090909090909</v>
      </c>
      <c r="V567">
        <v>10.424242424242426</v>
      </c>
      <c r="W567">
        <v>99.999999999999986</v>
      </c>
    </row>
    <row r="568" spans="1:23" x14ac:dyDescent="0.25">
      <c r="A568" t="s">
        <v>2575</v>
      </c>
      <c r="B568" t="s">
        <v>2574</v>
      </c>
      <c r="C568" t="s">
        <v>2840</v>
      </c>
      <c r="D568" t="s">
        <v>9</v>
      </c>
      <c r="E568">
        <v>324</v>
      </c>
      <c r="F568">
        <v>871</v>
      </c>
      <c r="G568">
        <v>37.198622273249136</v>
      </c>
      <c r="H568">
        <v>219</v>
      </c>
      <c r="I568">
        <v>105</v>
      </c>
      <c r="J568">
        <v>60</v>
      </c>
      <c r="K568">
        <v>101</v>
      </c>
      <c r="L568">
        <v>30</v>
      </c>
      <c r="M568">
        <v>28</v>
      </c>
      <c r="N568">
        <v>219</v>
      </c>
      <c r="O568">
        <v>0</v>
      </c>
      <c r="P568">
        <v>324</v>
      </c>
      <c r="Q568">
        <v>1</v>
      </c>
      <c r="R568">
        <v>32.407407407407405</v>
      </c>
      <c r="S568">
        <v>18.518518518518519</v>
      </c>
      <c r="T568">
        <v>31.172839506172838</v>
      </c>
      <c r="U568">
        <v>9.2592592592592595</v>
      </c>
      <c r="V568">
        <v>8.6419753086419746</v>
      </c>
      <c r="W568">
        <v>100</v>
      </c>
    </row>
    <row r="569" spans="1:23" x14ac:dyDescent="0.25">
      <c r="A569" t="s">
        <v>2577</v>
      </c>
      <c r="B569" t="s">
        <v>2576</v>
      </c>
      <c r="C569" t="s">
        <v>2840</v>
      </c>
      <c r="D569" t="s">
        <v>9</v>
      </c>
      <c r="E569">
        <v>56</v>
      </c>
      <c r="F569" t="e">
        <v>#N/A</v>
      </c>
      <c r="G569" t="e">
        <v>#N/A</v>
      </c>
      <c r="H569">
        <v>46</v>
      </c>
      <c r="I569">
        <v>10</v>
      </c>
      <c r="J569">
        <v>9</v>
      </c>
      <c r="K569">
        <v>23</v>
      </c>
      <c r="L569">
        <v>11</v>
      </c>
      <c r="M569">
        <v>3</v>
      </c>
      <c r="N569">
        <v>46</v>
      </c>
      <c r="O569">
        <v>0</v>
      </c>
      <c r="P569">
        <v>56</v>
      </c>
      <c r="Q569">
        <v>1</v>
      </c>
      <c r="R569">
        <v>17.857142857142858</v>
      </c>
      <c r="S569">
        <v>16.071428571428573</v>
      </c>
      <c r="T569">
        <v>41.071428571428569</v>
      </c>
      <c r="U569">
        <v>19.642857142857142</v>
      </c>
      <c r="V569">
        <v>5.3571428571428568</v>
      </c>
      <c r="W569">
        <v>100</v>
      </c>
    </row>
    <row r="570" spans="1:23" x14ac:dyDescent="0.25">
      <c r="A570" t="s">
        <v>1689</v>
      </c>
      <c r="B570" t="s">
        <v>1688</v>
      </c>
      <c r="C570" t="s">
        <v>2840</v>
      </c>
      <c r="D570" t="s">
        <v>9</v>
      </c>
      <c r="E570">
        <v>448</v>
      </c>
      <c r="F570">
        <v>935</v>
      </c>
      <c r="G570">
        <v>47.914438502673796</v>
      </c>
      <c r="H570">
        <v>278</v>
      </c>
      <c r="I570">
        <v>170</v>
      </c>
      <c r="J570">
        <v>47</v>
      </c>
      <c r="K570">
        <v>145</v>
      </c>
      <c r="L570">
        <v>56</v>
      </c>
      <c r="M570">
        <v>30</v>
      </c>
      <c r="N570">
        <v>278</v>
      </c>
      <c r="O570">
        <v>0</v>
      </c>
      <c r="P570">
        <v>448</v>
      </c>
      <c r="Q570">
        <v>1</v>
      </c>
      <c r="R570">
        <v>37.946428571428569</v>
      </c>
      <c r="S570">
        <v>10.491071428571429</v>
      </c>
      <c r="T570">
        <v>32.366071428571431</v>
      </c>
      <c r="U570">
        <v>12.5</v>
      </c>
      <c r="V570">
        <v>6.6964285714285712</v>
      </c>
      <c r="W570">
        <v>100</v>
      </c>
    </row>
    <row r="571" spans="1:23" x14ac:dyDescent="0.25">
      <c r="A571" t="s">
        <v>1696</v>
      </c>
      <c r="B571" t="s">
        <v>1695</v>
      </c>
      <c r="C571" t="s">
        <v>2840</v>
      </c>
      <c r="D571" t="s">
        <v>9</v>
      </c>
      <c r="E571">
        <v>172</v>
      </c>
      <c r="F571">
        <v>341</v>
      </c>
      <c r="G571">
        <v>50.439882697947212</v>
      </c>
      <c r="H571">
        <v>107</v>
      </c>
      <c r="I571">
        <v>65</v>
      </c>
      <c r="J571">
        <v>14</v>
      </c>
      <c r="K571">
        <v>51</v>
      </c>
      <c r="L571">
        <v>23</v>
      </c>
      <c r="M571">
        <v>19</v>
      </c>
      <c r="N571">
        <v>107</v>
      </c>
      <c r="O571">
        <v>0</v>
      </c>
      <c r="P571">
        <v>172</v>
      </c>
      <c r="Q571">
        <v>1</v>
      </c>
      <c r="R571">
        <v>37.790697674418603</v>
      </c>
      <c r="S571">
        <v>8.1395348837209305</v>
      </c>
      <c r="T571">
        <v>29.651162790697676</v>
      </c>
      <c r="U571">
        <v>13.372093023255813</v>
      </c>
      <c r="V571">
        <v>11.046511627906977</v>
      </c>
      <c r="W571">
        <v>100.00000000000001</v>
      </c>
    </row>
    <row r="572" spans="1:23" x14ac:dyDescent="0.25">
      <c r="A572" t="s">
        <v>1705</v>
      </c>
      <c r="B572" t="s">
        <v>1704</v>
      </c>
      <c r="C572" t="s">
        <v>2840</v>
      </c>
      <c r="D572" t="s">
        <v>9</v>
      </c>
      <c r="E572">
        <v>283</v>
      </c>
      <c r="F572">
        <v>678</v>
      </c>
      <c r="G572">
        <v>41.740412979351035</v>
      </c>
      <c r="H572">
        <v>184</v>
      </c>
      <c r="I572">
        <v>99</v>
      </c>
      <c r="J572">
        <v>29</v>
      </c>
      <c r="K572">
        <v>72</v>
      </c>
      <c r="L572">
        <v>38</v>
      </c>
      <c r="M572">
        <v>45</v>
      </c>
      <c r="N572">
        <v>184</v>
      </c>
      <c r="O572">
        <v>0</v>
      </c>
      <c r="P572">
        <v>283</v>
      </c>
      <c r="Q572">
        <v>1</v>
      </c>
      <c r="R572">
        <v>34.982332155477032</v>
      </c>
      <c r="S572">
        <v>10.247349823321555</v>
      </c>
      <c r="T572">
        <v>25.441696113074201</v>
      </c>
      <c r="U572">
        <v>13.427561837455832</v>
      </c>
      <c r="V572">
        <v>15.901060070671377</v>
      </c>
      <c r="W572">
        <v>99.999999999999986</v>
      </c>
    </row>
    <row r="573" spans="1:23" x14ac:dyDescent="0.25">
      <c r="A573" t="s">
        <v>1736</v>
      </c>
      <c r="B573" t="s">
        <v>1735</v>
      </c>
      <c r="C573" t="s">
        <v>2840</v>
      </c>
      <c r="D573" t="s">
        <v>9</v>
      </c>
      <c r="E573">
        <v>235</v>
      </c>
      <c r="F573">
        <v>561</v>
      </c>
      <c r="G573">
        <v>41.889483065953655</v>
      </c>
      <c r="H573">
        <v>107</v>
      </c>
      <c r="I573">
        <v>128</v>
      </c>
      <c r="J573">
        <v>23</v>
      </c>
      <c r="K573">
        <v>54</v>
      </c>
      <c r="L573">
        <v>16</v>
      </c>
      <c r="M573">
        <v>14</v>
      </c>
      <c r="N573">
        <v>107</v>
      </c>
      <c r="O573">
        <v>0</v>
      </c>
      <c r="P573">
        <v>235</v>
      </c>
      <c r="Q573">
        <v>1</v>
      </c>
      <c r="R573">
        <v>54.468085106382979</v>
      </c>
      <c r="S573">
        <v>9.787234042553191</v>
      </c>
      <c r="T573">
        <v>22.978723404255319</v>
      </c>
      <c r="U573">
        <v>6.8085106382978724</v>
      </c>
      <c r="V573">
        <v>5.9574468085106389</v>
      </c>
      <c r="W573">
        <v>100</v>
      </c>
    </row>
    <row r="574" spans="1:23" x14ac:dyDescent="0.25">
      <c r="A574" t="s">
        <v>1738</v>
      </c>
      <c r="B574" t="s">
        <v>1737</v>
      </c>
      <c r="C574" t="s">
        <v>2840</v>
      </c>
      <c r="D574" t="s">
        <v>9</v>
      </c>
      <c r="E574">
        <v>163</v>
      </c>
      <c r="F574">
        <v>220</v>
      </c>
      <c r="G574">
        <v>74.090909090909093</v>
      </c>
      <c r="H574">
        <v>119</v>
      </c>
      <c r="I574">
        <v>44</v>
      </c>
      <c r="J574">
        <v>18</v>
      </c>
      <c r="K574">
        <v>48</v>
      </c>
      <c r="L574">
        <v>33</v>
      </c>
      <c r="M574">
        <v>20</v>
      </c>
      <c r="N574">
        <v>119</v>
      </c>
      <c r="O574">
        <v>0</v>
      </c>
      <c r="P574">
        <v>163</v>
      </c>
      <c r="Q574">
        <v>1</v>
      </c>
      <c r="R574">
        <v>26.993865030674847</v>
      </c>
      <c r="S574">
        <v>11.042944785276074</v>
      </c>
      <c r="T574">
        <v>29.447852760736197</v>
      </c>
      <c r="U574">
        <v>20.245398773006134</v>
      </c>
      <c r="V574">
        <v>12.269938650306749</v>
      </c>
      <c r="W574">
        <v>100</v>
      </c>
    </row>
    <row r="575" spans="1:23" x14ac:dyDescent="0.25">
      <c r="A575" t="s">
        <v>1741</v>
      </c>
      <c r="B575" t="s">
        <v>1740</v>
      </c>
      <c r="C575" t="s">
        <v>2840</v>
      </c>
      <c r="D575" t="s">
        <v>9</v>
      </c>
      <c r="E575">
        <v>114</v>
      </c>
      <c r="F575">
        <v>367</v>
      </c>
      <c r="G575">
        <v>31.062670299727518</v>
      </c>
      <c r="H575">
        <v>64</v>
      </c>
      <c r="I575">
        <v>50</v>
      </c>
      <c r="J575">
        <v>13</v>
      </c>
      <c r="K575">
        <v>32</v>
      </c>
      <c r="L575">
        <v>16</v>
      </c>
      <c r="M575">
        <v>3</v>
      </c>
      <c r="N575">
        <v>64</v>
      </c>
      <c r="O575">
        <v>0</v>
      </c>
      <c r="P575">
        <v>114</v>
      </c>
      <c r="Q575">
        <v>1</v>
      </c>
      <c r="R575">
        <v>43.859649122807014</v>
      </c>
      <c r="S575">
        <v>11.403508771929824</v>
      </c>
      <c r="T575">
        <v>28.07017543859649</v>
      </c>
      <c r="U575">
        <v>14.035087719298245</v>
      </c>
      <c r="V575">
        <v>2.6315789473684208</v>
      </c>
      <c r="W575">
        <v>100</v>
      </c>
    </row>
    <row r="576" spans="1:23" x14ac:dyDescent="0.25">
      <c r="A576" t="s">
        <v>2581</v>
      </c>
      <c r="B576" t="s">
        <v>2580</v>
      </c>
      <c r="C576" t="s">
        <v>2840</v>
      </c>
      <c r="D576" t="s">
        <v>9</v>
      </c>
      <c r="E576">
        <v>15</v>
      </c>
      <c r="F576" t="e">
        <v>#N/A</v>
      </c>
      <c r="G576" t="e">
        <v>#N/A</v>
      </c>
      <c r="H576">
        <v>12</v>
      </c>
      <c r="I576">
        <v>3</v>
      </c>
      <c r="J576">
        <v>6</v>
      </c>
      <c r="K576">
        <v>0</v>
      </c>
      <c r="L576">
        <v>2</v>
      </c>
      <c r="M576">
        <v>4</v>
      </c>
      <c r="N576">
        <v>12</v>
      </c>
      <c r="O576">
        <v>0</v>
      </c>
      <c r="P576">
        <v>15</v>
      </c>
      <c r="Q576">
        <v>1</v>
      </c>
      <c r="R576">
        <v>20</v>
      </c>
      <c r="S576">
        <v>40</v>
      </c>
      <c r="T576">
        <v>0</v>
      </c>
      <c r="U576">
        <v>13.333333333333334</v>
      </c>
      <c r="V576">
        <v>26.666666666666668</v>
      </c>
      <c r="W576">
        <v>100</v>
      </c>
    </row>
    <row r="577" spans="1:23" x14ac:dyDescent="0.25">
      <c r="A577" t="s">
        <v>2585</v>
      </c>
      <c r="B577" t="s">
        <v>2584</v>
      </c>
      <c r="C577" t="s">
        <v>2840</v>
      </c>
      <c r="D577" t="s">
        <v>9</v>
      </c>
      <c r="E577">
        <v>2</v>
      </c>
      <c r="F577" t="e">
        <v>#N/A</v>
      </c>
      <c r="G577" t="e">
        <v>#N/A</v>
      </c>
      <c r="H577">
        <v>0</v>
      </c>
      <c r="I577">
        <v>2</v>
      </c>
      <c r="J577">
        <v>0</v>
      </c>
      <c r="K577">
        <v>0</v>
      </c>
      <c r="L577">
        <v>0</v>
      </c>
      <c r="M577">
        <v>0</v>
      </c>
      <c r="N577">
        <v>0</v>
      </c>
      <c r="O577">
        <v>0</v>
      </c>
      <c r="P577">
        <v>2</v>
      </c>
      <c r="Q577">
        <v>1</v>
      </c>
      <c r="R577">
        <v>100</v>
      </c>
      <c r="S577">
        <v>0</v>
      </c>
      <c r="T577">
        <v>0</v>
      </c>
      <c r="U577">
        <v>0</v>
      </c>
      <c r="V577">
        <v>0</v>
      </c>
      <c r="W577">
        <v>100</v>
      </c>
    </row>
    <row r="578" spans="1:23" x14ac:dyDescent="0.25">
      <c r="A578" t="s">
        <v>1744</v>
      </c>
      <c r="B578" t="s">
        <v>1743</v>
      </c>
      <c r="C578" t="s">
        <v>2840</v>
      </c>
      <c r="D578" t="s">
        <v>9</v>
      </c>
      <c r="E578">
        <v>90</v>
      </c>
      <c r="F578">
        <v>273</v>
      </c>
      <c r="G578">
        <v>32.967032967032964</v>
      </c>
      <c r="H578">
        <v>65</v>
      </c>
      <c r="I578">
        <v>25</v>
      </c>
      <c r="J578">
        <v>4</v>
      </c>
      <c r="K578">
        <v>45</v>
      </c>
      <c r="L578">
        <v>7</v>
      </c>
      <c r="M578">
        <v>9</v>
      </c>
      <c r="N578">
        <v>65</v>
      </c>
      <c r="O578">
        <v>0</v>
      </c>
      <c r="P578">
        <v>90</v>
      </c>
      <c r="Q578">
        <v>1</v>
      </c>
      <c r="R578">
        <v>27.777777777777779</v>
      </c>
      <c r="S578">
        <v>4.4444444444444446</v>
      </c>
      <c r="T578">
        <v>50</v>
      </c>
      <c r="U578">
        <v>7.7777777777777777</v>
      </c>
      <c r="V578">
        <v>10</v>
      </c>
      <c r="W578">
        <v>100</v>
      </c>
    </row>
    <row r="579" spans="1:23" x14ac:dyDescent="0.25">
      <c r="A579" t="s">
        <v>2587</v>
      </c>
      <c r="B579" t="s">
        <v>2586</v>
      </c>
      <c r="C579" t="s">
        <v>2840</v>
      </c>
      <c r="D579" t="s">
        <v>9</v>
      </c>
      <c r="E579">
        <v>2</v>
      </c>
      <c r="F579" t="e">
        <v>#N/A</v>
      </c>
      <c r="G579" t="e">
        <v>#N/A</v>
      </c>
      <c r="H579">
        <v>0</v>
      </c>
      <c r="I579">
        <v>2</v>
      </c>
      <c r="J579">
        <v>0</v>
      </c>
      <c r="K579">
        <v>0</v>
      </c>
      <c r="L579">
        <v>0</v>
      </c>
      <c r="M579">
        <v>0</v>
      </c>
      <c r="N579">
        <v>0</v>
      </c>
      <c r="O579">
        <v>0</v>
      </c>
      <c r="P579">
        <v>2</v>
      </c>
      <c r="Q579">
        <v>1</v>
      </c>
      <c r="R579">
        <v>100</v>
      </c>
      <c r="S579">
        <v>0</v>
      </c>
      <c r="T579">
        <v>0</v>
      </c>
      <c r="U579">
        <v>0</v>
      </c>
      <c r="V579">
        <v>0</v>
      </c>
      <c r="W579">
        <v>100</v>
      </c>
    </row>
    <row r="580" spans="1:23" x14ac:dyDescent="0.25">
      <c r="A580" t="s">
        <v>2591</v>
      </c>
      <c r="B580" t="s">
        <v>2590</v>
      </c>
      <c r="C580" t="s">
        <v>2840</v>
      </c>
      <c r="D580" t="s">
        <v>9</v>
      </c>
      <c r="E580">
        <v>204</v>
      </c>
      <c r="F580">
        <v>529</v>
      </c>
      <c r="G580">
        <v>38.563327032136108</v>
      </c>
      <c r="H580">
        <v>116</v>
      </c>
      <c r="I580">
        <v>88</v>
      </c>
      <c r="J580">
        <v>37</v>
      </c>
      <c r="K580">
        <v>28</v>
      </c>
      <c r="L580">
        <v>42</v>
      </c>
      <c r="M580">
        <v>9</v>
      </c>
      <c r="N580">
        <v>116</v>
      </c>
      <c r="O580">
        <v>0</v>
      </c>
      <c r="P580">
        <v>204</v>
      </c>
      <c r="Q580">
        <v>1</v>
      </c>
      <c r="R580">
        <v>43.137254901960787</v>
      </c>
      <c r="S580">
        <v>18.137254901960784</v>
      </c>
      <c r="T580">
        <v>13.725490196078432</v>
      </c>
      <c r="U580">
        <v>20.588235294117645</v>
      </c>
      <c r="V580">
        <v>4.4117647058823533</v>
      </c>
      <c r="W580">
        <v>100</v>
      </c>
    </row>
    <row r="581" spans="1:23" x14ac:dyDescent="0.25">
      <c r="A581" t="s">
        <v>2593</v>
      </c>
      <c r="B581" t="s">
        <v>2592</v>
      </c>
      <c r="C581" t="s">
        <v>2840</v>
      </c>
      <c r="D581" t="s">
        <v>9</v>
      </c>
      <c r="E581">
        <v>425</v>
      </c>
      <c r="F581">
        <v>730</v>
      </c>
      <c r="G581">
        <v>58.219178082191782</v>
      </c>
      <c r="H581">
        <v>344</v>
      </c>
      <c r="I581">
        <v>81</v>
      </c>
      <c r="J581">
        <v>117</v>
      </c>
      <c r="K581">
        <v>155</v>
      </c>
      <c r="L581">
        <v>45</v>
      </c>
      <c r="M581">
        <v>27</v>
      </c>
      <c r="N581">
        <v>344</v>
      </c>
      <c r="O581">
        <v>0</v>
      </c>
      <c r="P581">
        <v>425</v>
      </c>
      <c r="Q581">
        <v>1</v>
      </c>
      <c r="R581">
        <v>19.058823529411764</v>
      </c>
      <c r="S581">
        <v>27.52941176470588</v>
      </c>
      <c r="T581">
        <v>36.470588235294116</v>
      </c>
      <c r="U581">
        <v>10.588235294117647</v>
      </c>
      <c r="V581">
        <v>6.3529411764705879</v>
      </c>
      <c r="W581">
        <v>100.00000000000001</v>
      </c>
    </row>
    <row r="582" spans="1:23" x14ac:dyDescent="0.25">
      <c r="A582" t="s">
        <v>1210</v>
      </c>
      <c r="B582" t="s">
        <v>1209</v>
      </c>
      <c r="C582" t="s">
        <v>3242</v>
      </c>
      <c r="D582" t="s">
        <v>9</v>
      </c>
      <c r="E582">
        <v>69</v>
      </c>
      <c r="F582">
        <v>122</v>
      </c>
      <c r="G582">
        <v>56.56</v>
      </c>
      <c r="H582">
        <v>52</v>
      </c>
      <c r="I582">
        <v>17</v>
      </c>
      <c r="J582">
        <v>8</v>
      </c>
      <c r="K582">
        <v>21</v>
      </c>
      <c r="L582">
        <v>11</v>
      </c>
      <c r="M582">
        <v>12</v>
      </c>
      <c r="N582">
        <v>52</v>
      </c>
      <c r="O582">
        <v>0</v>
      </c>
      <c r="R582">
        <v>24.64</v>
      </c>
      <c r="S582">
        <v>11.59</v>
      </c>
      <c r="T582">
        <v>30.43</v>
      </c>
      <c r="U582">
        <v>15.94</v>
      </c>
      <c r="V582">
        <v>17.39</v>
      </c>
      <c r="W582">
        <v>100</v>
      </c>
    </row>
    <row r="583" spans="1:23" x14ac:dyDescent="0.25">
      <c r="A583" t="s">
        <v>2602</v>
      </c>
      <c r="B583" t="s">
        <v>2601</v>
      </c>
      <c r="C583" t="s">
        <v>3242</v>
      </c>
      <c r="D583" t="s">
        <v>9</v>
      </c>
      <c r="E583">
        <v>2</v>
      </c>
      <c r="F583">
        <v>6</v>
      </c>
      <c r="G583">
        <v>33.33</v>
      </c>
      <c r="H583">
        <v>2</v>
      </c>
      <c r="I583">
        <v>0</v>
      </c>
      <c r="J583">
        <v>0</v>
      </c>
      <c r="K583">
        <v>1</v>
      </c>
      <c r="L583">
        <v>1</v>
      </c>
      <c r="M583">
        <v>0</v>
      </c>
      <c r="N583">
        <v>2</v>
      </c>
      <c r="O583">
        <v>0</v>
      </c>
      <c r="R583">
        <v>0</v>
      </c>
      <c r="S583">
        <v>0</v>
      </c>
      <c r="T583">
        <v>50</v>
      </c>
      <c r="U583">
        <v>50</v>
      </c>
      <c r="V583">
        <v>0</v>
      </c>
      <c r="W583">
        <v>100</v>
      </c>
    </row>
    <row r="584" spans="1:23" x14ac:dyDescent="0.25">
      <c r="A584" t="s">
        <v>2604</v>
      </c>
      <c r="B584" t="s">
        <v>2603</v>
      </c>
      <c r="C584" t="s">
        <v>3242</v>
      </c>
      <c r="D584" t="s">
        <v>9</v>
      </c>
      <c r="E584">
        <v>0</v>
      </c>
      <c r="F584">
        <v>1</v>
      </c>
      <c r="G584">
        <v>0</v>
      </c>
      <c r="H584">
        <v>0</v>
      </c>
      <c r="I584">
        <v>0</v>
      </c>
      <c r="J584">
        <v>0</v>
      </c>
      <c r="K584">
        <v>0</v>
      </c>
      <c r="L584">
        <v>0</v>
      </c>
      <c r="M584">
        <v>0</v>
      </c>
      <c r="N584">
        <v>0</v>
      </c>
      <c r="O584">
        <v>0</v>
      </c>
    </row>
    <row r="585" spans="1:23" x14ac:dyDescent="0.25">
      <c r="A585" t="s">
        <v>2606</v>
      </c>
      <c r="B585" t="s">
        <v>2605</v>
      </c>
      <c r="C585" t="s">
        <v>3242</v>
      </c>
      <c r="D585" t="s">
        <v>9</v>
      </c>
      <c r="E585">
        <v>26</v>
      </c>
      <c r="F585">
        <v>72</v>
      </c>
      <c r="G585">
        <v>36.11</v>
      </c>
      <c r="H585">
        <v>10</v>
      </c>
      <c r="I585">
        <v>16</v>
      </c>
      <c r="J585">
        <v>3</v>
      </c>
      <c r="K585">
        <v>5</v>
      </c>
      <c r="L585">
        <v>1</v>
      </c>
      <c r="M585">
        <v>1</v>
      </c>
      <c r="N585">
        <v>10</v>
      </c>
      <c r="O585">
        <v>0</v>
      </c>
      <c r="R585">
        <v>61.54</v>
      </c>
      <c r="S585">
        <v>11.54</v>
      </c>
      <c r="T585">
        <v>19.23</v>
      </c>
      <c r="U585">
        <v>3.85</v>
      </c>
      <c r="V585">
        <v>3.85</v>
      </c>
      <c r="W585">
        <v>100</v>
      </c>
    </row>
    <row r="586" spans="1:23" x14ac:dyDescent="0.25">
      <c r="A586" t="s">
        <v>2608</v>
      </c>
      <c r="B586" t="s">
        <v>2607</v>
      </c>
      <c r="C586" t="s">
        <v>3242</v>
      </c>
      <c r="D586" t="s">
        <v>9</v>
      </c>
      <c r="E586">
        <v>26</v>
      </c>
      <c r="F586">
        <v>91</v>
      </c>
      <c r="G586">
        <v>28.57</v>
      </c>
      <c r="H586">
        <v>15</v>
      </c>
      <c r="I586">
        <v>11</v>
      </c>
      <c r="J586">
        <v>12</v>
      </c>
      <c r="K586">
        <v>0</v>
      </c>
      <c r="L586">
        <v>3</v>
      </c>
      <c r="M586">
        <v>0</v>
      </c>
      <c r="N586">
        <v>15</v>
      </c>
      <c r="O586">
        <v>0</v>
      </c>
      <c r="R586">
        <v>42.31</v>
      </c>
      <c r="S586">
        <v>46.15</v>
      </c>
      <c r="T586">
        <v>0</v>
      </c>
      <c r="U586">
        <v>11.54</v>
      </c>
      <c r="V586">
        <v>0</v>
      </c>
      <c r="W586">
        <v>100</v>
      </c>
    </row>
    <row r="587" spans="1:23" x14ac:dyDescent="0.25">
      <c r="A587" t="s">
        <v>2610</v>
      </c>
      <c r="B587" t="s">
        <v>2609</v>
      </c>
      <c r="C587" t="s">
        <v>3242</v>
      </c>
      <c r="D587" t="s">
        <v>9</v>
      </c>
      <c r="E587">
        <v>121</v>
      </c>
      <c r="F587">
        <v>362</v>
      </c>
      <c r="G587">
        <v>33.43</v>
      </c>
      <c r="H587">
        <v>76</v>
      </c>
      <c r="I587">
        <v>45</v>
      </c>
      <c r="J587">
        <v>16</v>
      </c>
      <c r="K587">
        <v>33</v>
      </c>
      <c r="L587">
        <v>15</v>
      </c>
      <c r="M587">
        <v>12</v>
      </c>
      <c r="N587">
        <v>76</v>
      </c>
      <c r="O587">
        <v>0</v>
      </c>
      <c r="R587">
        <v>37.19</v>
      </c>
      <c r="S587">
        <v>13.22</v>
      </c>
      <c r="T587">
        <v>27.27</v>
      </c>
      <c r="U587">
        <v>12.4</v>
      </c>
      <c r="V587">
        <v>9.92</v>
      </c>
      <c r="W587">
        <v>100</v>
      </c>
    </row>
    <row r="588" spans="1:23" x14ac:dyDescent="0.25">
      <c r="A588" t="s">
        <v>2612</v>
      </c>
      <c r="B588" t="s">
        <v>2611</v>
      </c>
      <c r="C588" t="s">
        <v>3242</v>
      </c>
      <c r="D588" t="s">
        <v>9</v>
      </c>
      <c r="E588">
        <v>13</v>
      </c>
      <c r="F588">
        <v>53</v>
      </c>
      <c r="G588">
        <v>24.53</v>
      </c>
      <c r="H588">
        <v>10</v>
      </c>
      <c r="I588">
        <v>3</v>
      </c>
      <c r="J588">
        <v>1</v>
      </c>
      <c r="K588">
        <v>5</v>
      </c>
      <c r="L588">
        <v>4</v>
      </c>
      <c r="M588">
        <v>0</v>
      </c>
      <c r="N588">
        <v>10</v>
      </c>
      <c r="O588">
        <v>0</v>
      </c>
      <c r="R588">
        <v>23.08</v>
      </c>
      <c r="S588">
        <v>7.69</v>
      </c>
      <c r="T588">
        <v>38.46</v>
      </c>
      <c r="U588">
        <v>30.77</v>
      </c>
      <c r="V588">
        <v>0</v>
      </c>
      <c r="W588">
        <v>100</v>
      </c>
    </row>
    <row r="589" spans="1:23" x14ac:dyDescent="0.25">
      <c r="A589" t="s">
        <v>2614</v>
      </c>
      <c r="B589" t="s">
        <v>2613</v>
      </c>
      <c r="C589" t="s">
        <v>3242</v>
      </c>
      <c r="D589" t="s">
        <v>9</v>
      </c>
      <c r="E589">
        <v>9</v>
      </c>
      <c r="F589">
        <v>24</v>
      </c>
      <c r="G589">
        <v>37.5</v>
      </c>
      <c r="H589">
        <v>2</v>
      </c>
      <c r="I589">
        <v>7</v>
      </c>
      <c r="J589">
        <v>1</v>
      </c>
      <c r="K589">
        <v>1</v>
      </c>
      <c r="L589">
        <v>0</v>
      </c>
      <c r="M589">
        <v>0</v>
      </c>
      <c r="N589">
        <v>2</v>
      </c>
      <c r="O589">
        <v>0</v>
      </c>
      <c r="R589">
        <v>77.78</v>
      </c>
      <c r="S589">
        <v>11.11</v>
      </c>
      <c r="T589">
        <v>11.11</v>
      </c>
      <c r="U589">
        <v>0</v>
      </c>
      <c r="V589">
        <v>0</v>
      </c>
      <c r="W589">
        <v>100</v>
      </c>
    </row>
    <row r="590" spans="1:23" x14ac:dyDescent="0.25">
      <c r="A590" t="s">
        <v>2616</v>
      </c>
      <c r="B590" t="s">
        <v>2615</v>
      </c>
      <c r="C590" t="s">
        <v>3242</v>
      </c>
      <c r="D590" t="s">
        <v>9</v>
      </c>
      <c r="E590">
        <v>0</v>
      </c>
      <c r="F590">
        <v>1</v>
      </c>
      <c r="G590">
        <v>0</v>
      </c>
      <c r="H590">
        <v>0</v>
      </c>
      <c r="I590">
        <v>0</v>
      </c>
      <c r="J590">
        <v>0</v>
      </c>
      <c r="K590">
        <v>0</v>
      </c>
      <c r="L590">
        <v>0</v>
      </c>
      <c r="M590">
        <v>0</v>
      </c>
      <c r="N590">
        <v>0</v>
      </c>
      <c r="O590">
        <v>0</v>
      </c>
    </row>
    <row r="591" spans="1:23" x14ac:dyDescent="0.25">
      <c r="A591" t="s">
        <v>2618</v>
      </c>
      <c r="B591" t="s">
        <v>2617</v>
      </c>
      <c r="C591" t="s">
        <v>3242</v>
      </c>
      <c r="D591" t="s">
        <v>9</v>
      </c>
      <c r="E591">
        <v>50</v>
      </c>
      <c r="F591">
        <v>533</v>
      </c>
      <c r="G591">
        <v>9.3800000000000008</v>
      </c>
      <c r="H591">
        <v>31</v>
      </c>
      <c r="I591">
        <v>19</v>
      </c>
      <c r="J591">
        <v>7</v>
      </c>
      <c r="K591">
        <v>19</v>
      </c>
      <c r="L591">
        <v>3</v>
      </c>
      <c r="M591">
        <v>2</v>
      </c>
      <c r="N591">
        <v>31</v>
      </c>
      <c r="O591">
        <v>0</v>
      </c>
      <c r="R591">
        <v>38</v>
      </c>
      <c r="S591">
        <v>14</v>
      </c>
      <c r="T591">
        <v>38</v>
      </c>
      <c r="U591">
        <v>6</v>
      </c>
      <c r="V591">
        <v>4</v>
      </c>
      <c r="W591">
        <v>100</v>
      </c>
    </row>
    <row r="592" spans="1:23" x14ac:dyDescent="0.25">
      <c r="A592" t="s">
        <v>2620</v>
      </c>
      <c r="B592" t="s">
        <v>2619</v>
      </c>
      <c r="C592" t="s">
        <v>3242</v>
      </c>
      <c r="D592" t="s">
        <v>9</v>
      </c>
      <c r="E592">
        <v>2</v>
      </c>
      <c r="F592">
        <v>5</v>
      </c>
      <c r="G592">
        <v>40</v>
      </c>
      <c r="H592">
        <v>2</v>
      </c>
      <c r="I592">
        <v>0</v>
      </c>
      <c r="J592">
        <v>0</v>
      </c>
      <c r="K592">
        <v>2</v>
      </c>
      <c r="L592">
        <v>0</v>
      </c>
      <c r="M592">
        <v>0</v>
      </c>
      <c r="N592">
        <v>2</v>
      </c>
      <c r="O592">
        <v>0</v>
      </c>
      <c r="R592">
        <v>0</v>
      </c>
      <c r="S592">
        <v>0</v>
      </c>
      <c r="T592">
        <v>100</v>
      </c>
      <c r="U592">
        <v>0</v>
      </c>
      <c r="V592">
        <v>0</v>
      </c>
      <c r="W592">
        <v>100</v>
      </c>
    </row>
    <row r="593" spans="1:23" x14ac:dyDescent="0.25">
      <c r="A593" t="s">
        <v>2622</v>
      </c>
      <c r="B593" t="s">
        <v>2621</v>
      </c>
      <c r="C593" t="s">
        <v>3242</v>
      </c>
      <c r="D593" t="s">
        <v>9</v>
      </c>
      <c r="E593">
        <v>1</v>
      </c>
      <c r="F593">
        <v>7</v>
      </c>
      <c r="G593">
        <v>14.29</v>
      </c>
      <c r="H593">
        <v>1</v>
      </c>
      <c r="I593">
        <v>0</v>
      </c>
      <c r="J593">
        <v>0</v>
      </c>
      <c r="K593">
        <v>0</v>
      </c>
      <c r="L593">
        <v>0</v>
      </c>
      <c r="M593">
        <v>1</v>
      </c>
      <c r="N593">
        <v>1</v>
      </c>
      <c r="O593">
        <v>0</v>
      </c>
      <c r="R593">
        <v>0</v>
      </c>
      <c r="S593">
        <v>0</v>
      </c>
      <c r="T593">
        <v>0</v>
      </c>
      <c r="U593">
        <v>0</v>
      </c>
      <c r="V593">
        <v>100</v>
      </c>
      <c r="W593">
        <v>100</v>
      </c>
    </row>
    <row r="594" spans="1:23" x14ac:dyDescent="0.25">
      <c r="A594" t="s">
        <v>2624</v>
      </c>
      <c r="B594" t="s">
        <v>2623</v>
      </c>
      <c r="C594" t="s">
        <v>3242</v>
      </c>
      <c r="D594" t="s">
        <v>9</v>
      </c>
      <c r="E594">
        <v>1</v>
      </c>
      <c r="F594">
        <v>5</v>
      </c>
      <c r="G594">
        <v>20</v>
      </c>
      <c r="H594">
        <v>0</v>
      </c>
      <c r="I594">
        <v>1</v>
      </c>
      <c r="J594">
        <v>0</v>
      </c>
      <c r="K594">
        <v>0</v>
      </c>
      <c r="L594">
        <v>0</v>
      </c>
      <c r="M594">
        <v>0</v>
      </c>
      <c r="N594">
        <v>0</v>
      </c>
      <c r="O594">
        <v>0</v>
      </c>
      <c r="R594">
        <v>100</v>
      </c>
      <c r="S594">
        <v>0</v>
      </c>
      <c r="T594">
        <v>0</v>
      </c>
      <c r="U594">
        <v>0</v>
      </c>
      <c r="V594">
        <v>0</v>
      </c>
      <c r="W594">
        <v>100</v>
      </c>
    </row>
    <row r="595" spans="1:23" x14ac:dyDescent="0.25">
      <c r="A595" t="s">
        <v>2626</v>
      </c>
      <c r="B595" t="s">
        <v>2625</v>
      </c>
      <c r="C595" t="s">
        <v>3242</v>
      </c>
      <c r="D595" t="s">
        <v>9</v>
      </c>
      <c r="E595">
        <v>1</v>
      </c>
      <c r="F595">
        <v>3</v>
      </c>
      <c r="G595">
        <v>33.33</v>
      </c>
      <c r="H595">
        <v>1</v>
      </c>
      <c r="I595">
        <v>0</v>
      </c>
      <c r="J595">
        <v>0</v>
      </c>
      <c r="K595">
        <v>1</v>
      </c>
      <c r="L595">
        <v>0</v>
      </c>
      <c r="M595">
        <v>0</v>
      </c>
      <c r="N595">
        <v>1</v>
      </c>
      <c r="O595">
        <v>0</v>
      </c>
      <c r="R595">
        <v>0</v>
      </c>
      <c r="S595">
        <v>0</v>
      </c>
      <c r="T595">
        <v>100</v>
      </c>
      <c r="U595">
        <v>0</v>
      </c>
      <c r="V595">
        <v>0</v>
      </c>
      <c r="W595">
        <v>100</v>
      </c>
    </row>
    <row r="596" spans="1:23" x14ac:dyDescent="0.25">
      <c r="A596" t="s">
        <v>2630</v>
      </c>
      <c r="B596" t="s">
        <v>2629</v>
      </c>
      <c r="C596" t="s">
        <v>3242</v>
      </c>
      <c r="D596" t="s">
        <v>9</v>
      </c>
      <c r="E596">
        <v>1</v>
      </c>
      <c r="F596">
        <v>5</v>
      </c>
      <c r="G596">
        <v>20</v>
      </c>
      <c r="H596">
        <v>1</v>
      </c>
      <c r="I596">
        <v>0</v>
      </c>
      <c r="J596">
        <v>0</v>
      </c>
      <c r="K596">
        <v>0</v>
      </c>
      <c r="L596">
        <v>1</v>
      </c>
      <c r="M596">
        <v>0</v>
      </c>
      <c r="N596">
        <v>1</v>
      </c>
      <c r="O596">
        <v>0</v>
      </c>
      <c r="R596">
        <v>0</v>
      </c>
      <c r="S596">
        <v>0</v>
      </c>
      <c r="T596">
        <v>0</v>
      </c>
      <c r="U596">
        <v>100</v>
      </c>
      <c r="V596">
        <v>0</v>
      </c>
      <c r="W596">
        <v>100</v>
      </c>
    </row>
    <row r="597" spans="1:23" x14ac:dyDescent="0.25">
      <c r="A597" t="s">
        <v>2632</v>
      </c>
      <c r="B597" t="s">
        <v>2631</v>
      </c>
      <c r="C597" t="s">
        <v>3242</v>
      </c>
      <c r="D597" t="s">
        <v>9</v>
      </c>
      <c r="E597">
        <v>29</v>
      </c>
      <c r="F597">
        <v>66</v>
      </c>
      <c r="G597">
        <v>43.94</v>
      </c>
      <c r="H597">
        <v>17</v>
      </c>
      <c r="I597">
        <v>12</v>
      </c>
      <c r="J597">
        <v>7</v>
      </c>
      <c r="K597">
        <v>6</v>
      </c>
      <c r="L597">
        <v>3</v>
      </c>
      <c r="M597">
        <v>1</v>
      </c>
      <c r="N597">
        <v>17</v>
      </c>
      <c r="O597">
        <v>0</v>
      </c>
      <c r="R597">
        <v>41.38</v>
      </c>
      <c r="S597">
        <v>24.14</v>
      </c>
      <c r="T597">
        <v>20.69</v>
      </c>
      <c r="U597">
        <v>10.34</v>
      </c>
      <c r="V597">
        <v>3.45</v>
      </c>
      <c r="W597">
        <v>100</v>
      </c>
    </row>
    <row r="598" spans="1:23" x14ac:dyDescent="0.25">
      <c r="A598" t="s">
        <v>2634</v>
      </c>
      <c r="B598" t="s">
        <v>2633</v>
      </c>
      <c r="C598" t="s">
        <v>3242</v>
      </c>
      <c r="D598" t="s">
        <v>9</v>
      </c>
      <c r="E598">
        <v>4</v>
      </c>
      <c r="F598">
        <v>6</v>
      </c>
      <c r="G598">
        <v>66.67</v>
      </c>
      <c r="H598">
        <v>4</v>
      </c>
      <c r="I598">
        <v>0</v>
      </c>
      <c r="J598">
        <v>1</v>
      </c>
      <c r="K598">
        <v>2</v>
      </c>
      <c r="L598">
        <v>1</v>
      </c>
      <c r="M598">
        <v>0</v>
      </c>
      <c r="N598">
        <v>4</v>
      </c>
      <c r="O598">
        <v>0</v>
      </c>
      <c r="R598">
        <v>0</v>
      </c>
      <c r="S598">
        <v>25</v>
      </c>
      <c r="T598">
        <v>50</v>
      </c>
      <c r="U598">
        <v>25</v>
      </c>
      <c r="V598">
        <v>0</v>
      </c>
      <c r="W598">
        <v>100</v>
      </c>
    </row>
    <row r="599" spans="1:23" x14ac:dyDescent="0.25">
      <c r="A599" t="s">
        <v>2260</v>
      </c>
      <c r="B599" t="s">
        <v>2259</v>
      </c>
      <c r="C599" t="s">
        <v>3242</v>
      </c>
      <c r="D599" t="s">
        <v>9</v>
      </c>
      <c r="E599">
        <v>1</v>
      </c>
      <c r="F599">
        <v>21</v>
      </c>
      <c r="G599">
        <v>4.76</v>
      </c>
      <c r="H599">
        <v>0</v>
      </c>
      <c r="I599">
        <v>1</v>
      </c>
      <c r="J599">
        <v>0</v>
      </c>
      <c r="K599">
        <v>0</v>
      </c>
      <c r="L599">
        <v>0</v>
      </c>
      <c r="M599">
        <v>0</v>
      </c>
      <c r="N599">
        <v>0</v>
      </c>
      <c r="O599">
        <v>0</v>
      </c>
      <c r="R599">
        <v>100</v>
      </c>
      <c r="S599">
        <v>0</v>
      </c>
      <c r="T599">
        <v>0</v>
      </c>
      <c r="U599">
        <v>0</v>
      </c>
      <c r="V599">
        <v>0</v>
      </c>
      <c r="W599">
        <v>100</v>
      </c>
    </row>
    <row r="600" spans="1:23" x14ac:dyDescent="0.25">
      <c r="A600" t="s">
        <v>2636</v>
      </c>
      <c r="B600" t="s">
        <v>2635</v>
      </c>
      <c r="C600" t="s">
        <v>3242</v>
      </c>
      <c r="D600" t="s">
        <v>9</v>
      </c>
      <c r="E600">
        <v>5</v>
      </c>
      <c r="F600">
        <v>66</v>
      </c>
      <c r="G600">
        <v>7.58</v>
      </c>
      <c r="H600">
        <v>2</v>
      </c>
      <c r="I600">
        <v>3</v>
      </c>
      <c r="J600">
        <v>0</v>
      </c>
      <c r="K600">
        <v>0</v>
      </c>
      <c r="L600">
        <v>2</v>
      </c>
      <c r="M600">
        <v>0</v>
      </c>
      <c r="N600">
        <v>2</v>
      </c>
      <c r="O600">
        <v>0</v>
      </c>
      <c r="R600">
        <v>60</v>
      </c>
      <c r="S600">
        <v>0</v>
      </c>
      <c r="T600">
        <v>0</v>
      </c>
      <c r="U600">
        <v>40</v>
      </c>
      <c r="V600">
        <v>0</v>
      </c>
      <c r="W600">
        <v>100</v>
      </c>
    </row>
    <row r="601" spans="1:23" x14ac:dyDescent="0.25">
      <c r="A601" t="s">
        <v>1225</v>
      </c>
      <c r="B601" t="s">
        <v>1224</v>
      </c>
      <c r="C601" t="s">
        <v>3242</v>
      </c>
      <c r="D601" t="s">
        <v>9</v>
      </c>
      <c r="E601">
        <v>163</v>
      </c>
      <c r="F601">
        <v>244</v>
      </c>
      <c r="G601">
        <v>66.8</v>
      </c>
      <c r="H601">
        <v>125</v>
      </c>
      <c r="I601">
        <v>38</v>
      </c>
      <c r="J601">
        <v>34</v>
      </c>
      <c r="K601">
        <v>42</v>
      </c>
      <c r="L601">
        <v>21</v>
      </c>
      <c r="M601">
        <v>28</v>
      </c>
      <c r="N601">
        <v>125</v>
      </c>
      <c r="O601">
        <v>0</v>
      </c>
      <c r="R601">
        <v>23.31</v>
      </c>
      <c r="S601">
        <v>20.86</v>
      </c>
      <c r="T601">
        <v>25.77</v>
      </c>
      <c r="U601">
        <v>12.88</v>
      </c>
      <c r="V601">
        <v>17.18</v>
      </c>
      <c r="W601">
        <v>100</v>
      </c>
    </row>
    <row r="602" spans="1:23" x14ac:dyDescent="0.25">
      <c r="A602" t="s">
        <v>2638</v>
      </c>
      <c r="B602" t="s">
        <v>2637</v>
      </c>
      <c r="C602" t="s">
        <v>3242</v>
      </c>
      <c r="D602" t="s">
        <v>9</v>
      </c>
      <c r="E602">
        <v>26</v>
      </c>
      <c r="F602">
        <v>172</v>
      </c>
      <c r="G602">
        <v>15.12</v>
      </c>
      <c r="H602">
        <v>18</v>
      </c>
      <c r="I602">
        <v>8</v>
      </c>
      <c r="J602">
        <v>5</v>
      </c>
      <c r="K602">
        <v>4</v>
      </c>
      <c r="L602">
        <v>6</v>
      </c>
      <c r="M602">
        <v>3</v>
      </c>
      <c r="N602">
        <v>18</v>
      </c>
      <c r="O602">
        <v>0</v>
      </c>
      <c r="R602">
        <v>30.77</v>
      </c>
      <c r="S602">
        <v>19.23</v>
      </c>
      <c r="T602">
        <v>15.38</v>
      </c>
      <c r="U602">
        <v>23.08</v>
      </c>
      <c r="V602">
        <v>11.54</v>
      </c>
      <c r="W602">
        <v>100</v>
      </c>
    </row>
    <row r="603" spans="1:23" x14ac:dyDescent="0.25">
      <c r="A603" t="s">
        <v>2640</v>
      </c>
      <c r="B603" t="s">
        <v>2639</v>
      </c>
      <c r="C603" t="s">
        <v>3242</v>
      </c>
      <c r="D603" t="s">
        <v>9</v>
      </c>
      <c r="E603">
        <v>74</v>
      </c>
      <c r="F603">
        <v>449</v>
      </c>
      <c r="G603">
        <v>16.48</v>
      </c>
      <c r="H603">
        <v>44</v>
      </c>
      <c r="I603">
        <v>30</v>
      </c>
      <c r="J603">
        <v>15</v>
      </c>
      <c r="K603">
        <v>21</v>
      </c>
      <c r="L603">
        <v>4</v>
      </c>
      <c r="M603">
        <v>4</v>
      </c>
      <c r="N603">
        <v>44</v>
      </c>
      <c r="O603">
        <v>0</v>
      </c>
      <c r="R603">
        <v>40.54</v>
      </c>
      <c r="S603">
        <v>20.27</v>
      </c>
      <c r="T603">
        <v>28.38</v>
      </c>
      <c r="U603">
        <v>5.41</v>
      </c>
      <c r="V603">
        <v>5.41</v>
      </c>
      <c r="W603">
        <v>100</v>
      </c>
    </row>
    <row r="604" spans="1:23" x14ac:dyDescent="0.25">
      <c r="A604" t="s">
        <v>2642</v>
      </c>
      <c r="B604" t="s">
        <v>2641</v>
      </c>
      <c r="C604" t="s">
        <v>3242</v>
      </c>
      <c r="D604" t="s">
        <v>9</v>
      </c>
      <c r="E604">
        <v>10</v>
      </c>
      <c r="F604">
        <v>27</v>
      </c>
      <c r="G604">
        <v>37.04</v>
      </c>
      <c r="H604">
        <v>7</v>
      </c>
      <c r="I604">
        <v>3</v>
      </c>
      <c r="J604">
        <v>1</v>
      </c>
      <c r="K604">
        <v>4</v>
      </c>
      <c r="L604">
        <v>1</v>
      </c>
      <c r="M604">
        <v>1</v>
      </c>
      <c r="N604">
        <v>7</v>
      </c>
      <c r="O604">
        <v>0</v>
      </c>
      <c r="R604">
        <v>30</v>
      </c>
      <c r="S604">
        <v>10</v>
      </c>
      <c r="T604">
        <v>40</v>
      </c>
      <c r="U604">
        <v>10</v>
      </c>
      <c r="V604">
        <v>10</v>
      </c>
      <c r="W604">
        <v>100</v>
      </c>
    </row>
    <row r="605" spans="1:23" x14ac:dyDescent="0.25">
      <c r="A605" t="s">
        <v>2757</v>
      </c>
      <c r="B605" t="s">
        <v>2756</v>
      </c>
      <c r="C605" t="s">
        <v>3243</v>
      </c>
      <c r="D605" t="s">
        <v>9</v>
      </c>
      <c r="E605">
        <v>458</v>
      </c>
      <c r="F605">
        <v>1604</v>
      </c>
      <c r="G605">
        <v>28.55</v>
      </c>
      <c r="H605">
        <v>205</v>
      </c>
      <c r="I605">
        <v>253</v>
      </c>
      <c r="J605">
        <v>38</v>
      </c>
      <c r="K605">
        <v>59</v>
      </c>
      <c r="L605">
        <v>44</v>
      </c>
      <c r="M605">
        <v>64</v>
      </c>
      <c r="N605">
        <v>205</v>
      </c>
      <c r="O605">
        <v>0</v>
      </c>
      <c r="R605">
        <v>55.24</v>
      </c>
      <c r="S605">
        <v>8.3000000000000007</v>
      </c>
      <c r="T605">
        <v>12.88</v>
      </c>
      <c r="U605">
        <v>9.61</v>
      </c>
      <c r="V605">
        <v>13.97</v>
      </c>
      <c r="W605">
        <v>100</v>
      </c>
    </row>
    <row r="606" spans="1:23" x14ac:dyDescent="0.25">
      <c r="A606" t="s">
        <v>2759</v>
      </c>
      <c r="B606" t="s">
        <v>2758</v>
      </c>
      <c r="C606" t="s">
        <v>3243</v>
      </c>
      <c r="D606" t="s">
        <v>9</v>
      </c>
      <c r="E606">
        <v>1081</v>
      </c>
      <c r="F606">
        <v>4201</v>
      </c>
      <c r="G606">
        <v>25.73</v>
      </c>
      <c r="H606">
        <v>871</v>
      </c>
      <c r="I606">
        <v>210</v>
      </c>
      <c r="J606">
        <v>282</v>
      </c>
      <c r="K606">
        <v>227</v>
      </c>
      <c r="L606">
        <v>181</v>
      </c>
      <c r="M606">
        <v>181</v>
      </c>
      <c r="N606">
        <v>871</v>
      </c>
      <c r="O606">
        <v>0</v>
      </c>
      <c r="R606">
        <v>19.43</v>
      </c>
      <c r="S606">
        <v>26.09</v>
      </c>
      <c r="T606">
        <v>21</v>
      </c>
      <c r="U606">
        <v>16.739999999999998</v>
      </c>
      <c r="V606">
        <v>16.739999999999998</v>
      </c>
      <c r="W606">
        <v>100</v>
      </c>
    </row>
    <row r="607" spans="1:23" x14ac:dyDescent="0.25">
      <c r="A607" t="s">
        <v>1604</v>
      </c>
      <c r="B607" t="s">
        <v>1603</v>
      </c>
      <c r="C607" t="s">
        <v>3243</v>
      </c>
      <c r="D607" t="s">
        <v>9</v>
      </c>
      <c r="E607">
        <v>374</v>
      </c>
      <c r="F607">
        <v>994</v>
      </c>
      <c r="G607">
        <v>37.630000000000003</v>
      </c>
      <c r="H607">
        <v>240</v>
      </c>
      <c r="I607">
        <v>134</v>
      </c>
      <c r="J607">
        <v>44</v>
      </c>
      <c r="K607">
        <v>125</v>
      </c>
      <c r="L607">
        <v>36</v>
      </c>
      <c r="M607">
        <v>35</v>
      </c>
      <c r="N607">
        <v>240</v>
      </c>
      <c r="O607">
        <v>0</v>
      </c>
      <c r="R607">
        <v>35.83</v>
      </c>
      <c r="S607">
        <v>11.76</v>
      </c>
      <c r="T607">
        <v>33.42</v>
      </c>
      <c r="U607">
        <v>9.6300000000000008</v>
      </c>
      <c r="V607">
        <v>9.36</v>
      </c>
      <c r="W607">
        <v>100</v>
      </c>
    </row>
    <row r="608" spans="1:23" x14ac:dyDescent="0.25">
      <c r="A608" t="s">
        <v>1249</v>
      </c>
      <c r="B608" t="s">
        <v>1248</v>
      </c>
      <c r="C608" t="s">
        <v>3243</v>
      </c>
      <c r="D608" t="s">
        <v>9</v>
      </c>
      <c r="E608">
        <v>72</v>
      </c>
      <c r="F608">
        <v>836</v>
      </c>
      <c r="G608">
        <v>8.61</v>
      </c>
      <c r="H608">
        <v>38</v>
      </c>
      <c r="I608">
        <v>34</v>
      </c>
      <c r="J608">
        <v>11</v>
      </c>
      <c r="K608">
        <v>11</v>
      </c>
      <c r="L608">
        <v>12</v>
      </c>
      <c r="M608">
        <v>4</v>
      </c>
      <c r="N608">
        <v>38</v>
      </c>
      <c r="O608">
        <v>0</v>
      </c>
      <c r="R608">
        <v>47.22</v>
      </c>
      <c r="S608">
        <v>15.28</v>
      </c>
      <c r="T608">
        <v>15.28</v>
      </c>
      <c r="U608">
        <v>16.670000000000002</v>
      </c>
      <c r="V608">
        <v>5.56</v>
      </c>
      <c r="W608">
        <v>100</v>
      </c>
    </row>
    <row r="609" spans="1:23" x14ac:dyDescent="0.25">
      <c r="A609" t="s">
        <v>1607</v>
      </c>
      <c r="B609" t="s">
        <v>1606</v>
      </c>
      <c r="C609" t="s">
        <v>3243</v>
      </c>
      <c r="D609" t="s">
        <v>9</v>
      </c>
      <c r="E609">
        <v>607</v>
      </c>
      <c r="F609">
        <v>3409</v>
      </c>
      <c r="G609">
        <v>17.809999999999999</v>
      </c>
      <c r="H609">
        <v>382</v>
      </c>
      <c r="I609">
        <v>225</v>
      </c>
      <c r="J609">
        <v>118</v>
      </c>
      <c r="K609">
        <v>110</v>
      </c>
      <c r="L609">
        <v>97</v>
      </c>
      <c r="M609">
        <v>57</v>
      </c>
      <c r="N609">
        <v>382</v>
      </c>
      <c r="O609">
        <v>0</v>
      </c>
      <c r="R609">
        <v>37.07</v>
      </c>
      <c r="S609">
        <v>19.440000000000001</v>
      </c>
      <c r="T609">
        <v>18.12</v>
      </c>
      <c r="U609">
        <v>15.98</v>
      </c>
      <c r="V609">
        <v>9.39</v>
      </c>
      <c r="W609">
        <v>100</v>
      </c>
    </row>
    <row r="610" spans="1:23" x14ac:dyDescent="0.25">
      <c r="A610" t="s">
        <v>1611</v>
      </c>
      <c r="B610" t="s">
        <v>1610</v>
      </c>
      <c r="C610" t="s">
        <v>3243</v>
      </c>
      <c r="D610" t="s">
        <v>9</v>
      </c>
      <c r="E610">
        <v>965</v>
      </c>
      <c r="F610">
        <v>3553</v>
      </c>
      <c r="G610">
        <v>27.16</v>
      </c>
      <c r="H610">
        <v>634</v>
      </c>
      <c r="I610">
        <v>331</v>
      </c>
      <c r="J610">
        <v>304</v>
      </c>
      <c r="K610">
        <v>144</v>
      </c>
      <c r="L610">
        <v>114</v>
      </c>
      <c r="M610">
        <v>72</v>
      </c>
      <c r="N610">
        <v>634</v>
      </c>
      <c r="O610">
        <v>0</v>
      </c>
      <c r="R610">
        <v>34.299999999999997</v>
      </c>
      <c r="S610">
        <v>31.5</v>
      </c>
      <c r="T610">
        <v>14.92</v>
      </c>
      <c r="U610">
        <v>11.81</v>
      </c>
      <c r="V610">
        <v>7.46</v>
      </c>
      <c r="W610">
        <v>100</v>
      </c>
    </row>
    <row r="611" spans="1:23" x14ac:dyDescent="0.25">
      <c r="A611" t="s">
        <v>1275</v>
      </c>
      <c r="B611" t="s">
        <v>1274</v>
      </c>
      <c r="C611" t="s">
        <v>3243</v>
      </c>
      <c r="D611" t="s">
        <v>9</v>
      </c>
      <c r="E611">
        <v>438</v>
      </c>
      <c r="F611">
        <v>1305</v>
      </c>
      <c r="G611">
        <v>33.56</v>
      </c>
      <c r="H611">
        <v>362</v>
      </c>
      <c r="I611">
        <v>76</v>
      </c>
      <c r="J611">
        <v>63</v>
      </c>
      <c r="K611">
        <v>170</v>
      </c>
      <c r="L611">
        <v>57</v>
      </c>
      <c r="M611">
        <v>72</v>
      </c>
      <c r="N611">
        <v>362</v>
      </c>
      <c r="O611">
        <v>0</v>
      </c>
      <c r="R611">
        <v>17.350000000000001</v>
      </c>
      <c r="S611">
        <v>14.38</v>
      </c>
      <c r="T611">
        <v>38.81</v>
      </c>
      <c r="U611">
        <v>13.01</v>
      </c>
      <c r="V611">
        <v>16.440000000000001</v>
      </c>
      <c r="W611">
        <v>100</v>
      </c>
    </row>
    <row r="612" spans="1:23" x14ac:dyDescent="0.25">
      <c r="A612" t="s">
        <v>1277</v>
      </c>
      <c r="B612" t="s">
        <v>1276</v>
      </c>
      <c r="C612" t="s">
        <v>3243</v>
      </c>
      <c r="D612" t="s">
        <v>9</v>
      </c>
      <c r="E612">
        <v>680</v>
      </c>
      <c r="F612">
        <v>2346</v>
      </c>
      <c r="G612">
        <v>28.99</v>
      </c>
      <c r="H612">
        <v>497</v>
      </c>
      <c r="I612">
        <v>183</v>
      </c>
      <c r="J612">
        <v>70</v>
      </c>
      <c r="K612">
        <v>298</v>
      </c>
      <c r="L612">
        <v>61</v>
      </c>
      <c r="M612">
        <v>68</v>
      </c>
      <c r="N612">
        <v>497</v>
      </c>
      <c r="O612">
        <v>0</v>
      </c>
      <c r="R612">
        <v>26.91</v>
      </c>
      <c r="S612">
        <v>10.29</v>
      </c>
      <c r="T612">
        <v>43.82</v>
      </c>
      <c r="U612">
        <v>8.9700000000000006</v>
      </c>
      <c r="V612">
        <v>10</v>
      </c>
      <c r="W612">
        <v>100</v>
      </c>
    </row>
    <row r="613" spans="1:23" x14ac:dyDescent="0.25">
      <c r="A613" t="s">
        <v>1279</v>
      </c>
      <c r="B613" t="s">
        <v>1278</v>
      </c>
      <c r="C613" t="s">
        <v>3243</v>
      </c>
      <c r="D613" t="s">
        <v>9</v>
      </c>
      <c r="E613">
        <v>1038</v>
      </c>
      <c r="F613">
        <v>4081</v>
      </c>
      <c r="G613">
        <v>25.43</v>
      </c>
      <c r="H613">
        <v>757</v>
      </c>
      <c r="I613">
        <v>281</v>
      </c>
      <c r="J613">
        <v>209</v>
      </c>
      <c r="K613">
        <v>232</v>
      </c>
      <c r="L613">
        <v>137</v>
      </c>
      <c r="M613">
        <v>179</v>
      </c>
      <c r="N613">
        <v>757</v>
      </c>
      <c r="O613">
        <v>0</v>
      </c>
      <c r="R613">
        <v>27.07</v>
      </c>
      <c r="S613">
        <v>20.13</v>
      </c>
      <c r="T613">
        <v>22.35</v>
      </c>
      <c r="U613">
        <v>13.2</v>
      </c>
      <c r="V613">
        <v>17.239999999999998</v>
      </c>
      <c r="W613">
        <v>100</v>
      </c>
    </row>
    <row r="614" spans="1:23" x14ac:dyDescent="0.25">
      <c r="A614" t="s">
        <v>1281</v>
      </c>
      <c r="B614" t="s">
        <v>1280</v>
      </c>
      <c r="C614" t="s">
        <v>3243</v>
      </c>
      <c r="D614" t="s">
        <v>9</v>
      </c>
      <c r="E614">
        <v>1072</v>
      </c>
      <c r="F614">
        <v>3725</v>
      </c>
      <c r="G614">
        <v>28.78</v>
      </c>
      <c r="H614">
        <v>728</v>
      </c>
      <c r="I614">
        <v>344</v>
      </c>
      <c r="J614">
        <v>249</v>
      </c>
      <c r="K614">
        <v>270</v>
      </c>
      <c r="L614">
        <v>104</v>
      </c>
      <c r="M614">
        <v>105</v>
      </c>
      <c r="N614">
        <v>728</v>
      </c>
      <c r="O614">
        <v>0</v>
      </c>
      <c r="R614">
        <v>32.090000000000003</v>
      </c>
      <c r="S614">
        <v>23.23</v>
      </c>
      <c r="T614">
        <v>25.19</v>
      </c>
      <c r="U614">
        <v>9.6999999999999993</v>
      </c>
      <c r="V614">
        <v>9.7899999999999991</v>
      </c>
      <c r="W614">
        <v>100</v>
      </c>
    </row>
    <row r="615" spans="1:23" x14ac:dyDescent="0.25">
      <c r="A615" t="s">
        <v>1838</v>
      </c>
      <c r="B615" t="s">
        <v>1837</v>
      </c>
      <c r="C615" t="s">
        <v>3243</v>
      </c>
      <c r="D615" t="s">
        <v>9</v>
      </c>
      <c r="E615">
        <v>315</v>
      </c>
      <c r="F615">
        <v>1420</v>
      </c>
      <c r="G615">
        <v>22.18</v>
      </c>
      <c r="H615">
        <v>223</v>
      </c>
      <c r="I615">
        <v>92</v>
      </c>
      <c r="J615">
        <v>74</v>
      </c>
      <c r="K615">
        <v>75</v>
      </c>
      <c r="L615">
        <v>40</v>
      </c>
      <c r="M615">
        <v>34</v>
      </c>
      <c r="N615">
        <v>223</v>
      </c>
      <c r="O615">
        <v>0</v>
      </c>
      <c r="R615">
        <v>29.21</v>
      </c>
      <c r="S615">
        <v>23.49</v>
      </c>
      <c r="T615">
        <v>23.81</v>
      </c>
      <c r="U615">
        <v>12.7</v>
      </c>
      <c r="V615">
        <v>10.79</v>
      </c>
      <c r="W615">
        <v>100</v>
      </c>
    </row>
    <row r="616" spans="1:23" x14ac:dyDescent="0.25">
      <c r="A616" t="s">
        <v>1185</v>
      </c>
      <c r="B616" t="s">
        <v>1614</v>
      </c>
      <c r="C616" t="s">
        <v>3243</v>
      </c>
      <c r="D616" t="s">
        <v>9</v>
      </c>
      <c r="E616">
        <v>1020</v>
      </c>
      <c r="F616">
        <v>4378</v>
      </c>
      <c r="G616">
        <v>23.3</v>
      </c>
      <c r="H616">
        <v>706</v>
      </c>
      <c r="I616">
        <v>314</v>
      </c>
      <c r="J616">
        <v>196</v>
      </c>
      <c r="K616">
        <v>210</v>
      </c>
      <c r="L616">
        <v>135</v>
      </c>
      <c r="M616">
        <v>165</v>
      </c>
      <c r="N616">
        <v>706</v>
      </c>
      <c r="O616">
        <v>0</v>
      </c>
      <c r="R616">
        <v>30.78</v>
      </c>
      <c r="S616">
        <v>19.22</v>
      </c>
      <c r="T616">
        <v>20.59</v>
      </c>
      <c r="U616">
        <v>13.24</v>
      </c>
      <c r="V616">
        <v>16.18</v>
      </c>
      <c r="W616">
        <v>100</v>
      </c>
    </row>
    <row r="617" spans="1:23" x14ac:dyDescent="0.25">
      <c r="A617" t="s">
        <v>2763</v>
      </c>
      <c r="B617" t="s">
        <v>2762</v>
      </c>
      <c r="C617" t="s">
        <v>3243</v>
      </c>
      <c r="D617" t="s">
        <v>9</v>
      </c>
      <c r="E617">
        <v>989</v>
      </c>
      <c r="F617">
        <v>3406</v>
      </c>
      <c r="G617">
        <v>29.04</v>
      </c>
      <c r="H617">
        <v>813</v>
      </c>
      <c r="I617">
        <v>176</v>
      </c>
      <c r="J617">
        <v>286</v>
      </c>
      <c r="K617">
        <v>281</v>
      </c>
      <c r="L617">
        <v>137</v>
      </c>
      <c r="M617">
        <v>109</v>
      </c>
      <c r="N617">
        <v>813</v>
      </c>
      <c r="O617">
        <v>0</v>
      </c>
      <c r="R617">
        <v>17.8</v>
      </c>
      <c r="S617">
        <v>28.92</v>
      </c>
      <c r="T617">
        <v>28.41</v>
      </c>
      <c r="U617">
        <v>13.85</v>
      </c>
      <c r="V617">
        <v>11.02</v>
      </c>
      <c r="W617">
        <v>100</v>
      </c>
    </row>
    <row r="618" spans="1:23" x14ac:dyDescent="0.25">
      <c r="A618" t="s">
        <v>2765</v>
      </c>
      <c r="B618" t="s">
        <v>2764</v>
      </c>
      <c r="C618" t="s">
        <v>3243</v>
      </c>
      <c r="D618" t="s">
        <v>9</v>
      </c>
      <c r="E618">
        <v>239</v>
      </c>
      <c r="F618">
        <v>1553</v>
      </c>
      <c r="G618">
        <v>15.39</v>
      </c>
      <c r="H618">
        <v>188</v>
      </c>
      <c r="I618">
        <v>51</v>
      </c>
      <c r="J618">
        <v>89</v>
      </c>
      <c r="K618">
        <v>38</v>
      </c>
      <c r="L618">
        <v>44</v>
      </c>
      <c r="M618">
        <v>17</v>
      </c>
      <c r="N618">
        <v>188</v>
      </c>
      <c r="O618">
        <v>0</v>
      </c>
      <c r="R618">
        <v>21.34</v>
      </c>
      <c r="S618">
        <v>37.24</v>
      </c>
      <c r="T618">
        <v>15.9</v>
      </c>
      <c r="U618">
        <v>18.41</v>
      </c>
      <c r="V618">
        <v>7.11</v>
      </c>
      <c r="W618">
        <v>100</v>
      </c>
    </row>
    <row r="619" spans="1:23" x14ac:dyDescent="0.25">
      <c r="A619" t="s">
        <v>2767</v>
      </c>
      <c r="B619" t="s">
        <v>2766</v>
      </c>
      <c r="C619" t="s">
        <v>3243</v>
      </c>
      <c r="D619" t="s">
        <v>9</v>
      </c>
      <c r="E619">
        <v>565</v>
      </c>
      <c r="F619">
        <v>2029</v>
      </c>
      <c r="G619">
        <v>27.85</v>
      </c>
      <c r="H619">
        <v>387</v>
      </c>
      <c r="I619">
        <v>178</v>
      </c>
      <c r="J619">
        <v>96</v>
      </c>
      <c r="K619">
        <v>123</v>
      </c>
      <c r="L619">
        <v>85</v>
      </c>
      <c r="M619">
        <v>83</v>
      </c>
      <c r="N619">
        <v>387</v>
      </c>
      <c r="O619">
        <v>0</v>
      </c>
      <c r="R619">
        <v>31.5</v>
      </c>
      <c r="S619">
        <v>16.989999999999998</v>
      </c>
      <c r="T619">
        <v>21.77</v>
      </c>
      <c r="U619">
        <v>15.04</v>
      </c>
      <c r="V619">
        <v>14.69</v>
      </c>
      <c r="W619">
        <v>100</v>
      </c>
    </row>
    <row r="620" spans="1:23" x14ac:dyDescent="0.25">
      <c r="A620" t="s">
        <v>2769</v>
      </c>
      <c r="B620" t="s">
        <v>2768</v>
      </c>
      <c r="C620" t="s">
        <v>3243</v>
      </c>
      <c r="D620" t="s">
        <v>9</v>
      </c>
      <c r="E620">
        <v>1066</v>
      </c>
      <c r="F620">
        <v>3296</v>
      </c>
      <c r="G620">
        <v>32.340000000000003</v>
      </c>
      <c r="H620">
        <v>555</v>
      </c>
      <c r="I620">
        <v>511</v>
      </c>
      <c r="J620">
        <v>123</v>
      </c>
      <c r="K620">
        <v>145</v>
      </c>
      <c r="L620">
        <v>145</v>
      </c>
      <c r="M620">
        <v>142</v>
      </c>
      <c r="N620">
        <v>555</v>
      </c>
      <c r="O620">
        <v>0</v>
      </c>
      <c r="R620">
        <v>47.94</v>
      </c>
      <c r="S620">
        <v>11.54</v>
      </c>
      <c r="T620">
        <v>13.6</v>
      </c>
      <c r="U620">
        <v>13.6</v>
      </c>
      <c r="V620">
        <v>13.32</v>
      </c>
      <c r="W620">
        <v>100</v>
      </c>
    </row>
    <row r="621" spans="1:23" x14ac:dyDescent="0.25">
      <c r="A621" t="s">
        <v>1619</v>
      </c>
      <c r="B621" t="s">
        <v>1618</v>
      </c>
      <c r="C621" t="s">
        <v>3243</v>
      </c>
      <c r="D621" t="s">
        <v>9</v>
      </c>
      <c r="E621">
        <v>851</v>
      </c>
      <c r="F621">
        <v>3238</v>
      </c>
      <c r="G621">
        <v>26.28</v>
      </c>
      <c r="H621">
        <v>583</v>
      </c>
      <c r="I621">
        <v>268</v>
      </c>
      <c r="J621">
        <v>164</v>
      </c>
      <c r="K621">
        <v>187</v>
      </c>
      <c r="L621">
        <v>139</v>
      </c>
      <c r="M621">
        <v>93</v>
      </c>
      <c r="N621">
        <v>583</v>
      </c>
      <c r="O621">
        <v>0</v>
      </c>
      <c r="R621">
        <v>31.49</v>
      </c>
      <c r="S621">
        <v>19.27</v>
      </c>
      <c r="T621">
        <v>21.97</v>
      </c>
      <c r="U621">
        <v>16.329999999999998</v>
      </c>
      <c r="V621">
        <v>10.93</v>
      </c>
      <c r="W621">
        <v>100</v>
      </c>
    </row>
    <row r="622" spans="1:23" x14ac:dyDescent="0.25">
      <c r="A622" t="s">
        <v>1109</v>
      </c>
      <c r="B622" t="s">
        <v>1110</v>
      </c>
      <c r="C622" t="s">
        <v>3243</v>
      </c>
      <c r="D622" t="s">
        <v>9</v>
      </c>
      <c r="E622">
        <v>1296</v>
      </c>
      <c r="F622">
        <v>5128</v>
      </c>
      <c r="G622">
        <v>25.27</v>
      </c>
      <c r="H622">
        <v>1108</v>
      </c>
      <c r="I622">
        <v>188</v>
      </c>
      <c r="J622">
        <v>275</v>
      </c>
      <c r="K622">
        <v>511</v>
      </c>
      <c r="L622">
        <v>136</v>
      </c>
      <c r="M622">
        <v>186</v>
      </c>
      <c r="N622">
        <v>1108</v>
      </c>
      <c r="O622">
        <v>0</v>
      </c>
      <c r="R622">
        <v>14.51</v>
      </c>
      <c r="S622">
        <v>21.22</v>
      </c>
      <c r="T622">
        <v>39.43</v>
      </c>
      <c r="U622">
        <v>10.49</v>
      </c>
      <c r="V622">
        <v>14.35</v>
      </c>
      <c r="W622">
        <v>100</v>
      </c>
    </row>
    <row r="623" spans="1:23" x14ac:dyDescent="0.25">
      <c r="A623" t="s">
        <v>2771</v>
      </c>
      <c r="B623" t="s">
        <v>2770</v>
      </c>
      <c r="C623" t="s">
        <v>3243</v>
      </c>
      <c r="D623" t="s">
        <v>9</v>
      </c>
      <c r="E623">
        <v>786</v>
      </c>
      <c r="F623">
        <v>3542</v>
      </c>
      <c r="G623">
        <v>22.19</v>
      </c>
      <c r="H623">
        <v>525</v>
      </c>
      <c r="I623">
        <v>261</v>
      </c>
      <c r="J623">
        <v>262</v>
      </c>
      <c r="K623">
        <v>118</v>
      </c>
      <c r="L623">
        <v>98</v>
      </c>
      <c r="M623">
        <v>47</v>
      </c>
      <c r="N623">
        <v>525</v>
      </c>
      <c r="O623">
        <v>0</v>
      </c>
      <c r="R623">
        <v>33.21</v>
      </c>
      <c r="S623">
        <v>33.33</v>
      </c>
      <c r="T623">
        <v>15.01</v>
      </c>
      <c r="U623">
        <v>12.47</v>
      </c>
      <c r="V623">
        <v>5.98</v>
      </c>
      <c r="W623">
        <v>100</v>
      </c>
    </row>
    <row r="624" spans="1:23" x14ac:dyDescent="0.25">
      <c r="A624" t="s">
        <v>2773</v>
      </c>
      <c r="B624" t="s">
        <v>2772</v>
      </c>
      <c r="C624" t="s">
        <v>3243</v>
      </c>
      <c r="D624" t="s">
        <v>9</v>
      </c>
      <c r="E624">
        <v>693</v>
      </c>
      <c r="F624">
        <v>3359</v>
      </c>
      <c r="G624">
        <v>20.63</v>
      </c>
      <c r="H624">
        <v>511</v>
      </c>
      <c r="I624">
        <v>182</v>
      </c>
      <c r="J624">
        <v>196</v>
      </c>
      <c r="K624">
        <v>136</v>
      </c>
      <c r="L624">
        <v>110</v>
      </c>
      <c r="M624">
        <v>69</v>
      </c>
      <c r="N624">
        <v>511</v>
      </c>
      <c r="O624">
        <v>0</v>
      </c>
      <c r="R624">
        <v>26.26</v>
      </c>
      <c r="S624">
        <v>28.28</v>
      </c>
      <c r="T624">
        <v>19.62</v>
      </c>
      <c r="U624">
        <v>15.87</v>
      </c>
      <c r="V624">
        <v>9.9600000000000009</v>
      </c>
      <c r="W624">
        <v>100</v>
      </c>
    </row>
    <row r="625" spans="1:23" x14ac:dyDescent="0.25">
      <c r="A625" t="s">
        <v>2775</v>
      </c>
      <c r="B625" t="s">
        <v>2774</v>
      </c>
      <c r="C625" t="s">
        <v>3243</v>
      </c>
      <c r="D625" t="s">
        <v>9</v>
      </c>
      <c r="E625">
        <v>852</v>
      </c>
      <c r="F625">
        <v>3517</v>
      </c>
      <c r="G625">
        <v>24.23</v>
      </c>
      <c r="H625">
        <v>652</v>
      </c>
      <c r="I625">
        <v>200</v>
      </c>
      <c r="J625">
        <v>230</v>
      </c>
      <c r="K625">
        <v>217</v>
      </c>
      <c r="L625">
        <v>147</v>
      </c>
      <c r="M625">
        <v>58</v>
      </c>
      <c r="N625">
        <v>652</v>
      </c>
      <c r="O625">
        <v>0</v>
      </c>
      <c r="R625">
        <v>23.47</v>
      </c>
      <c r="S625">
        <v>27</v>
      </c>
      <c r="T625">
        <v>25.47</v>
      </c>
      <c r="U625">
        <v>17.25</v>
      </c>
      <c r="V625">
        <v>6.81</v>
      </c>
      <c r="W625">
        <v>100</v>
      </c>
    </row>
    <row r="626" spans="1:23" x14ac:dyDescent="0.25">
      <c r="A626" t="s">
        <v>2777</v>
      </c>
      <c r="B626" t="s">
        <v>2776</v>
      </c>
      <c r="C626" t="s">
        <v>3243</v>
      </c>
      <c r="D626" t="s">
        <v>9</v>
      </c>
      <c r="E626">
        <v>367</v>
      </c>
      <c r="F626">
        <v>1802</v>
      </c>
      <c r="G626">
        <v>20.37</v>
      </c>
      <c r="H626">
        <v>242</v>
      </c>
      <c r="I626">
        <v>125</v>
      </c>
      <c r="J626">
        <v>81</v>
      </c>
      <c r="K626">
        <v>71</v>
      </c>
      <c r="L626">
        <v>59</v>
      </c>
      <c r="M626">
        <v>31</v>
      </c>
      <c r="N626">
        <v>242</v>
      </c>
      <c r="O626">
        <v>0</v>
      </c>
      <c r="R626">
        <v>34.06</v>
      </c>
      <c r="S626">
        <v>22.07</v>
      </c>
      <c r="T626">
        <v>19.350000000000001</v>
      </c>
      <c r="U626">
        <v>16.079999999999998</v>
      </c>
      <c r="V626">
        <v>8.4499999999999993</v>
      </c>
      <c r="W626">
        <v>100</v>
      </c>
    </row>
    <row r="627" spans="1:23" x14ac:dyDescent="0.25">
      <c r="A627" t="s">
        <v>2779</v>
      </c>
      <c r="B627" t="s">
        <v>2778</v>
      </c>
      <c r="C627" t="s">
        <v>3243</v>
      </c>
      <c r="D627" t="s">
        <v>9</v>
      </c>
      <c r="E627">
        <v>1555</v>
      </c>
      <c r="F627">
        <v>3451</v>
      </c>
      <c r="G627">
        <v>45.06</v>
      </c>
      <c r="H627">
        <v>1231</v>
      </c>
      <c r="I627">
        <v>324</v>
      </c>
      <c r="J627">
        <v>114</v>
      </c>
      <c r="K627">
        <v>660</v>
      </c>
      <c r="L627">
        <v>143</v>
      </c>
      <c r="M627">
        <v>314</v>
      </c>
      <c r="N627">
        <v>1231</v>
      </c>
      <c r="O627">
        <v>0</v>
      </c>
      <c r="R627">
        <v>20.84</v>
      </c>
      <c r="S627">
        <v>7.33</v>
      </c>
      <c r="T627">
        <v>42.44</v>
      </c>
      <c r="U627">
        <v>9.1999999999999993</v>
      </c>
      <c r="V627">
        <v>20.190000000000001</v>
      </c>
      <c r="W627">
        <v>100</v>
      </c>
    </row>
    <row r="628" spans="1:23" x14ac:dyDescent="0.25">
      <c r="A628" t="s">
        <v>1163</v>
      </c>
      <c r="B628" t="s">
        <v>1164</v>
      </c>
      <c r="C628" t="s">
        <v>3243</v>
      </c>
      <c r="D628" t="s">
        <v>9</v>
      </c>
      <c r="E628">
        <v>975</v>
      </c>
      <c r="F628">
        <v>4801</v>
      </c>
      <c r="G628">
        <v>20.309999999999999</v>
      </c>
      <c r="H628">
        <v>704</v>
      </c>
      <c r="I628">
        <v>271</v>
      </c>
      <c r="J628">
        <v>311</v>
      </c>
      <c r="K628">
        <v>188</v>
      </c>
      <c r="L628">
        <v>126</v>
      </c>
      <c r="M628">
        <v>79</v>
      </c>
      <c r="N628">
        <v>704</v>
      </c>
      <c r="O628">
        <v>0</v>
      </c>
      <c r="R628">
        <v>27.79</v>
      </c>
      <c r="S628">
        <v>31.9</v>
      </c>
      <c r="T628">
        <v>19.28</v>
      </c>
      <c r="U628">
        <v>12.92</v>
      </c>
      <c r="V628">
        <v>8.1</v>
      </c>
      <c r="W628">
        <v>100</v>
      </c>
    </row>
    <row r="629" spans="1:23" x14ac:dyDescent="0.25">
      <c r="A629" t="s">
        <v>1153</v>
      </c>
      <c r="B629" t="s">
        <v>1154</v>
      </c>
      <c r="C629" t="s">
        <v>3243</v>
      </c>
      <c r="D629" t="s">
        <v>9</v>
      </c>
      <c r="E629">
        <v>834</v>
      </c>
      <c r="F629">
        <v>4850</v>
      </c>
      <c r="G629">
        <v>17.2</v>
      </c>
      <c r="H629">
        <v>475</v>
      </c>
      <c r="I629">
        <v>359</v>
      </c>
      <c r="J629">
        <v>120</v>
      </c>
      <c r="K629">
        <v>176</v>
      </c>
      <c r="L629">
        <v>111</v>
      </c>
      <c r="M629">
        <v>68</v>
      </c>
      <c r="N629">
        <v>475</v>
      </c>
      <c r="O629">
        <v>0</v>
      </c>
      <c r="R629">
        <v>43.05</v>
      </c>
      <c r="S629">
        <v>14.39</v>
      </c>
      <c r="T629">
        <v>21.1</v>
      </c>
      <c r="U629">
        <v>13.31</v>
      </c>
      <c r="V629">
        <v>8.15</v>
      </c>
      <c r="W629">
        <v>100</v>
      </c>
    </row>
    <row r="630" spans="1:23" x14ac:dyDescent="0.25">
      <c r="A630" t="s">
        <v>2781</v>
      </c>
      <c r="B630" t="s">
        <v>2780</v>
      </c>
      <c r="C630" t="s">
        <v>3243</v>
      </c>
      <c r="D630" t="s">
        <v>9</v>
      </c>
      <c r="E630">
        <v>841</v>
      </c>
      <c r="F630">
        <v>2485</v>
      </c>
      <c r="G630">
        <v>33.840000000000003</v>
      </c>
      <c r="H630">
        <v>582</v>
      </c>
      <c r="I630">
        <v>259</v>
      </c>
      <c r="J630">
        <v>134</v>
      </c>
      <c r="K630">
        <v>216</v>
      </c>
      <c r="L630">
        <v>99</v>
      </c>
      <c r="M630">
        <v>133</v>
      </c>
      <c r="N630">
        <v>582</v>
      </c>
      <c r="O630">
        <v>0</v>
      </c>
      <c r="R630">
        <v>30.8</v>
      </c>
      <c r="S630">
        <v>15.93</v>
      </c>
      <c r="T630">
        <v>25.68</v>
      </c>
      <c r="U630">
        <v>11.77</v>
      </c>
      <c r="V630">
        <v>15.81</v>
      </c>
      <c r="W630">
        <v>100</v>
      </c>
    </row>
    <row r="631" spans="1:23" x14ac:dyDescent="0.25">
      <c r="A631" t="s">
        <v>1633</v>
      </c>
      <c r="B631" t="s">
        <v>1632</v>
      </c>
      <c r="C631" t="s">
        <v>3243</v>
      </c>
      <c r="D631" t="s">
        <v>9</v>
      </c>
      <c r="E631">
        <v>704</v>
      </c>
      <c r="F631">
        <v>4081</v>
      </c>
      <c r="G631">
        <v>17.25</v>
      </c>
      <c r="H631">
        <v>423</v>
      </c>
      <c r="I631">
        <v>281</v>
      </c>
      <c r="J631">
        <v>121</v>
      </c>
      <c r="K631">
        <v>125</v>
      </c>
      <c r="L631">
        <v>85</v>
      </c>
      <c r="M631">
        <v>92</v>
      </c>
      <c r="N631">
        <v>423</v>
      </c>
      <c r="O631">
        <v>0</v>
      </c>
      <c r="R631">
        <v>39.909999999999997</v>
      </c>
      <c r="S631">
        <v>17.190000000000001</v>
      </c>
      <c r="T631">
        <v>17.760000000000002</v>
      </c>
      <c r="U631">
        <v>12.07</v>
      </c>
      <c r="V631">
        <v>13.07</v>
      </c>
      <c r="W631">
        <v>100</v>
      </c>
    </row>
    <row r="632" spans="1:23" x14ac:dyDescent="0.25">
      <c r="A632" t="s">
        <v>2784</v>
      </c>
      <c r="B632" t="s">
        <v>2783</v>
      </c>
      <c r="C632" t="s">
        <v>3243</v>
      </c>
      <c r="D632" t="s">
        <v>9</v>
      </c>
      <c r="E632">
        <v>198</v>
      </c>
      <c r="F632">
        <v>1162</v>
      </c>
      <c r="G632">
        <v>17.04</v>
      </c>
      <c r="H632">
        <v>125</v>
      </c>
      <c r="I632">
        <v>73</v>
      </c>
      <c r="J632">
        <v>25</v>
      </c>
      <c r="K632">
        <v>46</v>
      </c>
      <c r="L632">
        <v>28</v>
      </c>
      <c r="M632">
        <v>26</v>
      </c>
      <c r="N632">
        <v>125</v>
      </c>
      <c r="O632">
        <v>0</v>
      </c>
      <c r="R632">
        <v>36.869999999999997</v>
      </c>
      <c r="S632">
        <v>12.63</v>
      </c>
      <c r="T632">
        <v>23.23</v>
      </c>
      <c r="U632">
        <v>14.14</v>
      </c>
      <c r="V632">
        <v>13.13</v>
      </c>
      <c r="W632">
        <v>100</v>
      </c>
    </row>
    <row r="633" spans="1:23" x14ac:dyDescent="0.25">
      <c r="A633" t="s">
        <v>2786</v>
      </c>
      <c r="B633" t="s">
        <v>2785</v>
      </c>
      <c r="C633" t="s">
        <v>3243</v>
      </c>
      <c r="D633" t="s">
        <v>9</v>
      </c>
      <c r="E633">
        <v>711</v>
      </c>
      <c r="F633">
        <v>2996</v>
      </c>
      <c r="G633">
        <v>23.73</v>
      </c>
      <c r="H633">
        <v>490</v>
      </c>
      <c r="I633">
        <v>221</v>
      </c>
      <c r="J633">
        <v>105</v>
      </c>
      <c r="K633">
        <v>155</v>
      </c>
      <c r="L633">
        <v>123</v>
      </c>
      <c r="M633">
        <v>107</v>
      </c>
      <c r="N633">
        <v>490</v>
      </c>
      <c r="O633">
        <v>0</v>
      </c>
      <c r="R633">
        <v>31.08</v>
      </c>
      <c r="S633">
        <v>14.77</v>
      </c>
      <c r="T633">
        <v>21.8</v>
      </c>
      <c r="U633">
        <v>17.3</v>
      </c>
      <c r="V633">
        <v>15.05</v>
      </c>
      <c r="W633">
        <v>100</v>
      </c>
    </row>
    <row r="634" spans="1:23" x14ac:dyDescent="0.25">
      <c r="A634" t="s">
        <v>1638</v>
      </c>
      <c r="B634" t="s">
        <v>1637</v>
      </c>
      <c r="C634" t="s">
        <v>3243</v>
      </c>
      <c r="D634" t="s">
        <v>9</v>
      </c>
      <c r="E634">
        <v>810</v>
      </c>
      <c r="F634">
        <v>4390</v>
      </c>
      <c r="G634">
        <v>18.45</v>
      </c>
      <c r="H634">
        <v>505</v>
      </c>
      <c r="I634">
        <v>305</v>
      </c>
      <c r="J634">
        <v>116</v>
      </c>
      <c r="K634">
        <v>157</v>
      </c>
      <c r="L634">
        <v>62</v>
      </c>
      <c r="M634">
        <v>170</v>
      </c>
      <c r="N634">
        <v>505</v>
      </c>
      <c r="O634">
        <v>0</v>
      </c>
      <c r="R634">
        <v>37.65</v>
      </c>
      <c r="S634">
        <v>14.32</v>
      </c>
      <c r="T634">
        <v>19.38</v>
      </c>
      <c r="U634">
        <v>7.65</v>
      </c>
      <c r="V634">
        <v>20.99</v>
      </c>
      <c r="W634">
        <v>100</v>
      </c>
    </row>
    <row r="635" spans="1:23" x14ac:dyDescent="0.25">
      <c r="A635" t="s">
        <v>1071</v>
      </c>
      <c r="B635" t="s">
        <v>1388</v>
      </c>
      <c r="C635" t="s">
        <v>3243</v>
      </c>
      <c r="D635" t="s">
        <v>9</v>
      </c>
      <c r="E635">
        <v>1370</v>
      </c>
      <c r="F635">
        <v>6012</v>
      </c>
      <c r="G635">
        <v>22.79</v>
      </c>
      <c r="H635">
        <v>1135</v>
      </c>
      <c r="I635">
        <v>235</v>
      </c>
      <c r="J635">
        <v>375</v>
      </c>
      <c r="K635">
        <v>462</v>
      </c>
      <c r="L635">
        <v>210</v>
      </c>
      <c r="M635">
        <v>88</v>
      </c>
      <c r="N635">
        <v>1135</v>
      </c>
      <c r="O635">
        <v>0</v>
      </c>
      <c r="R635">
        <v>17.149999999999999</v>
      </c>
      <c r="S635">
        <v>27.37</v>
      </c>
      <c r="T635">
        <v>33.72</v>
      </c>
      <c r="U635">
        <v>15.33</v>
      </c>
      <c r="V635">
        <v>6.42</v>
      </c>
      <c r="W635">
        <v>100</v>
      </c>
    </row>
    <row r="636" spans="1:23" x14ac:dyDescent="0.25">
      <c r="A636" t="s">
        <v>1392</v>
      </c>
      <c r="B636" t="s">
        <v>1391</v>
      </c>
      <c r="C636" t="s">
        <v>3243</v>
      </c>
      <c r="D636" t="s">
        <v>9</v>
      </c>
      <c r="E636">
        <v>252</v>
      </c>
      <c r="F636">
        <v>1540</v>
      </c>
      <c r="G636">
        <v>16.36</v>
      </c>
      <c r="H636">
        <v>194</v>
      </c>
      <c r="I636">
        <v>58</v>
      </c>
      <c r="J636">
        <v>64</v>
      </c>
      <c r="K636">
        <v>77</v>
      </c>
      <c r="L636">
        <v>29</v>
      </c>
      <c r="M636">
        <v>24</v>
      </c>
      <c r="N636">
        <v>194</v>
      </c>
      <c r="O636">
        <v>0</v>
      </c>
      <c r="R636">
        <v>23.02</v>
      </c>
      <c r="S636">
        <v>25.4</v>
      </c>
      <c r="T636">
        <v>30.56</v>
      </c>
      <c r="U636">
        <v>11.51</v>
      </c>
      <c r="V636">
        <v>9.52</v>
      </c>
      <c r="W636">
        <v>100</v>
      </c>
    </row>
    <row r="637" spans="1:23" x14ac:dyDescent="0.25">
      <c r="A637" t="s">
        <v>1646</v>
      </c>
      <c r="B637" t="s">
        <v>1645</v>
      </c>
      <c r="C637" t="s">
        <v>3243</v>
      </c>
      <c r="D637" t="s">
        <v>9</v>
      </c>
      <c r="E637">
        <v>1094</v>
      </c>
      <c r="F637">
        <v>2227</v>
      </c>
      <c r="G637">
        <v>49.12</v>
      </c>
      <c r="H637">
        <v>903</v>
      </c>
      <c r="I637">
        <v>191</v>
      </c>
      <c r="J637">
        <v>51</v>
      </c>
      <c r="K637">
        <v>566</v>
      </c>
      <c r="L637">
        <v>57</v>
      </c>
      <c r="M637">
        <v>229</v>
      </c>
      <c r="N637">
        <v>903</v>
      </c>
      <c r="O637">
        <v>0</v>
      </c>
      <c r="R637">
        <v>17.46</v>
      </c>
      <c r="S637">
        <v>4.66</v>
      </c>
      <c r="T637">
        <v>51.74</v>
      </c>
      <c r="U637">
        <v>5.21</v>
      </c>
      <c r="V637">
        <v>20.93</v>
      </c>
      <c r="W637">
        <v>100</v>
      </c>
    </row>
    <row r="638" spans="1:23" x14ac:dyDescent="0.25">
      <c r="A638" t="s">
        <v>2788</v>
      </c>
      <c r="B638" t="s">
        <v>2787</v>
      </c>
      <c r="C638" t="s">
        <v>3243</v>
      </c>
      <c r="D638" t="s">
        <v>9</v>
      </c>
      <c r="E638">
        <v>232</v>
      </c>
      <c r="F638">
        <v>1382</v>
      </c>
      <c r="G638">
        <v>16.79</v>
      </c>
      <c r="H638">
        <v>168</v>
      </c>
      <c r="I638">
        <v>64</v>
      </c>
      <c r="J638">
        <v>74</v>
      </c>
      <c r="K638">
        <v>39</v>
      </c>
      <c r="L638">
        <v>37</v>
      </c>
      <c r="M638">
        <v>18</v>
      </c>
      <c r="N638">
        <v>168</v>
      </c>
      <c r="O638">
        <v>0</v>
      </c>
      <c r="R638">
        <v>27.59</v>
      </c>
      <c r="S638">
        <v>31.9</v>
      </c>
      <c r="T638">
        <v>16.809999999999999</v>
      </c>
      <c r="U638">
        <v>15.95</v>
      </c>
      <c r="V638">
        <v>7.76</v>
      </c>
      <c r="W638">
        <v>100</v>
      </c>
    </row>
    <row r="639" spans="1:23" x14ac:dyDescent="0.25">
      <c r="A639" t="s">
        <v>1101</v>
      </c>
      <c r="B639" t="s">
        <v>1102</v>
      </c>
      <c r="C639" t="s">
        <v>3243</v>
      </c>
      <c r="D639" t="s">
        <v>9</v>
      </c>
      <c r="E639">
        <v>1748</v>
      </c>
      <c r="F639">
        <v>5485</v>
      </c>
      <c r="G639">
        <v>31.87</v>
      </c>
      <c r="H639">
        <v>1410</v>
      </c>
      <c r="I639">
        <v>338</v>
      </c>
      <c r="J639">
        <v>663</v>
      </c>
      <c r="K639">
        <v>260</v>
      </c>
      <c r="L639">
        <v>280</v>
      </c>
      <c r="M639">
        <v>207</v>
      </c>
      <c r="N639">
        <v>1410</v>
      </c>
      <c r="O639">
        <v>0</v>
      </c>
      <c r="R639">
        <v>19.34</v>
      </c>
      <c r="S639">
        <v>37.93</v>
      </c>
      <c r="T639">
        <v>14.87</v>
      </c>
      <c r="U639">
        <v>16.02</v>
      </c>
      <c r="V639">
        <v>11.84</v>
      </c>
      <c r="W639">
        <v>100</v>
      </c>
    </row>
    <row r="640" spans="1:23" x14ac:dyDescent="0.25">
      <c r="A640" t="s">
        <v>1648</v>
      </c>
      <c r="B640" t="s">
        <v>1647</v>
      </c>
      <c r="C640" t="s">
        <v>3243</v>
      </c>
      <c r="D640" t="s">
        <v>9</v>
      </c>
      <c r="E640">
        <v>733</v>
      </c>
      <c r="F640">
        <v>2462</v>
      </c>
      <c r="G640">
        <v>29.77</v>
      </c>
      <c r="H640">
        <v>542</v>
      </c>
      <c r="I640">
        <v>191</v>
      </c>
      <c r="J640">
        <v>116</v>
      </c>
      <c r="K640">
        <v>252</v>
      </c>
      <c r="L640">
        <v>102</v>
      </c>
      <c r="M640">
        <v>72</v>
      </c>
      <c r="N640">
        <v>542</v>
      </c>
      <c r="O640">
        <v>0</v>
      </c>
      <c r="R640">
        <v>26.06</v>
      </c>
      <c r="S640">
        <v>15.83</v>
      </c>
      <c r="T640">
        <v>34.380000000000003</v>
      </c>
      <c r="U640">
        <v>13.92</v>
      </c>
      <c r="V640">
        <v>9.82</v>
      </c>
      <c r="W640">
        <v>100</v>
      </c>
    </row>
    <row r="641" spans="1:23" x14ac:dyDescent="0.25">
      <c r="A641" t="s">
        <v>2791</v>
      </c>
      <c r="B641" t="s">
        <v>2790</v>
      </c>
      <c r="C641" t="s">
        <v>3243</v>
      </c>
      <c r="D641" t="s">
        <v>9</v>
      </c>
      <c r="E641">
        <v>404</v>
      </c>
      <c r="F641">
        <v>2032</v>
      </c>
      <c r="G641">
        <v>19.88</v>
      </c>
      <c r="H641">
        <v>294</v>
      </c>
      <c r="I641">
        <v>110</v>
      </c>
      <c r="J641">
        <v>106</v>
      </c>
      <c r="K641">
        <v>98</v>
      </c>
      <c r="L641">
        <v>59</v>
      </c>
      <c r="M641">
        <v>31</v>
      </c>
      <c r="N641">
        <v>294</v>
      </c>
      <c r="O641">
        <v>0</v>
      </c>
      <c r="R641">
        <v>27.23</v>
      </c>
      <c r="S641">
        <v>26.24</v>
      </c>
      <c r="T641">
        <v>24.26</v>
      </c>
      <c r="U641">
        <v>14.6</v>
      </c>
      <c r="V641">
        <v>7.67</v>
      </c>
      <c r="W641">
        <v>100</v>
      </c>
    </row>
    <row r="642" spans="1:23" x14ac:dyDescent="0.25">
      <c r="A642" t="s">
        <v>1069</v>
      </c>
      <c r="B642" t="s">
        <v>1070</v>
      </c>
      <c r="C642" t="s">
        <v>3243</v>
      </c>
      <c r="D642" t="s">
        <v>9</v>
      </c>
      <c r="E642">
        <v>1671</v>
      </c>
      <c r="F642">
        <v>5966</v>
      </c>
      <c r="G642">
        <v>28.01</v>
      </c>
      <c r="H642">
        <v>1095</v>
      </c>
      <c r="I642">
        <v>576</v>
      </c>
      <c r="J642">
        <v>355</v>
      </c>
      <c r="K642">
        <v>293</v>
      </c>
      <c r="L642">
        <v>281</v>
      </c>
      <c r="M642">
        <v>166</v>
      </c>
      <c r="N642">
        <v>1095</v>
      </c>
      <c r="O642">
        <v>0</v>
      </c>
      <c r="R642">
        <v>34.47</v>
      </c>
      <c r="S642">
        <v>21.24</v>
      </c>
      <c r="T642">
        <v>17.53</v>
      </c>
      <c r="U642">
        <v>16.82</v>
      </c>
      <c r="V642">
        <v>9.93</v>
      </c>
      <c r="W642">
        <v>100</v>
      </c>
    </row>
    <row r="643" spans="1:23" x14ac:dyDescent="0.25">
      <c r="A643" t="s">
        <v>1651</v>
      </c>
      <c r="B643" t="s">
        <v>1650</v>
      </c>
      <c r="C643" t="s">
        <v>3243</v>
      </c>
      <c r="D643" t="s">
        <v>9</v>
      </c>
      <c r="E643">
        <v>474</v>
      </c>
      <c r="F643">
        <v>2171</v>
      </c>
      <c r="G643">
        <v>21.83</v>
      </c>
      <c r="H643">
        <v>293</v>
      </c>
      <c r="I643">
        <v>181</v>
      </c>
      <c r="J643">
        <v>69</v>
      </c>
      <c r="K643">
        <v>117</v>
      </c>
      <c r="L643">
        <v>68</v>
      </c>
      <c r="M643">
        <v>39</v>
      </c>
      <c r="N643">
        <v>293</v>
      </c>
      <c r="O643">
        <v>0</v>
      </c>
      <c r="R643">
        <v>38.19</v>
      </c>
      <c r="S643">
        <v>14.56</v>
      </c>
      <c r="T643">
        <v>24.68</v>
      </c>
      <c r="U643">
        <v>14.35</v>
      </c>
      <c r="V643">
        <v>8.23</v>
      </c>
      <c r="W643">
        <v>100</v>
      </c>
    </row>
    <row r="644" spans="1:23" x14ac:dyDescent="0.25">
      <c r="A644" t="s">
        <v>1655</v>
      </c>
      <c r="B644" t="s">
        <v>1654</v>
      </c>
      <c r="C644" t="s">
        <v>3243</v>
      </c>
      <c r="D644" t="s">
        <v>9</v>
      </c>
      <c r="E644">
        <v>803</v>
      </c>
      <c r="F644">
        <v>3039</v>
      </c>
      <c r="G644">
        <v>26.42</v>
      </c>
      <c r="H644">
        <v>527</v>
      </c>
      <c r="I644">
        <v>276</v>
      </c>
      <c r="J644">
        <v>164</v>
      </c>
      <c r="K644">
        <v>121</v>
      </c>
      <c r="L644">
        <v>119</v>
      </c>
      <c r="M644">
        <v>123</v>
      </c>
      <c r="N644">
        <v>527</v>
      </c>
      <c r="O644">
        <v>0</v>
      </c>
      <c r="R644">
        <v>34.369999999999997</v>
      </c>
      <c r="S644">
        <v>20.420000000000002</v>
      </c>
      <c r="T644">
        <v>15.07</v>
      </c>
      <c r="U644">
        <v>14.82</v>
      </c>
      <c r="V644">
        <v>15.32</v>
      </c>
      <c r="W644">
        <v>100</v>
      </c>
    </row>
    <row r="645" spans="1:23" x14ac:dyDescent="0.25">
      <c r="A645" t="s">
        <v>2793</v>
      </c>
      <c r="B645" t="s">
        <v>2792</v>
      </c>
      <c r="C645" t="s">
        <v>3243</v>
      </c>
      <c r="D645" t="s">
        <v>9</v>
      </c>
      <c r="E645">
        <v>205</v>
      </c>
      <c r="F645">
        <v>1295</v>
      </c>
      <c r="G645">
        <v>15.83</v>
      </c>
      <c r="H645">
        <v>145</v>
      </c>
      <c r="I645">
        <v>60</v>
      </c>
      <c r="J645">
        <v>35</v>
      </c>
      <c r="K645">
        <v>40</v>
      </c>
      <c r="L645">
        <v>42</v>
      </c>
      <c r="M645">
        <v>28</v>
      </c>
      <c r="N645">
        <v>145</v>
      </c>
      <c r="O645">
        <v>0</v>
      </c>
      <c r="R645">
        <v>29.27</v>
      </c>
      <c r="S645">
        <v>17.07</v>
      </c>
      <c r="T645">
        <v>19.510000000000002</v>
      </c>
      <c r="U645">
        <v>20.49</v>
      </c>
      <c r="V645">
        <v>13.66</v>
      </c>
      <c r="W645">
        <v>100</v>
      </c>
    </row>
    <row r="646" spans="1:23" x14ac:dyDescent="0.25">
      <c r="A646" t="s">
        <v>1141</v>
      </c>
      <c r="B646" t="s">
        <v>1665</v>
      </c>
      <c r="C646" t="s">
        <v>3243</v>
      </c>
      <c r="D646" t="s">
        <v>9</v>
      </c>
      <c r="E646">
        <v>1800</v>
      </c>
      <c r="F646">
        <v>4955</v>
      </c>
      <c r="G646">
        <v>36.33</v>
      </c>
      <c r="H646">
        <v>1443</v>
      </c>
      <c r="I646">
        <v>357</v>
      </c>
      <c r="J646">
        <v>246</v>
      </c>
      <c r="K646">
        <v>673</v>
      </c>
      <c r="L646">
        <v>158</v>
      </c>
      <c r="M646">
        <v>366</v>
      </c>
      <c r="N646">
        <v>1443</v>
      </c>
      <c r="O646">
        <v>0</v>
      </c>
      <c r="R646">
        <v>19.829999999999998</v>
      </c>
      <c r="S646">
        <v>13.67</v>
      </c>
      <c r="T646">
        <v>37.39</v>
      </c>
      <c r="U646">
        <v>8.7799999999999994</v>
      </c>
      <c r="V646">
        <v>20.329999999999998</v>
      </c>
      <c r="W646">
        <v>100</v>
      </c>
    </row>
    <row r="647" spans="1:23" x14ac:dyDescent="0.25">
      <c r="A647" t="s">
        <v>1173</v>
      </c>
      <c r="B647" t="s">
        <v>1439</v>
      </c>
      <c r="C647" t="s">
        <v>3243</v>
      </c>
      <c r="D647" t="s">
        <v>9</v>
      </c>
      <c r="E647">
        <v>788</v>
      </c>
      <c r="F647">
        <v>4441</v>
      </c>
      <c r="G647">
        <v>17.739999999999998</v>
      </c>
      <c r="H647">
        <v>612</v>
      </c>
      <c r="I647">
        <v>176</v>
      </c>
      <c r="J647">
        <v>177</v>
      </c>
      <c r="K647">
        <v>266</v>
      </c>
      <c r="L647">
        <v>94</v>
      </c>
      <c r="M647">
        <v>75</v>
      </c>
      <c r="N647">
        <v>612</v>
      </c>
      <c r="O647">
        <v>0</v>
      </c>
      <c r="R647">
        <v>22.34</v>
      </c>
      <c r="S647">
        <v>22.46</v>
      </c>
      <c r="T647">
        <v>33.76</v>
      </c>
      <c r="U647">
        <v>11.93</v>
      </c>
      <c r="V647">
        <v>9.52</v>
      </c>
      <c r="W647">
        <v>100</v>
      </c>
    </row>
    <row r="648" spans="1:23" x14ac:dyDescent="0.25">
      <c r="A648" t="s">
        <v>1056</v>
      </c>
      <c r="B648" t="s">
        <v>1666</v>
      </c>
      <c r="C648" t="s">
        <v>3243</v>
      </c>
      <c r="D648" t="s">
        <v>9</v>
      </c>
      <c r="E648">
        <v>1334</v>
      </c>
      <c r="F648">
        <v>6911</v>
      </c>
      <c r="G648">
        <v>19.3</v>
      </c>
      <c r="H648">
        <v>940</v>
      </c>
      <c r="I648">
        <v>394</v>
      </c>
      <c r="J648">
        <v>311</v>
      </c>
      <c r="K648">
        <v>301</v>
      </c>
      <c r="L648">
        <v>159</v>
      </c>
      <c r="M648">
        <v>169</v>
      </c>
      <c r="N648">
        <v>940</v>
      </c>
      <c r="O648">
        <v>0</v>
      </c>
      <c r="R648">
        <v>29.54</v>
      </c>
      <c r="S648">
        <v>23.31</v>
      </c>
      <c r="T648">
        <v>22.56</v>
      </c>
      <c r="U648">
        <v>11.92</v>
      </c>
      <c r="V648">
        <v>12.67</v>
      </c>
      <c r="W648">
        <v>100</v>
      </c>
    </row>
    <row r="649" spans="1:23" x14ac:dyDescent="0.25">
      <c r="A649" t="s">
        <v>1673</v>
      </c>
      <c r="B649" t="s">
        <v>1672</v>
      </c>
      <c r="C649" t="s">
        <v>3243</v>
      </c>
      <c r="D649" t="s">
        <v>9</v>
      </c>
      <c r="E649">
        <v>1259</v>
      </c>
      <c r="F649">
        <v>4206</v>
      </c>
      <c r="G649">
        <v>29.93</v>
      </c>
      <c r="H649">
        <v>833</v>
      </c>
      <c r="I649">
        <v>426</v>
      </c>
      <c r="J649">
        <v>268</v>
      </c>
      <c r="K649">
        <v>297</v>
      </c>
      <c r="L649">
        <v>169</v>
      </c>
      <c r="M649">
        <v>99</v>
      </c>
      <c r="N649">
        <v>833</v>
      </c>
      <c r="O649">
        <v>0</v>
      </c>
      <c r="R649">
        <v>33.840000000000003</v>
      </c>
      <c r="S649">
        <v>21.29</v>
      </c>
      <c r="T649">
        <v>23.59</v>
      </c>
      <c r="U649">
        <v>13.42</v>
      </c>
      <c r="V649">
        <v>7.86</v>
      </c>
      <c r="W649">
        <v>100</v>
      </c>
    </row>
    <row r="650" spans="1:23" x14ac:dyDescent="0.25">
      <c r="A650" t="s">
        <v>2796</v>
      </c>
      <c r="B650" t="s">
        <v>2795</v>
      </c>
      <c r="C650" t="s">
        <v>3243</v>
      </c>
      <c r="D650" t="s">
        <v>9</v>
      </c>
      <c r="E650">
        <v>728</v>
      </c>
      <c r="F650">
        <v>1571</v>
      </c>
      <c r="G650">
        <v>46.34</v>
      </c>
      <c r="H650">
        <v>458</v>
      </c>
      <c r="I650">
        <v>270</v>
      </c>
      <c r="J650">
        <v>63</v>
      </c>
      <c r="K650">
        <v>194</v>
      </c>
      <c r="L650">
        <v>115</v>
      </c>
      <c r="M650">
        <v>86</v>
      </c>
      <c r="N650">
        <v>458</v>
      </c>
      <c r="O650">
        <v>0</v>
      </c>
      <c r="R650">
        <v>37.090000000000003</v>
      </c>
      <c r="S650">
        <v>8.65</v>
      </c>
      <c r="T650">
        <v>26.65</v>
      </c>
      <c r="U650">
        <v>15.8</v>
      </c>
      <c r="V650">
        <v>11.81</v>
      </c>
      <c r="W650">
        <v>100</v>
      </c>
    </row>
    <row r="651" spans="1:23" x14ac:dyDescent="0.25">
      <c r="A651" t="s">
        <v>2232</v>
      </c>
      <c r="B651" t="s">
        <v>2231</v>
      </c>
      <c r="C651" t="s">
        <v>3243</v>
      </c>
      <c r="D651" t="s">
        <v>9</v>
      </c>
      <c r="E651">
        <v>445</v>
      </c>
      <c r="F651">
        <v>2774</v>
      </c>
      <c r="G651">
        <v>16.04</v>
      </c>
      <c r="H651">
        <v>227</v>
      </c>
      <c r="I651">
        <v>218</v>
      </c>
      <c r="J651">
        <v>66</v>
      </c>
      <c r="K651">
        <v>53</v>
      </c>
      <c r="L651">
        <v>53</v>
      </c>
      <c r="M651">
        <v>55</v>
      </c>
      <c r="N651">
        <v>227</v>
      </c>
      <c r="O651">
        <v>0</v>
      </c>
      <c r="R651">
        <v>48.99</v>
      </c>
      <c r="S651">
        <v>14.83</v>
      </c>
      <c r="T651">
        <v>11.91</v>
      </c>
      <c r="U651">
        <v>11.91</v>
      </c>
      <c r="V651">
        <v>12.36</v>
      </c>
      <c r="W651">
        <v>100</v>
      </c>
    </row>
    <row r="652" spans="1:23" x14ac:dyDescent="0.25">
      <c r="A652" t="s">
        <v>1492</v>
      </c>
      <c r="B652" t="s">
        <v>1491</v>
      </c>
      <c r="C652" t="s">
        <v>3243</v>
      </c>
      <c r="D652" t="s">
        <v>9</v>
      </c>
      <c r="E652">
        <v>1248</v>
      </c>
      <c r="F652">
        <v>3834</v>
      </c>
      <c r="G652">
        <v>32.549999999999997</v>
      </c>
      <c r="H652">
        <v>950</v>
      </c>
      <c r="I652">
        <v>298</v>
      </c>
      <c r="J652">
        <v>227</v>
      </c>
      <c r="K652">
        <v>304</v>
      </c>
      <c r="L652">
        <v>224</v>
      </c>
      <c r="M652">
        <v>195</v>
      </c>
      <c r="N652">
        <v>950</v>
      </c>
      <c r="O652">
        <v>0</v>
      </c>
      <c r="R652">
        <v>23.88</v>
      </c>
      <c r="S652">
        <v>18.190000000000001</v>
      </c>
      <c r="T652">
        <v>24.36</v>
      </c>
      <c r="U652">
        <v>17.95</v>
      </c>
      <c r="V652">
        <v>15.62</v>
      </c>
      <c r="W652">
        <v>100</v>
      </c>
    </row>
    <row r="653" spans="1:23" x14ac:dyDescent="0.25">
      <c r="A653" t="s">
        <v>2799</v>
      </c>
      <c r="B653" t="s">
        <v>2798</v>
      </c>
      <c r="C653" t="s">
        <v>3243</v>
      </c>
      <c r="D653" t="s">
        <v>9</v>
      </c>
      <c r="E653">
        <v>221</v>
      </c>
      <c r="F653">
        <v>1748</v>
      </c>
      <c r="G653">
        <v>12.64</v>
      </c>
      <c r="H653">
        <v>157</v>
      </c>
      <c r="I653">
        <v>64</v>
      </c>
      <c r="J653">
        <v>59</v>
      </c>
      <c r="K653">
        <v>48</v>
      </c>
      <c r="L653">
        <v>31</v>
      </c>
      <c r="M653">
        <v>19</v>
      </c>
      <c r="N653">
        <v>157</v>
      </c>
      <c r="O653">
        <v>0</v>
      </c>
      <c r="R653">
        <v>28.96</v>
      </c>
      <c r="S653">
        <v>26.7</v>
      </c>
      <c r="T653">
        <v>21.72</v>
      </c>
      <c r="U653">
        <v>14.03</v>
      </c>
      <c r="V653">
        <v>8.6</v>
      </c>
      <c r="W653">
        <v>100</v>
      </c>
    </row>
    <row r="654" spans="1:23" x14ac:dyDescent="0.25">
      <c r="A654" t="s">
        <v>1678</v>
      </c>
      <c r="B654" t="s">
        <v>1677</v>
      </c>
      <c r="C654" t="s">
        <v>3243</v>
      </c>
      <c r="D654" t="s">
        <v>9</v>
      </c>
      <c r="E654">
        <v>338</v>
      </c>
      <c r="F654">
        <v>1476</v>
      </c>
      <c r="G654">
        <v>22.9</v>
      </c>
      <c r="H654">
        <v>189</v>
      </c>
      <c r="I654">
        <v>149</v>
      </c>
      <c r="J654">
        <v>42</v>
      </c>
      <c r="K654">
        <v>51</v>
      </c>
      <c r="L654">
        <v>46</v>
      </c>
      <c r="M654">
        <v>50</v>
      </c>
      <c r="N654">
        <v>189</v>
      </c>
      <c r="O654">
        <v>0</v>
      </c>
      <c r="R654">
        <v>44.08</v>
      </c>
      <c r="S654">
        <v>12.43</v>
      </c>
      <c r="T654">
        <v>15.09</v>
      </c>
      <c r="U654">
        <v>13.61</v>
      </c>
      <c r="V654">
        <v>14.79</v>
      </c>
      <c r="W654">
        <v>100</v>
      </c>
    </row>
    <row r="655" spans="1:23" x14ac:dyDescent="0.25">
      <c r="A655" t="s">
        <v>1183</v>
      </c>
      <c r="B655" t="s">
        <v>2801</v>
      </c>
      <c r="C655" t="s">
        <v>3243</v>
      </c>
      <c r="D655" t="s">
        <v>9</v>
      </c>
      <c r="E655">
        <v>1452</v>
      </c>
      <c r="F655">
        <v>4444</v>
      </c>
      <c r="G655">
        <v>32.67</v>
      </c>
      <c r="H655">
        <v>798</v>
      </c>
      <c r="I655">
        <v>654</v>
      </c>
      <c r="J655">
        <v>226</v>
      </c>
      <c r="K655">
        <v>190</v>
      </c>
      <c r="L655">
        <v>184</v>
      </c>
      <c r="M655">
        <v>198</v>
      </c>
      <c r="N655">
        <v>798</v>
      </c>
      <c r="O655">
        <v>0</v>
      </c>
      <c r="R655">
        <v>45.04</v>
      </c>
      <c r="S655">
        <v>15.56</v>
      </c>
      <c r="T655">
        <v>13.09</v>
      </c>
      <c r="U655">
        <v>12.67</v>
      </c>
      <c r="V655">
        <v>13.64</v>
      </c>
      <c r="W655">
        <v>100</v>
      </c>
    </row>
    <row r="656" spans="1:23" x14ac:dyDescent="0.25">
      <c r="A656" t="s">
        <v>2803</v>
      </c>
      <c r="B656" t="s">
        <v>2802</v>
      </c>
      <c r="C656" t="s">
        <v>3243</v>
      </c>
      <c r="D656" t="s">
        <v>9</v>
      </c>
      <c r="E656">
        <v>152</v>
      </c>
      <c r="F656">
        <v>699</v>
      </c>
      <c r="G656">
        <v>21.75</v>
      </c>
      <c r="H656">
        <v>96</v>
      </c>
      <c r="I656">
        <v>56</v>
      </c>
      <c r="J656">
        <v>16</v>
      </c>
      <c r="K656">
        <v>42</v>
      </c>
      <c r="L656">
        <v>23</v>
      </c>
      <c r="M656">
        <v>15</v>
      </c>
      <c r="N656">
        <v>96</v>
      </c>
      <c r="O656">
        <v>0</v>
      </c>
      <c r="R656">
        <v>36.840000000000003</v>
      </c>
      <c r="S656">
        <v>10.53</v>
      </c>
      <c r="T656">
        <v>27.63</v>
      </c>
      <c r="U656">
        <v>15.13</v>
      </c>
      <c r="V656">
        <v>9.8699999999999992</v>
      </c>
      <c r="W656">
        <v>100</v>
      </c>
    </row>
    <row r="657" spans="1:23" x14ac:dyDescent="0.25">
      <c r="A657" t="s">
        <v>2805</v>
      </c>
      <c r="B657" t="s">
        <v>2804</v>
      </c>
      <c r="C657" t="s">
        <v>3243</v>
      </c>
      <c r="D657" t="s">
        <v>9</v>
      </c>
      <c r="E657">
        <v>656</v>
      </c>
      <c r="F657">
        <v>2010</v>
      </c>
      <c r="G657">
        <v>32.64</v>
      </c>
      <c r="H657">
        <v>376</v>
      </c>
      <c r="I657">
        <v>280</v>
      </c>
      <c r="J657">
        <v>127</v>
      </c>
      <c r="K657">
        <v>110</v>
      </c>
      <c r="L657">
        <v>60</v>
      </c>
      <c r="M657">
        <v>79</v>
      </c>
      <c r="N657">
        <v>376</v>
      </c>
      <c r="O657">
        <v>0</v>
      </c>
      <c r="R657">
        <v>42.68</v>
      </c>
      <c r="S657">
        <v>19.36</v>
      </c>
      <c r="T657">
        <v>16.77</v>
      </c>
      <c r="U657">
        <v>9.15</v>
      </c>
      <c r="V657">
        <v>12.04</v>
      </c>
      <c r="W657">
        <v>100</v>
      </c>
    </row>
    <row r="658" spans="1:23" x14ac:dyDescent="0.25">
      <c r="A658" t="s">
        <v>2312</v>
      </c>
      <c r="B658" t="s">
        <v>2311</v>
      </c>
      <c r="C658" t="s">
        <v>3243</v>
      </c>
      <c r="D658" t="s">
        <v>9</v>
      </c>
      <c r="E658">
        <v>549</v>
      </c>
      <c r="F658">
        <v>1509</v>
      </c>
      <c r="G658">
        <v>36.380000000000003</v>
      </c>
      <c r="H658">
        <v>350</v>
      </c>
      <c r="I658">
        <v>199</v>
      </c>
      <c r="J658">
        <v>44</v>
      </c>
      <c r="K658">
        <v>160</v>
      </c>
      <c r="L658">
        <v>66</v>
      </c>
      <c r="M658">
        <v>80</v>
      </c>
      <c r="N658">
        <v>350</v>
      </c>
      <c r="O658">
        <v>0</v>
      </c>
      <c r="R658">
        <v>36.25</v>
      </c>
      <c r="S658">
        <v>8.01</v>
      </c>
      <c r="T658">
        <v>29.14</v>
      </c>
      <c r="U658">
        <v>12.02</v>
      </c>
      <c r="V658">
        <v>14.57</v>
      </c>
      <c r="W658">
        <v>100</v>
      </c>
    </row>
    <row r="659" spans="1:23" x14ac:dyDescent="0.25">
      <c r="A659" t="s">
        <v>2314</v>
      </c>
      <c r="B659" t="s">
        <v>2313</v>
      </c>
      <c r="C659" t="s">
        <v>3243</v>
      </c>
      <c r="D659" t="s">
        <v>9</v>
      </c>
      <c r="E659">
        <v>347</v>
      </c>
      <c r="F659">
        <v>1437</v>
      </c>
      <c r="G659">
        <v>24.15</v>
      </c>
      <c r="H659">
        <v>215</v>
      </c>
      <c r="I659">
        <v>132</v>
      </c>
      <c r="J659">
        <v>46</v>
      </c>
      <c r="K659">
        <v>101</v>
      </c>
      <c r="L659">
        <v>25</v>
      </c>
      <c r="M659">
        <v>43</v>
      </c>
      <c r="N659">
        <v>215</v>
      </c>
      <c r="O659">
        <v>0</v>
      </c>
      <c r="R659">
        <v>38.04</v>
      </c>
      <c r="S659">
        <v>13.26</v>
      </c>
      <c r="T659">
        <v>29.11</v>
      </c>
      <c r="U659">
        <v>7.2</v>
      </c>
      <c r="V659">
        <v>12.39</v>
      </c>
      <c r="W659">
        <v>100</v>
      </c>
    </row>
    <row r="660" spans="1:23" x14ac:dyDescent="0.25">
      <c r="A660" t="s">
        <v>2807</v>
      </c>
      <c r="B660" t="s">
        <v>2806</v>
      </c>
      <c r="C660" t="s">
        <v>3243</v>
      </c>
      <c r="D660" t="s">
        <v>9</v>
      </c>
      <c r="E660">
        <v>555</v>
      </c>
      <c r="F660">
        <v>3003</v>
      </c>
      <c r="G660">
        <v>18.48</v>
      </c>
      <c r="H660">
        <v>348</v>
      </c>
      <c r="I660">
        <v>207</v>
      </c>
      <c r="J660">
        <v>104</v>
      </c>
      <c r="K660">
        <v>101</v>
      </c>
      <c r="L660">
        <v>97</v>
      </c>
      <c r="M660">
        <v>46</v>
      </c>
      <c r="N660">
        <v>348</v>
      </c>
      <c r="O660">
        <v>0</v>
      </c>
      <c r="R660">
        <v>37.299999999999997</v>
      </c>
      <c r="S660">
        <v>18.739999999999998</v>
      </c>
      <c r="T660">
        <v>18.2</v>
      </c>
      <c r="U660">
        <v>17.48</v>
      </c>
      <c r="V660">
        <v>8.2899999999999991</v>
      </c>
      <c r="W660">
        <v>100</v>
      </c>
    </row>
    <row r="661" spans="1:23" x14ac:dyDescent="0.25">
      <c r="A661" t="s">
        <v>1079</v>
      </c>
      <c r="B661" t="s">
        <v>1080</v>
      </c>
      <c r="C661" t="s">
        <v>3243</v>
      </c>
      <c r="D661" t="s">
        <v>9</v>
      </c>
      <c r="E661">
        <v>1412</v>
      </c>
      <c r="F661">
        <v>5841</v>
      </c>
      <c r="G661">
        <v>24.17</v>
      </c>
      <c r="H661">
        <v>807</v>
      </c>
      <c r="I661">
        <v>605</v>
      </c>
      <c r="J661">
        <v>223</v>
      </c>
      <c r="K661">
        <v>267</v>
      </c>
      <c r="L661">
        <v>189</v>
      </c>
      <c r="M661">
        <v>128</v>
      </c>
      <c r="N661">
        <v>807</v>
      </c>
      <c r="O661">
        <v>0</v>
      </c>
      <c r="R661">
        <v>42.85</v>
      </c>
      <c r="S661">
        <v>15.79</v>
      </c>
      <c r="T661">
        <v>18.91</v>
      </c>
      <c r="U661">
        <v>13.39</v>
      </c>
      <c r="V661">
        <v>9.07</v>
      </c>
      <c r="W661">
        <v>100</v>
      </c>
    </row>
    <row r="662" spans="1:23" x14ac:dyDescent="0.25">
      <c r="A662" t="s">
        <v>1133</v>
      </c>
      <c r="B662" t="s">
        <v>1684</v>
      </c>
      <c r="C662" t="s">
        <v>3243</v>
      </c>
      <c r="D662" t="s">
        <v>9</v>
      </c>
      <c r="E662">
        <v>1501</v>
      </c>
      <c r="F662">
        <v>4972</v>
      </c>
      <c r="G662">
        <v>30.19</v>
      </c>
      <c r="H662">
        <v>1157</v>
      </c>
      <c r="I662">
        <v>344</v>
      </c>
      <c r="J662">
        <v>330</v>
      </c>
      <c r="K662">
        <v>355</v>
      </c>
      <c r="L662">
        <v>247</v>
      </c>
      <c r="M662">
        <v>225</v>
      </c>
      <c r="N662">
        <v>1157</v>
      </c>
      <c r="O662">
        <v>0</v>
      </c>
      <c r="R662">
        <v>22.92</v>
      </c>
      <c r="S662">
        <v>21.99</v>
      </c>
      <c r="T662">
        <v>23.65</v>
      </c>
      <c r="U662">
        <v>16.46</v>
      </c>
      <c r="V662">
        <v>14.99</v>
      </c>
      <c r="W662">
        <v>100</v>
      </c>
    </row>
    <row r="663" spans="1:23" x14ac:dyDescent="0.25">
      <c r="A663" t="s">
        <v>2809</v>
      </c>
      <c r="B663" t="s">
        <v>2808</v>
      </c>
      <c r="C663" t="s">
        <v>3243</v>
      </c>
      <c r="D663" t="s">
        <v>9</v>
      </c>
      <c r="E663">
        <v>249</v>
      </c>
      <c r="F663">
        <v>1471</v>
      </c>
      <c r="G663">
        <v>16.93</v>
      </c>
      <c r="H663">
        <v>154</v>
      </c>
      <c r="I663">
        <v>95</v>
      </c>
      <c r="J663">
        <v>44</v>
      </c>
      <c r="K663">
        <v>56</v>
      </c>
      <c r="L663">
        <v>25</v>
      </c>
      <c r="M663">
        <v>29</v>
      </c>
      <c r="N663">
        <v>154</v>
      </c>
      <c r="O663">
        <v>0</v>
      </c>
      <c r="R663">
        <v>38.15</v>
      </c>
      <c r="S663">
        <v>17.670000000000002</v>
      </c>
      <c r="T663">
        <v>22.49</v>
      </c>
      <c r="U663">
        <v>10.039999999999999</v>
      </c>
      <c r="V663">
        <v>11.65</v>
      </c>
      <c r="W663">
        <v>100</v>
      </c>
    </row>
    <row r="664" spans="1:23" x14ac:dyDescent="0.25">
      <c r="A664" t="s">
        <v>2811</v>
      </c>
      <c r="B664" t="s">
        <v>2810</v>
      </c>
      <c r="C664" t="s">
        <v>3243</v>
      </c>
      <c r="D664" t="s">
        <v>9</v>
      </c>
      <c r="E664">
        <v>457</v>
      </c>
      <c r="F664">
        <v>1407</v>
      </c>
      <c r="G664">
        <v>32.479999999999997</v>
      </c>
      <c r="H664">
        <v>262</v>
      </c>
      <c r="I664">
        <v>195</v>
      </c>
      <c r="J664">
        <v>55</v>
      </c>
      <c r="K664">
        <v>119</v>
      </c>
      <c r="L664">
        <v>54</v>
      </c>
      <c r="M664">
        <v>34</v>
      </c>
      <c r="N664">
        <v>262</v>
      </c>
      <c r="O664">
        <v>0</v>
      </c>
      <c r="R664">
        <v>42.67</v>
      </c>
      <c r="S664">
        <v>12.04</v>
      </c>
      <c r="T664">
        <v>26.04</v>
      </c>
      <c r="U664">
        <v>11.82</v>
      </c>
      <c r="V664">
        <v>7.44</v>
      </c>
      <c r="W664">
        <v>100</v>
      </c>
    </row>
    <row r="665" spans="1:23" x14ac:dyDescent="0.25">
      <c r="A665" t="s">
        <v>2813</v>
      </c>
      <c r="B665" t="s">
        <v>2812</v>
      </c>
      <c r="C665" t="s">
        <v>3243</v>
      </c>
      <c r="D665" t="s">
        <v>9</v>
      </c>
      <c r="E665">
        <v>721</v>
      </c>
      <c r="F665">
        <v>2768</v>
      </c>
      <c r="G665">
        <v>26.05</v>
      </c>
      <c r="H665">
        <v>484</v>
      </c>
      <c r="I665">
        <v>237</v>
      </c>
      <c r="J665">
        <v>168</v>
      </c>
      <c r="K665">
        <v>113</v>
      </c>
      <c r="L665">
        <v>110</v>
      </c>
      <c r="M665">
        <v>93</v>
      </c>
      <c r="N665">
        <v>484</v>
      </c>
      <c r="O665">
        <v>0</v>
      </c>
      <c r="R665">
        <v>32.869999999999997</v>
      </c>
      <c r="S665">
        <v>23.3</v>
      </c>
      <c r="T665">
        <v>15.67</v>
      </c>
      <c r="U665">
        <v>15.26</v>
      </c>
      <c r="V665">
        <v>12.9</v>
      </c>
      <c r="W665">
        <v>100</v>
      </c>
    </row>
    <row r="666" spans="1:23" x14ac:dyDescent="0.25">
      <c r="A666" t="s">
        <v>2815</v>
      </c>
      <c r="B666" t="s">
        <v>2814</v>
      </c>
      <c r="C666" t="s">
        <v>3243</v>
      </c>
      <c r="D666" t="s">
        <v>9</v>
      </c>
      <c r="E666">
        <v>897</v>
      </c>
      <c r="F666">
        <v>3822</v>
      </c>
      <c r="G666">
        <v>23.47</v>
      </c>
      <c r="H666">
        <v>499</v>
      </c>
      <c r="I666">
        <v>398</v>
      </c>
      <c r="J666">
        <v>98</v>
      </c>
      <c r="K666">
        <v>169</v>
      </c>
      <c r="L666">
        <v>114</v>
      </c>
      <c r="M666">
        <v>118</v>
      </c>
      <c r="N666">
        <v>499</v>
      </c>
      <c r="O666">
        <v>0</v>
      </c>
      <c r="R666">
        <v>44.37</v>
      </c>
      <c r="S666">
        <v>10.93</v>
      </c>
      <c r="T666">
        <v>18.84</v>
      </c>
      <c r="U666">
        <v>12.71</v>
      </c>
      <c r="V666">
        <v>13.15</v>
      </c>
      <c r="W666">
        <v>100</v>
      </c>
    </row>
    <row r="667" spans="1:23" x14ac:dyDescent="0.25">
      <c r="A667" t="s">
        <v>1135</v>
      </c>
      <c r="B667" t="s">
        <v>1136</v>
      </c>
      <c r="C667" t="s">
        <v>3243</v>
      </c>
      <c r="D667" t="s">
        <v>9</v>
      </c>
      <c r="E667">
        <v>1521</v>
      </c>
      <c r="F667">
        <v>4807</v>
      </c>
      <c r="G667">
        <v>31.64</v>
      </c>
      <c r="H667">
        <v>1018</v>
      </c>
      <c r="I667">
        <v>503</v>
      </c>
      <c r="J667">
        <v>319</v>
      </c>
      <c r="K667">
        <v>312</v>
      </c>
      <c r="L667">
        <v>208</v>
      </c>
      <c r="M667">
        <v>179</v>
      </c>
      <c r="N667">
        <v>1018</v>
      </c>
      <c r="O667">
        <v>0</v>
      </c>
      <c r="R667">
        <v>33.07</v>
      </c>
      <c r="S667">
        <v>20.97</v>
      </c>
      <c r="T667">
        <v>20.51</v>
      </c>
      <c r="U667">
        <v>13.68</v>
      </c>
      <c r="V667">
        <v>11.77</v>
      </c>
      <c r="W667">
        <v>100</v>
      </c>
    </row>
    <row r="668" spans="1:23" x14ac:dyDescent="0.25">
      <c r="A668" t="s">
        <v>2818</v>
      </c>
      <c r="B668" t="s">
        <v>2817</v>
      </c>
      <c r="C668" t="s">
        <v>3243</v>
      </c>
      <c r="D668" t="s">
        <v>9</v>
      </c>
      <c r="E668">
        <v>920</v>
      </c>
      <c r="F668">
        <v>2479</v>
      </c>
      <c r="G668">
        <v>37.11</v>
      </c>
      <c r="H668">
        <v>605</v>
      </c>
      <c r="I668">
        <v>315</v>
      </c>
      <c r="J668">
        <v>131</v>
      </c>
      <c r="K668">
        <v>176</v>
      </c>
      <c r="L668">
        <v>155</v>
      </c>
      <c r="M668">
        <v>143</v>
      </c>
      <c r="N668">
        <v>605</v>
      </c>
      <c r="O668">
        <v>0</v>
      </c>
      <c r="R668">
        <v>34.24</v>
      </c>
      <c r="S668">
        <v>14.24</v>
      </c>
      <c r="T668">
        <v>19.13</v>
      </c>
      <c r="U668">
        <v>16.850000000000001</v>
      </c>
      <c r="V668">
        <v>15.54</v>
      </c>
      <c r="W668">
        <v>100</v>
      </c>
    </row>
    <row r="669" spans="1:23" x14ac:dyDescent="0.25">
      <c r="A669" t="s">
        <v>2820</v>
      </c>
      <c r="B669" t="s">
        <v>2819</v>
      </c>
      <c r="C669" t="s">
        <v>3243</v>
      </c>
      <c r="D669" t="s">
        <v>9</v>
      </c>
      <c r="E669">
        <v>726</v>
      </c>
      <c r="F669">
        <v>2117</v>
      </c>
      <c r="G669">
        <v>34.29</v>
      </c>
      <c r="H669">
        <v>490</v>
      </c>
      <c r="I669">
        <v>236</v>
      </c>
      <c r="J669">
        <v>190</v>
      </c>
      <c r="K669">
        <v>125</v>
      </c>
      <c r="L669">
        <v>119</v>
      </c>
      <c r="M669">
        <v>56</v>
      </c>
      <c r="N669">
        <v>490</v>
      </c>
      <c r="O669">
        <v>0</v>
      </c>
      <c r="R669">
        <v>32.51</v>
      </c>
      <c r="S669">
        <v>26.17</v>
      </c>
      <c r="T669">
        <v>17.22</v>
      </c>
      <c r="U669">
        <v>16.39</v>
      </c>
      <c r="V669">
        <v>7.71</v>
      </c>
      <c r="W669">
        <v>100</v>
      </c>
    </row>
    <row r="670" spans="1:23" x14ac:dyDescent="0.25">
      <c r="A670" t="s">
        <v>2822</v>
      </c>
      <c r="B670" t="s">
        <v>2821</v>
      </c>
      <c r="C670" t="s">
        <v>3243</v>
      </c>
      <c r="D670" t="s">
        <v>9</v>
      </c>
      <c r="E670">
        <v>1125</v>
      </c>
      <c r="F670">
        <v>4138</v>
      </c>
      <c r="G670">
        <v>27.19</v>
      </c>
      <c r="H670">
        <v>794</v>
      </c>
      <c r="I670">
        <v>331</v>
      </c>
      <c r="J670">
        <v>262</v>
      </c>
      <c r="K670">
        <v>293</v>
      </c>
      <c r="L670">
        <v>138</v>
      </c>
      <c r="M670">
        <v>101</v>
      </c>
      <c r="N670">
        <v>794</v>
      </c>
      <c r="O670">
        <v>0</v>
      </c>
      <c r="R670">
        <v>29.42</v>
      </c>
      <c r="S670">
        <v>23.29</v>
      </c>
      <c r="T670">
        <v>26.04</v>
      </c>
      <c r="U670">
        <v>12.27</v>
      </c>
      <c r="V670">
        <v>8.98</v>
      </c>
      <c r="W670">
        <v>100</v>
      </c>
    </row>
    <row r="671" spans="1:23" x14ac:dyDescent="0.25">
      <c r="A671" t="s">
        <v>2824</v>
      </c>
      <c r="B671" t="s">
        <v>2823</v>
      </c>
      <c r="C671" t="s">
        <v>3243</v>
      </c>
      <c r="D671" t="s">
        <v>9</v>
      </c>
      <c r="E671">
        <v>387</v>
      </c>
      <c r="F671">
        <v>1126</v>
      </c>
      <c r="G671">
        <v>34.369999999999997</v>
      </c>
      <c r="H671">
        <v>300</v>
      </c>
      <c r="I671">
        <v>87</v>
      </c>
      <c r="J671">
        <v>100</v>
      </c>
      <c r="K671">
        <v>115</v>
      </c>
      <c r="L671">
        <v>46</v>
      </c>
      <c r="M671">
        <v>39</v>
      </c>
      <c r="N671">
        <v>300</v>
      </c>
      <c r="O671">
        <v>0</v>
      </c>
      <c r="R671">
        <v>22.48</v>
      </c>
      <c r="S671">
        <v>25.84</v>
      </c>
      <c r="T671">
        <v>29.72</v>
      </c>
      <c r="U671">
        <v>11.89</v>
      </c>
      <c r="V671">
        <v>10.08</v>
      </c>
      <c r="W671">
        <v>100</v>
      </c>
    </row>
    <row r="672" spans="1:23" x14ac:dyDescent="0.25">
      <c r="A672" t="s">
        <v>1713</v>
      </c>
      <c r="B672" t="s">
        <v>1712</v>
      </c>
      <c r="C672" t="s">
        <v>3243</v>
      </c>
      <c r="D672" t="s">
        <v>9</v>
      </c>
      <c r="E672">
        <v>404</v>
      </c>
      <c r="F672">
        <v>1898</v>
      </c>
      <c r="G672">
        <v>21.29</v>
      </c>
      <c r="H672">
        <v>225</v>
      </c>
      <c r="I672">
        <v>179</v>
      </c>
      <c r="J672">
        <v>50</v>
      </c>
      <c r="K672">
        <v>69</v>
      </c>
      <c r="L672">
        <v>65</v>
      </c>
      <c r="M672">
        <v>41</v>
      </c>
      <c r="N672">
        <v>225</v>
      </c>
      <c r="O672">
        <v>0</v>
      </c>
      <c r="R672">
        <v>44.31</v>
      </c>
      <c r="S672">
        <v>12.38</v>
      </c>
      <c r="T672">
        <v>17.079999999999998</v>
      </c>
      <c r="U672">
        <v>16.09</v>
      </c>
      <c r="V672">
        <v>10.15</v>
      </c>
      <c r="W672">
        <v>100</v>
      </c>
    </row>
    <row r="673" spans="1:23" x14ac:dyDescent="0.25">
      <c r="A673" t="s">
        <v>1715</v>
      </c>
      <c r="B673" t="s">
        <v>1714</v>
      </c>
      <c r="C673" t="s">
        <v>3243</v>
      </c>
      <c r="D673" t="s">
        <v>9</v>
      </c>
      <c r="E673">
        <v>899</v>
      </c>
      <c r="F673">
        <v>2797</v>
      </c>
      <c r="G673">
        <v>32.14</v>
      </c>
      <c r="H673">
        <v>598</v>
      </c>
      <c r="I673">
        <v>301</v>
      </c>
      <c r="J673">
        <v>151</v>
      </c>
      <c r="K673">
        <v>201</v>
      </c>
      <c r="L673">
        <v>126</v>
      </c>
      <c r="M673">
        <v>120</v>
      </c>
      <c r="N673">
        <v>598</v>
      </c>
      <c r="O673">
        <v>0</v>
      </c>
      <c r="R673">
        <v>33.479999999999997</v>
      </c>
      <c r="S673">
        <v>16.8</v>
      </c>
      <c r="T673">
        <v>22.36</v>
      </c>
      <c r="U673">
        <v>14.02</v>
      </c>
      <c r="V673">
        <v>13.35</v>
      </c>
      <c r="W673">
        <v>100</v>
      </c>
    </row>
    <row r="674" spans="1:23" x14ac:dyDescent="0.25">
      <c r="A674" t="s">
        <v>1083</v>
      </c>
      <c r="B674" t="s">
        <v>1717</v>
      </c>
      <c r="C674" t="s">
        <v>3243</v>
      </c>
      <c r="D674" t="s">
        <v>9</v>
      </c>
      <c r="E674">
        <v>1693</v>
      </c>
      <c r="F674">
        <v>5809</v>
      </c>
      <c r="G674">
        <v>29.14</v>
      </c>
      <c r="H674">
        <v>1268</v>
      </c>
      <c r="I674">
        <v>425</v>
      </c>
      <c r="J674">
        <v>540</v>
      </c>
      <c r="K674">
        <v>343</v>
      </c>
      <c r="L674">
        <v>219</v>
      </c>
      <c r="M674">
        <v>166</v>
      </c>
      <c r="N674">
        <v>1268</v>
      </c>
      <c r="O674">
        <v>0</v>
      </c>
      <c r="R674">
        <v>25.1</v>
      </c>
      <c r="S674">
        <v>31.9</v>
      </c>
      <c r="T674">
        <v>20.260000000000002</v>
      </c>
      <c r="U674">
        <v>12.94</v>
      </c>
      <c r="V674">
        <v>9.81</v>
      </c>
      <c r="W674">
        <v>100</v>
      </c>
    </row>
    <row r="675" spans="1:23" x14ac:dyDescent="0.25">
      <c r="A675" t="s">
        <v>2826</v>
      </c>
      <c r="B675" t="s">
        <v>2825</v>
      </c>
      <c r="C675" t="s">
        <v>3243</v>
      </c>
      <c r="D675" t="s">
        <v>9</v>
      </c>
      <c r="E675">
        <v>448</v>
      </c>
      <c r="F675">
        <v>2383</v>
      </c>
      <c r="G675">
        <v>18.8</v>
      </c>
      <c r="H675">
        <v>271</v>
      </c>
      <c r="I675">
        <v>177</v>
      </c>
      <c r="J675">
        <v>78</v>
      </c>
      <c r="K675">
        <v>83</v>
      </c>
      <c r="L675">
        <v>70</v>
      </c>
      <c r="M675">
        <v>40</v>
      </c>
      <c r="N675">
        <v>271</v>
      </c>
      <c r="O675">
        <v>0</v>
      </c>
      <c r="R675">
        <v>39.51</v>
      </c>
      <c r="S675">
        <v>17.41</v>
      </c>
      <c r="T675">
        <v>18.53</v>
      </c>
      <c r="U675">
        <v>15.62</v>
      </c>
      <c r="V675">
        <v>8.93</v>
      </c>
      <c r="W675">
        <v>100</v>
      </c>
    </row>
    <row r="676" spans="1:23" x14ac:dyDescent="0.25">
      <c r="A676" t="s">
        <v>2382</v>
      </c>
      <c r="B676" t="s">
        <v>2381</v>
      </c>
      <c r="C676" t="s">
        <v>3243</v>
      </c>
      <c r="D676" t="s">
        <v>9</v>
      </c>
      <c r="E676">
        <v>1748</v>
      </c>
      <c r="F676">
        <v>3224</v>
      </c>
      <c r="G676">
        <v>54.22</v>
      </c>
      <c r="H676">
        <v>1363</v>
      </c>
      <c r="I676">
        <v>385</v>
      </c>
      <c r="J676">
        <v>394</v>
      </c>
      <c r="K676">
        <v>596</v>
      </c>
      <c r="L676">
        <v>211</v>
      </c>
      <c r="M676">
        <v>162</v>
      </c>
      <c r="N676">
        <v>1363</v>
      </c>
      <c r="O676">
        <v>0</v>
      </c>
      <c r="R676">
        <v>22.03</v>
      </c>
      <c r="S676">
        <v>22.54</v>
      </c>
      <c r="T676">
        <v>34.1</v>
      </c>
      <c r="U676">
        <v>12.07</v>
      </c>
      <c r="V676">
        <v>9.27</v>
      </c>
      <c r="W676">
        <v>100</v>
      </c>
    </row>
    <row r="677" spans="1:23" x14ac:dyDescent="0.25">
      <c r="A677" t="s">
        <v>2828</v>
      </c>
      <c r="B677" t="s">
        <v>2827</v>
      </c>
      <c r="C677" t="s">
        <v>3243</v>
      </c>
      <c r="D677" t="s">
        <v>9</v>
      </c>
      <c r="E677">
        <v>505</v>
      </c>
      <c r="F677">
        <v>1997</v>
      </c>
      <c r="G677">
        <v>25.29</v>
      </c>
      <c r="H677">
        <v>354</v>
      </c>
      <c r="I677">
        <v>151</v>
      </c>
      <c r="J677">
        <v>94</v>
      </c>
      <c r="K677">
        <v>113</v>
      </c>
      <c r="L677">
        <v>86</v>
      </c>
      <c r="M677">
        <v>61</v>
      </c>
      <c r="N677">
        <v>354</v>
      </c>
      <c r="O677">
        <v>0</v>
      </c>
      <c r="R677">
        <v>29.9</v>
      </c>
      <c r="S677">
        <v>18.61</v>
      </c>
      <c r="T677">
        <v>22.38</v>
      </c>
      <c r="U677">
        <v>17.03</v>
      </c>
      <c r="V677">
        <v>12.08</v>
      </c>
      <c r="W677">
        <v>100</v>
      </c>
    </row>
    <row r="678" spans="1:23" x14ac:dyDescent="0.25">
      <c r="A678" t="s">
        <v>1725</v>
      </c>
      <c r="B678" t="s">
        <v>1724</v>
      </c>
      <c r="C678" t="s">
        <v>3243</v>
      </c>
      <c r="D678" t="s">
        <v>9</v>
      </c>
      <c r="E678">
        <v>1316</v>
      </c>
      <c r="F678">
        <v>4284</v>
      </c>
      <c r="G678">
        <v>30.72</v>
      </c>
      <c r="H678">
        <v>976</v>
      </c>
      <c r="I678">
        <v>340</v>
      </c>
      <c r="J678">
        <v>303</v>
      </c>
      <c r="K678">
        <v>349</v>
      </c>
      <c r="L678">
        <v>203</v>
      </c>
      <c r="M678">
        <v>121</v>
      </c>
      <c r="N678">
        <v>976</v>
      </c>
      <c r="O678">
        <v>0</v>
      </c>
      <c r="R678">
        <v>25.84</v>
      </c>
      <c r="S678">
        <v>23.02</v>
      </c>
      <c r="T678">
        <v>26.52</v>
      </c>
      <c r="U678">
        <v>15.43</v>
      </c>
      <c r="V678">
        <v>9.19</v>
      </c>
      <c r="W678">
        <v>100</v>
      </c>
    </row>
    <row r="679" spans="1:23" x14ac:dyDescent="0.25">
      <c r="A679" t="s">
        <v>1728</v>
      </c>
      <c r="B679" t="s">
        <v>1727</v>
      </c>
      <c r="C679" t="s">
        <v>3243</v>
      </c>
      <c r="D679" t="s">
        <v>9</v>
      </c>
      <c r="E679">
        <v>1267</v>
      </c>
      <c r="F679">
        <v>3639</v>
      </c>
      <c r="G679">
        <v>34.82</v>
      </c>
      <c r="H679">
        <v>972</v>
      </c>
      <c r="I679">
        <v>295</v>
      </c>
      <c r="J679">
        <v>303</v>
      </c>
      <c r="K679">
        <v>359</v>
      </c>
      <c r="L679">
        <v>152</v>
      </c>
      <c r="M679">
        <v>158</v>
      </c>
      <c r="N679">
        <v>972</v>
      </c>
      <c r="O679">
        <v>0</v>
      </c>
      <c r="R679">
        <v>23.28</v>
      </c>
      <c r="S679">
        <v>23.91</v>
      </c>
      <c r="T679">
        <v>28.33</v>
      </c>
      <c r="U679">
        <v>12</v>
      </c>
      <c r="V679">
        <v>12.47</v>
      </c>
      <c r="W679">
        <v>100</v>
      </c>
    </row>
    <row r="680" spans="1:23" x14ac:dyDescent="0.25">
      <c r="A680" t="s">
        <v>2830</v>
      </c>
      <c r="B680" t="s">
        <v>2829</v>
      </c>
      <c r="C680" t="s">
        <v>3243</v>
      </c>
      <c r="D680" t="s">
        <v>9</v>
      </c>
      <c r="E680">
        <v>745</v>
      </c>
      <c r="F680">
        <v>2748</v>
      </c>
      <c r="G680">
        <v>27.11</v>
      </c>
      <c r="H680">
        <v>470</v>
      </c>
      <c r="I680">
        <v>275</v>
      </c>
      <c r="J680">
        <v>124</v>
      </c>
      <c r="K680">
        <v>165</v>
      </c>
      <c r="L680">
        <v>103</v>
      </c>
      <c r="M680">
        <v>78</v>
      </c>
      <c r="N680">
        <v>470</v>
      </c>
      <c r="O680">
        <v>0</v>
      </c>
      <c r="R680">
        <v>36.909999999999997</v>
      </c>
      <c r="S680">
        <v>16.64</v>
      </c>
      <c r="T680">
        <v>22.15</v>
      </c>
      <c r="U680">
        <v>13.83</v>
      </c>
      <c r="V680">
        <v>10.47</v>
      </c>
      <c r="W680">
        <v>100</v>
      </c>
    </row>
    <row r="681" spans="1:23" x14ac:dyDescent="0.25">
      <c r="A681" t="s">
        <v>2832</v>
      </c>
      <c r="B681" t="s">
        <v>2831</v>
      </c>
      <c r="C681" t="s">
        <v>3243</v>
      </c>
      <c r="D681" t="s">
        <v>9</v>
      </c>
      <c r="E681">
        <v>1110</v>
      </c>
      <c r="F681">
        <v>4130</v>
      </c>
      <c r="G681">
        <v>26.88</v>
      </c>
      <c r="H681">
        <v>713</v>
      </c>
      <c r="I681">
        <v>397</v>
      </c>
      <c r="J681">
        <v>197</v>
      </c>
      <c r="K681">
        <v>146</v>
      </c>
      <c r="L681">
        <v>237</v>
      </c>
      <c r="M681">
        <v>133</v>
      </c>
      <c r="N681">
        <v>713</v>
      </c>
      <c r="O681">
        <v>0</v>
      </c>
      <c r="R681">
        <v>35.770000000000003</v>
      </c>
      <c r="S681">
        <v>17.75</v>
      </c>
      <c r="T681">
        <v>13.15</v>
      </c>
      <c r="U681">
        <v>21.35</v>
      </c>
      <c r="V681">
        <v>11.98</v>
      </c>
      <c r="W681">
        <v>100</v>
      </c>
    </row>
    <row r="682" spans="1:23" x14ac:dyDescent="0.25">
      <c r="A682" t="s">
        <v>2834</v>
      </c>
      <c r="B682" t="s">
        <v>2833</v>
      </c>
      <c r="C682" t="s">
        <v>3243</v>
      </c>
      <c r="D682" t="s">
        <v>9</v>
      </c>
      <c r="E682">
        <v>341</v>
      </c>
      <c r="F682">
        <v>1651</v>
      </c>
      <c r="G682">
        <v>20.65</v>
      </c>
      <c r="H682">
        <v>242</v>
      </c>
      <c r="I682">
        <v>99</v>
      </c>
      <c r="J682">
        <v>85</v>
      </c>
      <c r="K682">
        <v>58</v>
      </c>
      <c r="L682">
        <v>57</v>
      </c>
      <c r="M682">
        <v>42</v>
      </c>
      <c r="N682">
        <v>242</v>
      </c>
      <c r="O682">
        <v>0</v>
      </c>
      <c r="R682">
        <v>29.03</v>
      </c>
      <c r="S682">
        <v>24.93</v>
      </c>
      <c r="T682">
        <v>17.010000000000002</v>
      </c>
      <c r="U682">
        <v>16.72</v>
      </c>
      <c r="V682">
        <v>12.32</v>
      </c>
      <c r="W682">
        <v>100</v>
      </c>
    </row>
    <row r="683" spans="1:23" x14ac:dyDescent="0.25">
      <c r="A683" t="s">
        <v>1103</v>
      </c>
      <c r="B683" t="s">
        <v>1746</v>
      </c>
      <c r="C683" t="s">
        <v>3243</v>
      </c>
      <c r="D683" t="s">
        <v>9</v>
      </c>
      <c r="E683">
        <v>1148</v>
      </c>
      <c r="F683">
        <v>5404</v>
      </c>
      <c r="G683">
        <v>21.24</v>
      </c>
      <c r="H683">
        <v>758</v>
      </c>
      <c r="I683">
        <v>390</v>
      </c>
      <c r="J683">
        <v>193</v>
      </c>
      <c r="K683">
        <v>230</v>
      </c>
      <c r="L683">
        <v>184</v>
      </c>
      <c r="M683">
        <v>151</v>
      </c>
      <c r="N683">
        <v>758</v>
      </c>
      <c r="O683">
        <v>0</v>
      </c>
      <c r="R683">
        <v>33.97</v>
      </c>
      <c r="S683">
        <v>16.809999999999999</v>
      </c>
      <c r="T683">
        <v>20.03</v>
      </c>
      <c r="U683">
        <v>16.03</v>
      </c>
      <c r="V683">
        <v>13.15</v>
      </c>
      <c r="W683">
        <v>100</v>
      </c>
    </row>
    <row r="684" spans="1:23" x14ac:dyDescent="0.25">
      <c r="A684" t="s">
        <v>1748</v>
      </c>
      <c r="B684" t="s">
        <v>1747</v>
      </c>
      <c r="C684" t="s">
        <v>3243</v>
      </c>
      <c r="D684" t="s">
        <v>9</v>
      </c>
      <c r="E684">
        <v>641</v>
      </c>
      <c r="F684">
        <v>2449</v>
      </c>
      <c r="G684">
        <v>26.17</v>
      </c>
      <c r="H684">
        <v>397</v>
      </c>
      <c r="I684">
        <v>244</v>
      </c>
      <c r="J684">
        <v>120</v>
      </c>
      <c r="K684">
        <v>103</v>
      </c>
      <c r="L684">
        <v>82</v>
      </c>
      <c r="M684">
        <v>92</v>
      </c>
      <c r="N684">
        <v>397</v>
      </c>
      <c r="O684">
        <v>0</v>
      </c>
      <c r="R684">
        <v>38.07</v>
      </c>
      <c r="S684">
        <v>18.72</v>
      </c>
      <c r="T684">
        <v>16.07</v>
      </c>
      <c r="U684">
        <v>12.79</v>
      </c>
      <c r="V684">
        <v>14.35</v>
      </c>
      <c r="W684">
        <v>100</v>
      </c>
    </row>
    <row r="685" spans="1:23" x14ac:dyDescent="0.25">
      <c r="A685" t="s">
        <v>1121</v>
      </c>
      <c r="B685" t="s">
        <v>1122</v>
      </c>
      <c r="C685" t="s">
        <v>3243</v>
      </c>
      <c r="D685" t="s">
        <v>9</v>
      </c>
      <c r="E685">
        <v>1535</v>
      </c>
      <c r="F685">
        <v>5050</v>
      </c>
      <c r="G685">
        <v>30.4</v>
      </c>
      <c r="H685">
        <v>1043</v>
      </c>
      <c r="I685">
        <v>492</v>
      </c>
      <c r="J685">
        <v>304</v>
      </c>
      <c r="K685">
        <v>341</v>
      </c>
      <c r="L685">
        <v>195</v>
      </c>
      <c r="M685">
        <v>203</v>
      </c>
      <c r="N685">
        <v>1043</v>
      </c>
      <c r="O685">
        <v>0</v>
      </c>
      <c r="R685">
        <v>32.049999999999997</v>
      </c>
      <c r="S685">
        <v>19.8</v>
      </c>
      <c r="T685">
        <v>22.21</v>
      </c>
      <c r="U685">
        <v>12.7</v>
      </c>
      <c r="V685">
        <v>13.22</v>
      </c>
      <c r="W685">
        <v>100</v>
      </c>
    </row>
    <row r="686" spans="1:23" x14ac:dyDescent="0.25">
      <c r="A686" t="s">
        <v>1691</v>
      </c>
      <c r="B686" t="s">
        <v>1690</v>
      </c>
      <c r="C686" t="s">
        <v>3244</v>
      </c>
      <c r="D686" t="s">
        <v>9</v>
      </c>
      <c r="E686">
        <v>3</v>
      </c>
      <c r="F686">
        <v>29</v>
      </c>
      <c r="G686">
        <v>10.34</v>
      </c>
      <c r="H686">
        <v>2</v>
      </c>
      <c r="I686">
        <v>1</v>
      </c>
      <c r="J686">
        <v>0</v>
      </c>
      <c r="K686">
        <v>1</v>
      </c>
      <c r="L686">
        <v>1</v>
      </c>
      <c r="M686">
        <v>0</v>
      </c>
      <c r="N686">
        <v>2</v>
      </c>
      <c r="O686">
        <v>0</v>
      </c>
      <c r="R686">
        <v>33.33</v>
      </c>
      <c r="S686">
        <v>0</v>
      </c>
      <c r="T686">
        <v>33.33</v>
      </c>
      <c r="U686">
        <v>33.33</v>
      </c>
      <c r="V686">
        <v>0</v>
      </c>
      <c r="W686">
        <v>100</v>
      </c>
    </row>
    <row r="687" spans="1:23" x14ac:dyDescent="0.25">
      <c r="A687" t="s">
        <v>1694</v>
      </c>
      <c r="B687" t="s">
        <v>1693</v>
      </c>
      <c r="C687" t="s">
        <v>3244</v>
      </c>
      <c r="D687" t="s">
        <v>9</v>
      </c>
      <c r="E687">
        <v>1623</v>
      </c>
      <c r="F687">
        <v>3576</v>
      </c>
      <c r="G687">
        <v>45.39</v>
      </c>
      <c r="H687">
        <v>1205</v>
      </c>
      <c r="I687">
        <v>418</v>
      </c>
      <c r="J687">
        <v>170</v>
      </c>
      <c r="K687">
        <v>375</v>
      </c>
      <c r="L687">
        <v>408</v>
      </c>
      <c r="M687">
        <v>252</v>
      </c>
      <c r="N687">
        <v>1205</v>
      </c>
      <c r="O687">
        <v>0</v>
      </c>
      <c r="R687">
        <v>25.75</v>
      </c>
      <c r="S687">
        <v>10.47</v>
      </c>
      <c r="T687">
        <v>23.11</v>
      </c>
      <c r="U687">
        <v>25.14</v>
      </c>
      <c r="V687">
        <v>15.53</v>
      </c>
      <c r="W687">
        <v>100</v>
      </c>
    </row>
    <row r="688" spans="1:23" x14ac:dyDescent="0.25">
      <c r="A688" t="s">
        <v>1093</v>
      </c>
      <c r="B688" t="s">
        <v>1094</v>
      </c>
      <c r="C688" t="s">
        <v>3244</v>
      </c>
      <c r="D688" t="s">
        <v>9</v>
      </c>
      <c r="E688">
        <v>1651</v>
      </c>
      <c r="F688">
        <v>5687</v>
      </c>
      <c r="G688">
        <v>29.03</v>
      </c>
      <c r="H688">
        <v>1132</v>
      </c>
      <c r="I688">
        <v>519</v>
      </c>
      <c r="J688">
        <v>454</v>
      </c>
      <c r="K688">
        <v>243</v>
      </c>
      <c r="L688">
        <v>254</v>
      </c>
      <c r="M688">
        <v>181</v>
      </c>
      <c r="N688">
        <v>1132</v>
      </c>
      <c r="O688">
        <v>0</v>
      </c>
      <c r="R688">
        <v>31.44</v>
      </c>
      <c r="S688">
        <v>27.5</v>
      </c>
      <c r="T688">
        <v>14.72</v>
      </c>
      <c r="U688">
        <v>15.38</v>
      </c>
      <c r="V688">
        <v>10.96</v>
      </c>
      <c r="W688">
        <v>100</v>
      </c>
    </row>
    <row r="689" spans="1:23" x14ac:dyDescent="0.25">
      <c r="A689" t="s">
        <v>1703</v>
      </c>
      <c r="B689" t="s">
        <v>1702</v>
      </c>
      <c r="C689" t="s">
        <v>3244</v>
      </c>
      <c r="D689" t="s">
        <v>9</v>
      </c>
      <c r="E689">
        <v>951</v>
      </c>
      <c r="F689">
        <v>3664</v>
      </c>
      <c r="G689">
        <v>25.96</v>
      </c>
      <c r="H689">
        <v>584</v>
      </c>
      <c r="I689">
        <v>367</v>
      </c>
      <c r="J689">
        <v>94</v>
      </c>
      <c r="K689">
        <v>221</v>
      </c>
      <c r="L689">
        <v>144</v>
      </c>
      <c r="M689">
        <v>125</v>
      </c>
      <c r="N689">
        <v>584</v>
      </c>
      <c r="O689">
        <v>0</v>
      </c>
      <c r="R689">
        <v>38.590000000000003</v>
      </c>
      <c r="S689">
        <v>9.8800000000000008</v>
      </c>
      <c r="T689">
        <v>23.24</v>
      </c>
      <c r="U689">
        <v>15.14</v>
      </c>
      <c r="V689">
        <v>13.14</v>
      </c>
      <c r="W689">
        <v>100</v>
      </c>
    </row>
    <row r="690" spans="1:23" x14ac:dyDescent="0.25">
      <c r="A690" t="s">
        <v>1730</v>
      </c>
      <c r="B690" t="s">
        <v>1729</v>
      </c>
      <c r="C690" t="s">
        <v>3244</v>
      </c>
      <c r="D690" t="s">
        <v>9</v>
      </c>
      <c r="E690">
        <v>1248</v>
      </c>
      <c r="F690">
        <v>3587</v>
      </c>
      <c r="G690">
        <v>34.79</v>
      </c>
      <c r="H690">
        <v>783</v>
      </c>
      <c r="I690">
        <v>465</v>
      </c>
      <c r="J690">
        <v>239</v>
      </c>
      <c r="K690">
        <v>273</v>
      </c>
      <c r="L690">
        <v>168</v>
      </c>
      <c r="M690">
        <v>103</v>
      </c>
      <c r="N690">
        <v>783</v>
      </c>
      <c r="O690">
        <v>0</v>
      </c>
      <c r="R690">
        <v>37.26</v>
      </c>
      <c r="S690">
        <v>19.149999999999999</v>
      </c>
      <c r="T690">
        <v>21.88</v>
      </c>
      <c r="U690">
        <v>13.46</v>
      </c>
      <c r="V690">
        <v>8.25</v>
      </c>
      <c r="W690">
        <v>100</v>
      </c>
    </row>
    <row r="691" spans="1:23" x14ac:dyDescent="0.25">
      <c r="A691" t="s">
        <v>1752</v>
      </c>
      <c r="B691" t="s">
        <v>1751</v>
      </c>
      <c r="C691" t="s">
        <v>3245</v>
      </c>
      <c r="D691" t="s">
        <v>9</v>
      </c>
      <c r="E691">
        <v>15</v>
      </c>
      <c r="F691">
        <v>99</v>
      </c>
      <c r="G691">
        <v>15.15</v>
      </c>
      <c r="H691">
        <v>6</v>
      </c>
      <c r="I691">
        <v>9</v>
      </c>
      <c r="J691">
        <v>2</v>
      </c>
      <c r="K691">
        <v>0</v>
      </c>
      <c r="L691">
        <v>1</v>
      </c>
      <c r="M691">
        <v>3</v>
      </c>
      <c r="N691">
        <v>6</v>
      </c>
      <c r="O691">
        <v>0</v>
      </c>
      <c r="R691">
        <v>60</v>
      </c>
      <c r="S691">
        <v>13.33</v>
      </c>
      <c r="T691">
        <v>0</v>
      </c>
      <c r="U691">
        <v>6.67</v>
      </c>
      <c r="V691">
        <v>20</v>
      </c>
      <c r="W691">
        <v>100</v>
      </c>
    </row>
    <row r="692" spans="1:23" x14ac:dyDescent="0.25">
      <c r="A692" t="s">
        <v>1754</v>
      </c>
      <c r="B692" t="s">
        <v>1753</v>
      </c>
      <c r="C692" t="s">
        <v>3245</v>
      </c>
      <c r="D692" t="s">
        <v>9</v>
      </c>
      <c r="E692">
        <v>7</v>
      </c>
      <c r="F692">
        <v>67</v>
      </c>
      <c r="G692">
        <v>10.45</v>
      </c>
      <c r="H692">
        <v>5</v>
      </c>
      <c r="I692">
        <v>2</v>
      </c>
      <c r="J692">
        <v>0</v>
      </c>
      <c r="K692">
        <v>5</v>
      </c>
      <c r="L692">
        <v>0</v>
      </c>
      <c r="M692">
        <v>0</v>
      </c>
      <c r="N692">
        <v>5</v>
      </c>
      <c r="O692">
        <v>0</v>
      </c>
      <c r="R692">
        <v>28.57</v>
      </c>
      <c r="S692">
        <v>0</v>
      </c>
      <c r="T692">
        <v>71.430000000000007</v>
      </c>
      <c r="U692">
        <v>0</v>
      </c>
      <c r="V692">
        <v>0</v>
      </c>
      <c r="W692">
        <v>100</v>
      </c>
    </row>
    <row r="693" spans="1:23" x14ac:dyDescent="0.25">
      <c r="A693" t="s">
        <v>1756</v>
      </c>
      <c r="B693" t="s">
        <v>1755</v>
      </c>
      <c r="C693" t="s">
        <v>3245</v>
      </c>
      <c r="D693" t="s">
        <v>9</v>
      </c>
      <c r="E693">
        <v>4</v>
      </c>
      <c r="F693">
        <v>11</v>
      </c>
      <c r="G693">
        <v>36.36</v>
      </c>
      <c r="H693">
        <v>3</v>
      </c>
      <c r="I693">
        <v>1</v>
      </c>
      <c r="J693">
        <v>0</v>
      </c>
      <c r="K693">
        <v>2</v>
      </c>
      <c r="L693">
        <v>1</v>
      </c>
      <c r="M693">
        <v>0</v>
      </c>
      <c r="N693">
        <v>3</v>
      </c>
      <c r="O693">
        <v>0</v>
      </c>
      <c r="R693">
        <v>25</v>
      </c>
      <c r="S693">
        <v>0</v>
      </c>
      <c r="T693">
        <v>50</v>
      </c>
      <c r="U693">
        <v>25</v>
      </c>
      <c r="V693">
        <v>0</v>
      </c>
      <c r="W693">
        <v>100</v>
      </c>
    </row>
    <row r="694" spans="1:23" x14ac:dyDescent="0.25">
      <c r="A694" t="s">
        <v>1758</v>
      </c>
      <c r="B694" t="s">
        <v>1757</v>
      </c>
      <c r="C694" t="s">
        <v>3245</v>
      </c>
      <c r="D694" t="s">
        <v>9</v>
      </c>
      <c r="E694">
        <v>3</v>
      </c>
      <c r="F694">
        <v>23</v>
      </c>
      <c r="G694">
        <v>13.04</v>
      </c>
      <c r="H694">
        <v>2</v>
      </c>
      <c r="I694">
        <v>1</v>
      </c>
      <c r="J694">
        <v>0</v>
      </c>
      <c r="K694">
        <v>1</v>
      </c>
      <c r="L694">
        <v>1</v>
      </c>
      <c r="M694">
        <v>0</v>
      </c>
      <c r="N694">
        <v>2</v>
      </c>
      <c r="O694">
        <v>0</v>
      </c>
      <c r="R694">
        <v>33.33</v>
      </c>
      <c r="S694">
        <v>0</v>
      </c>
      <c r="T694">
        <v>33.33</v>
      </c>
      <c r="U694">
        <v>33.33</v>
      </c>
      <c r="V694">
        <v>0</v>
      </c>
      <c r="W694">
        <v>100</v>
      </c>
    </row>
    <row r="695" spans="1:23" x14ac:dyDescent="0.25">
      <c r="A695" t="s">
        <v>1760</v>
      </c>
      <c r="B695" t="s">
        <v>1759</v>
      </c>
      <c r="C695" t="s">
        <v>3245</v>
      </c>
      <c r="D695" t="s">
        <v>9</v>
      </c>
      <c r="E695">
        <v>0</v>
      </c>
      <c r="F695">
        <v>2</v>
      </c>
      <c r="G695">
        <v>0</v>
      </c>
      <c r="H695">
        <v>0</v>
      </c>
      <c r="I695">
        <v>0</v>
      </c>
      <c r="J695">
        <v>0</v>
      </c>
      <c r="K695">
        <v>0</v>
      </c>
      <c r="L695">
        <v>0</v>
      </c>
      <c r="M695">
        <v>0</v>
      </c>
      <c r="N695">
        <v>0</v>
      </c>
      <c r="O695">
        <v>0</v>
      </c>
    </row>
    <row r="696" spans="1:23" x14ac:dyDescent="0.25">
      <c r="A696" t="s">
        <v>1762</v>
      </c>
      <c r="B696" t="s">
        <v>1761</v>
      </c>
      <c r="C696" t="s">
        <v>3245</v>
      </c>
      <c r="D696" t="s">
        <v>9</v>
      </c>
      <c r="E696">
        <v>2</v>
      </c>
      <c r="F696">
        <v>17</v>
      </c>
      <c r="G696">
        <v>11.76</v>
      </c>
      <c r="H696">
        <v>2</v>
      </c>
      <c r="I696">
        <v>0</v>
      </c>
      <c r="J696">
        <v>1</v>
      </c>
      <c r="K696">
        <v>1</v>
      </c>
      <c r="L696">
        <v>0</v>
      </c>
      <c r="M696">
        <v>0</v>
      </c>
      <c r="N696">
        <v>2</v>
      </c>
      <c r="O696">
        <v>0</v>
      </c>
      <c r="R696">
        <v>0</v>
      </c>
      <c r="S696">
        <v>50</v>
      </c>
      <c r="T696">
        <v>50</v>
      </c>
      <c r="U696">
        <v>0</v>
      </c>
      <c r="V696">
        <v>0</v>
      </c>
      <c r="W696">
        <v>100</v>
      </c>
    </row>
    <row r="697" spans="1:23" x14ac:dyDescent="0.25">
      <c r="A697" t="s">
        <v>1239</v>
      </c>
      <c r="B697" t="s">
        <v>1238</v>
      </c>
      <c r="C697" t="s">
        <v>3245</v>
      </c>
      <c r="D697" t="s">
        <v>9</v>
      </c>
      <c r="E697">
        <v>9</v>
      </c>
      <c r="F697">
        <v>33</v>
      </c>
      <c r="G697">
        <v>27.27</v>
      </c>
      <c r="H697">
        <v>8</v>
      </c>
      <c r="I697">
        <v>1</v>
      </c>
      <c r="J697">
        <v>0</v>
      </c>
      <c r="K697">
        <v>0</v>
      </c>
      <c r="L697">
        <v>6</v>
      </c>
      <c r="M697">
        <v>2</v>
      </c>
      <c r="N697">
        <v>8</v>
      </c>
      <c r="O697">
        <v>0</v>
      </c>
      <c r="R697">
        <v>11.11</v>
      </c>
      <c r="S697">
        <v>0</v>
      </c>
      <c r="T697">
        <v>0</v>
      </c>
      <c r="U697">
        <v>66.67</v>
      </c>
      <c r="V697">
        <v>22.22</v>
      </c>
      <c r="W697">
        <v>100</v>
      </c>
    </row>
    <row r="698" spans="1:23" x14ac:dyDescent="0.25">
      <c r="A698" t="s">
        <v>1764</v>
      </c>
      <c r="B698" t="s">
        <v>1763</v>
      </c>
      <c r="C698" t="s">
        <v>3245</v>
      </c>
      <c r="D698" t="s">
        <v>9</v>
      </c>
      <c r="E698">
        <v>2</v>
      </c>
      <c r="F698">
        <v>5</v>
      </c>
      <c r="G698">
        <v>40</v>
      </c>
      <c r="H698">
        <v>2</v>
      </c>
      <c r="I698">
        <v>0</v>
      </c>
      <c r="J698">
        <v>0</v>
      </c>
      <c r="K698">
        <v>2</v>
      </c>
      <c r="L698">
        <v>0</v>
      </c>
      <c r="M698">
        <v>0</v>
      </c>
      <c r="N698">
        <v>2</v>
      </c>
      <c r="O698">
        <v>0</v>
      </c>
      <c r="R698">
        <v>0</v>
      </c>
      <c r="S698">
        <v>0</v>
      </c>
      <c r="T698">
        <v>100</v>
      </c>
      <c r="U698">
        <v>0</v>
      </c>
      <c r="V698">
        <v>0</v>
      </c>
      <c r="W698">
        <v>100</v>
      </c>
    </row>
    <row r="699" spans="1:23" x14ac:dyDescent="0.25">
      <c r="A699" t="s">
        <v>1766</v>
      </c>
      <c r="B699" t="s">
        <v>1765</v>
      </c>
      <c r="C699" t="s">
        <v>3245</v>
      </c>
      <c r="D699" t="s">
        <v>9</v>
      </c>
      <c r="E699">
        <v>0</v>
      </c>
      <c r="F699">
        <v>2</v>
      </c>
      <c r="G699">
        <v>0</v>
      </c>
      <c r="H699">
        <v>0</v>
      </c>
      <c r="I699">
        <v>0</v>
      </c>
      <c r="J699">
        <v>0</v>
      </c>
      <c r="K699">
        <v>0</v>
      </c>
      <c r="L699">
        <v>0</v>
      </c>
      <c r="M699">
        <v>0</v>
      </c>
      <c r="N699">
        <v>0</v>
      </c>
      <c r="O699">
        <v>0</v>
      </c>
    </row>
    <row r="700" spans="1:23" x14ac:dyDescent="0.25">
      <c r="A700" t="s">
        <v>1768</v>
      </c>
      <c r="B700" t="s">
        <v>1767</v>
      </c>
      <c r="C700" t="s">
        <v>3245</v>
      </c>
      <c r="D700" t="s">
        <v>9</v>
      </c>
      <c r="E700">
        <v>49</v>
      </c>
      <c r="F700">
        <v>377</v>
      </c>
      <c r="G700">
        <v>13</v>
      </c>
      <c r="H700">
        <v>33</v>
      </c>
      <c r="I700">
        <v>16</v>
      </c>
      <c r="J700">
        <v>4</v>
      </c>
      <c r="K700">
        <v>10</v>
      </c>
      <c r="L700">
        <v>12</v>
      </c>
      <c r="M700">
        <v>7</v>
      </c>
      <c r="N700">
        <v>33</v>
      </c>
      <c r="O700">
        <v>0</v>
      </c>
      <c r="R700">
        <v>32.65</v>
      </c>
      <c r="S700">
        <v>8.16</v>
      </c>
      <c r="T700">
        <v>20.41</v>
      </c>
      <c r="U700">
        <v>24.49</v>
      </c>
      <c r="V700">
        <v>14.29</v>
      </c>
      <c r="W700">
        <v>100</v>
      </c>
    </row>
    <row r="701" spans="1:23" x14ac:dyDescent="0.25">
      <c r="A701" t="s">
        <v>1770</v>
      </c>
      <c r="B701" t="s">
        <v>1769</v>
      </c>
      <c r="C701" t="s">
        <v>3245</v>
      </c>
      <c r="D701" t="s">
        <v>9</v>
      </c>
      <c r="E701">
        <v>6</v>
      </c>
      <c r="F701">
        <v>18</v>
      </c>
      <c r="G701">
        <v>33.33</v>
      </c>
      <c r="H701">
        <v>3</v>
      </c>
      <c r="I701">
        <v>3</v>
      </c>
      <c r="J701">
        <v>0</v>
      </c>
      <c r="K701">
        <v>0</v>
      </c>
      <c r="L701">
        <v>3</v>
      </c>
      <c r="M701">
        <v>0</v>
      </c>
      <c r="N701">
        <v>3</v>
      </c>
      <c r="O701">
        <v>0</v>
      </c>
      <c r="R701">
        <v>50</v>
      </c>
      <c r="S701">
        <v>0</v>
      </c>
      <c r="T701">
        <v>0</v>
      </c>
      <c r="U701">
        <v>50</v>
      </c>
      <c r="V701">
        <v>0</v>
      </c>
      <c r="W701">
        <v>100</v>
      </c>
    </row>
    <row r="702" spans="1:23" x14ac:dyDescent="0.25">
      <c r="A702" t="s">
        <v>1772</v>
      </c>
      <c r="B702" t="s">
        <v>1771</v>
      </c>
      <c r="C702" t="s">
        <v>3245</v>
      </c>
      <c r="D702" t="s">
        <v>9</v>
      </c>
      <c r="E702">
        <v>0</v>
      </c>
      <c r="F702">
        <v>2</v>
      </c>
      <c r="G702">
        <v>0</v>
      </c>
      <c r="H702">
        <v>0</v>
      </c>
      <c r="I702">
        <v>0</v>
      </c>
      <c r="J702">
        <v>0</v>
      </c>
      <c r="K702">
        <v>0</v>
      </c>
      <c r="L702">
        <v>0</v>
      </c>
      <c r="M702">
        <v>0</v>
      </c>
      <c r="N702">
        <v>0</v>
      </c>
      <c r="O702">
        <v>0</v>
      </c>
    </row>
    <row r="703" spans="1:23" x14ac:dyDescent="0.25">
      <c r="A703" t="s">
        <v>1774</v>
      </c>
      <c r="B703" t="s">
        <v>1773</v>
      </c>
      <c r="C703" t="s">
        <v>3245</v>
      </c>
      <c r="D703" t="s">
        <v>9</v>
      </c>
      <c r="E703">
        <v>0</v>
      </c>
      <c r="F703">
        <v>2</v>
      </c>
      <c r="G703">
        <v>0</v>
      </c>
      <c r="H703">
        <v>0</v>
      </c>
      <c r="I703">
        <v>0</v>
      </c>
      <c r="J703">
        <v>0</v>
      </c>
      <c r="K703">
        <v>0</v>
      </c>
      <c r="L703">
        <v>0</v>
      </c>
      <c r="M703">
        <v>0</v>
      </c>
      <c r="N703">
        <v>0</v>
      </c>
      <c r="O703">
        <v>0</v>
      </c>
    </row>
    <row r="704" spans="1:23" x14ac:dyDescent="0.25">
      <c r="A704" t="s">
        <v>1776</v>
      </c>
      <c r="B704" t="s">
        <v>1775</v>
      </c>
      <c r="C704" t="s">
        <v>3245</v>
      </c>
      <c r="D704" t="s">
        <v>9</v>
      </c>
      <c r="E704">
        <v>1</v>
      </c>
      <c r="F704">
        <v>9</v>
      </c>
      <c r="G704">
        <v>11.11</v>
      </c>
      <c r="H704">
        <v>0</v>
      </c>
      <c r="I704">
        <v>1</v>
      </c>
      <c r="J704">
        <v>0</v>
      </c>
      <c r="K704">
        <v>0</v>
      </c>
      <c r="L704">
        <v>0</v>
      </c>
      <c r="M704">
        <v>0</v>
      </c>
      <c r="N704">
        <v>0</v>
      </c>
      <c r="O704">
        <v>0</v>
      </c>
      <c r="R704">
        <v>100</v>
      </c>
      <c r="S704">
        <v>0</v>
      </c>
      <c r="T704">
        <v>0</v>
      </c>
      <c r="U704">
        <v>0</v>
      </c>
      <c r="V704">
        <v>0</v>
      </c>
      <c r="W704">
        <v>100</v>
      </c>
    </row>
    <row r="705" spans="1:23" x14ac:dyDescent="0.25">
      <c r="A705" t="s">
        <v>1778</v>
      </c>
      <c r="B705" t="s">
        <v>1777</v>
      </c>
      <c r="C705" t="s">
        <v>3245</v>
      </c>
      <c r="D705" t="s">
        <v>9</v>
      </c>
      <c r="E705">
        <v>3</v>
      </c>
      <c r="F705">
        <v>8</v>
      </c>
      <c r="G705">
        <v>37.5</v>
      </c>
      <c r="H705">
        <v>2</v>
      </c>
      <c r="I705">
        <v>1</v>
      </c>
      <c r="J705">
        <v>0</v>
      </c>
      <c r="K705">
        <v>2</v>
      </c>
      <c r="L705">
        <v>0</v>
      </c>
      <c r="M705">
        <v>0</v>
      </c>
      <c r="N705">
        <v>2</v>
      </c>
      <c r="O705">
        <v>0</v>
      </c>
      <c r="R705">
        <v>33.33</v>
      </c>
      <c r="S705">
        <v>0</v>
      </c>
      <c r="T705">
        <v>66.67</v>
      </c>
      <c r="U705">
        <v>0</v>
      </c>
      <c r="V705">
        <v>0</v>
      </c>
      <c r="W705">
        <v>100</v>
      </c>
    </row>
    <row r="706" spans="1:23" x14ac:dyDescent="0.25">
      <c r="A706" t="s">
        <v>1780</v>
      </c>
      <c r="B706" t="s">
        <v>1779</v>
      </c>
      <c r="C706" t="s">
        <v>3245</v>
      </c>
      <c r="D706" t="s">
        <v>9</v>
      </c>
      <c r="E706">
        <v>2</v>
      </c>
      <c r="F706">
        <v>6</v>
      </c>
      <c r="G706">
        <v>33.33</v>
      </c>
      <c r="H706">
        <v>1</v>
      </c>
      <c r="I706">
        <v>1</v>
      </c>
      <c r="J706">
        <v>0</v>
      </c>
      <c r="K706">
        <v>1</v>
      </c>
      <c r="L706">
        <v>0</v>
      </c>
      <c r="M706">
        <v>0</v>
      </c>
      <c r="N706">
        <v>1</v>
      </c>
      <c r="O706">
        <v>0</v>
      </c>
      <c r="R706">
        <v>50</v>
      </c>
      <c r="S706">
        <v>0</v>
      </c>
      <c r="T706">
        <v>50</v>
      </c>
      <c r="U706">
        <v>0</v>
      </c>
      <c r="V706">
        <v>0</v>
      </c>
      <c r="W706">
        <v>100</v>
      </c>
    </row>
    <row r="707" spans="1:23" x14ac:dyDescent="0.25">
      <c r="A707" t="s">
        <v>1784</v>
      </c>
      <c r="B707" t="s">
        <v>1783</v>
      </c>
      <c r="C707" t="s">
        <v>3245</v>
      </c>
      <c r="D707" t="s">
        <v>9</v>
      </c>
      <c r="E707">
        <v>10</v>
      </c>
      <c r="F707">
        <v>107</v>
      </c>
      <c r="G707">
        <v>9.35</v>
      </c>
      <c r="H707">
        <v>7</v>
      </c>
      <c r="I707">
        <v>3</v>
      </c>
      <c r="J707">
        <v>0</v>
      </c>
      <c r="K707">
        <v>3</v>
      </c>
      <c r="L707">
        <v>2</v>
      </c>
      <c r="M707">
        <v>2</v>
      </c>
      <c r="N707">
        <v>7</v>
      </c>
      <c r="O707">
        <v>0</v>
      </c>
      <c r="R707">
        <v>30</v>
      </c>
      <c r="S707">
        <v>0</v>
      </c>
      <c r="T707">
        <v>30</v>
      </c>
      <c r="U707">
        <v>20</v>
      </c>
      <c r="V707">
        <v>20</v>
      </c>
      <c r="W707">
        <v>100</v>
      </c>
    </row>
    <row r="708" spans="1:23" x14ac:dyDescent="0.25">
      <c r="A708" t="s">
        <v>1786</v>
      </c>
      <c r="B708" t="s">
        <v>1785</v>
      </c>
      <c r="C708" t="s">
        <v>3245</v>
      </c>
      <c r="D708" t="s">
        <v>9</v>
      </c>
      <c r="E708">
        <v>22</v>
      </c>
      <c r="F708">
        <v>105</v>
      </c>
      <c r="G708">
        <v>20.95</v>
      </c>
      <c r="H708">
        <v>10</v>
      </c>
      <c r="I708">
        <v>12</v>
      </c>
      <c r="J708">
        <v>2</v>
      </c>
      <c r="K708">
        <v>2</v>
      </c>
      <c r="L708">
        <v>3</v>
      </c>
      <c r="M708">
        <v>3</v>
      </c>
      <c r="N708">
        <v>10</v>
      </c>
      <c r="O708">
        <v>0</v>
      </c>
      <c r="R708">
        <v>54.55</v>
      </c>
      <c r="S708">
        <v>9.09</v>
      </c>
      <c r="T708">
        <v>9.09</v>
      </c>
      <c r="U708">
        <v>13.64</v>
      </c>
      <c r="V708">
        <v>13.64</v>
      </c>
      <c r="W708">
        <v>100</v>
      </c>
    </row>
    <row r="709" spans="1:23" x14ac:dyDescent="0.25">
      <c r="A709" t="s">
        <v>1788</v>
      </c>
      <c r="B709" t="s">
        <v>1787</v>
      </c>
      <c r="C709" t="s">
        <v>3245</v>
      </c>
      <c r="D709" t="s">
        <v>9</v>
      </c>
      <c r="E709">
        <v>3</v>
      </c>
      <c r="F709">
        <v>19</v>
      </c>
      <c r="G709">
        <v>15.79</v>
      </c>
      <c r="H709">
        <v>3</v>
      </c>
      <c r="I709">
        <v>0</v>
      </c>
      <c r="J709">
        <v>0</v>
      </c>
      <c r="K709">
        <v>1</v>
      </c>
      <c r="L709">
        <v>2</v>
      </c>
      <c r="M709">
        <v>0</v>
      </c>
      <c r="N709">
        <v>3</v>
      </c>
      <c r="O709">
        <v>0</v>
      </c>
      <c r="R709">
        <v>0</v>
      </c>
      <c r="S709">
        <v>0</v>
      </c>
      <c r="T709">
        <v>33.33</v>
      </c>
      <c r="U709">
        <v>66.67</v>
      </c>
      <c r="V709">
        <v>0</v>
      </c>
      <c r="W709">
        <v>100</v>
      </c>
    </row>
    <row r="710" spans="1:23" x14ac:dyDescent="0.25">
      <c r="A710" t="s">
        <v>1790</v>
      </c>
      <c r="B710" t="s">
        <v>1789</v>
      </c>
      <c r="C710" t="s">
        <v>3245</v>
      </c>
      <c r="D710" t="s">
        <v>9</v>
      </c>
      <c r="E710">
        <v>0</v>
      </c>
      <c r="F710">
        <v>2</v>
      </c>
      <c r="G710">
        <v>0</v>
      </c>
      <c r="H710">
        <v>0</v>
      </c>
      <c r="I710">
        <v>0</v>
      </c>
      <c r="J710">
        <v>0</v>
      </c>
      <c r="K710">
        <v>0</v>
      </c>
      <c r="L710">
        <v>0</v>
      </c>
      <c r="M710">
        <v>0</v>
      </c>
      <c r="N710">
        <v>0</v>
      </c>
      <c r="O710">
        <v>0</v>
      </c>
    </row>
    <row r="711" spans="1:23" x14ac:dyDescent="0.25">
      <c r="A711" t="s">
        <v>1792</v>
      </c>
      <c r="B711" t="s">
        <v>1791</v>
      </c>
      <c r="C711" t="s">
        <v>3245</v>
      </c>
      <c r="D711" t="s">
        <v>9</v>
      </c>
      <c r="E711">
        <v>77</v>
      </c>
      <c r="F711">
        <v>576</v>
      </c>
      <c r="G711">
        <v>13.37</v>
      </c>
      <c r="H711">
        <v>49</v>
      </c>
      <c r="I711">
        <v>28</v>
      </c>
      <c r="J711">
        <v>19</v>
      </c>
      <c r="K711">
        <v>14</v>
      </c>
      <c r="L711">
        <v>8</v>
      </c>
      <c r="M711">
        <v>8</v>
      </c>
      <c r="N711">
        <v>49</v>
      </c>
      <c r="O711">
        <v>0</v>
      </c>
      <c r="R711">
        <v>36.36</v>
      </c>
      <c r="S711">
        <v>24.68</v>
      </c>
      <c r="T711">
        <v>18.18</v>
      </c>
      <c r="U711">
        <v>10.39</v>
      </c>
      <c r="V711">
        <v>10.39</v>
      </c>
      <c r="W711">
        <v>100</v>
      </c>
    </row>
    <row r="712" spans="1:23" x14ac:dyDescent="0.25">
      <c r="A712" t="s">
        <v>1794</v>
      </c>
      <c r="B712" t="s">
        <v>1793</v>
      </c>
      <c r="C712" t="s">
        <v>3245</v>
      </c>
      <c r="D712" t="s">
        <v>9</v>
      </c>
      <c r="E712">
        <v>0</v>
      </c>
      <c r="F712">
        <v>1</v>
      </c>
      <c r="G712">
        <v>0</v>
      </c>
      <c r="H712">
        <v>0</v>
      </c>
      <c r="I712">
        <v>0</v>
      </c>
      <c r="J712">
        <v>0</v>
      </c>
      <c r="K712">
        <v>0</v>
      </c>
      <c r="L712">
        <v>0</v>
      </c>
      <c r="M712">
        <v>0</v>
      </c>
      <c r="N712">
        <v>0</v>
      </c>
      <c r="O712">
        <v>0</v>
      </c>
    </row>
    <row r="713" spans="1:23" x14ac:dyDescent="0.25">
      <c r="A713" t="s">
        <v>1251</v>
      </c>
      <c r="B713" t="s">
        <v>1250</v>
      </c>
      <c r="C713" t="s">
        <v>3245</v>
      </c>
      <c r="D713" t="s">
        <v>9</v>
      </c>
      <c r="E713">
        <v>290</v>
      </c>
      <c r="F713">
        <v>1366</v>
      </c>
      <c r="G713">
        <v>21.23</v>
      </c>
      <c r="H713">
        <v>236</v>
      </c>
      <c r="I713">
        <v>54</v>
      </c>
      <c r="J713">
        <v>60</v>
      </c>
      <c r="K713">
        <v>52</v>
      </c>
      <c r="L713">
        <v>31</v>
      </c>
      <c r="M713">
        <v>93</v>
      </c>
      <c r="N713">
        <v>236</v>
      </c>
      <c r="O713">
        <v>0</v>
      </c>
      <c r="R713">
        <v>18.62</v>
      </c>
      <c r="S713">
        <v>20.69</v>
      </c>
      <c r="T713">
        <v>17.93</v>
      </c>
      <c r="U713">
        <v>10.69</v>
      </c>
      <c r="V713">
        <v>32.07</v>
      </c>
      <c r="W713">
        <v>100</v>
      </c>
    </row>
    <row r="714" spans="1:23" x14ac:dyDescent="0.25">
      <c r="A714" t="s">
        <v>1796</v>
      </c>
      <c r="B714" t="s">
        <v>1795</v>
      </c>
      <c r="C714" t="s">
        <v>3245</v>
      </c>
      <c r="D714" t="s">
        <v>9</v>
      </c>
      <c r="E714">
        <v>1</v>
      </c>
      <c r="F714">
        <v>3</v>
      </c>
      <c r="G714">
        <v>33.33</v>
      </c>
      <c r="H714">
        <v>1</v>
      </c>
      <c r="I714">
        <v>0</v>
      </c>
      <c r="J714">
        <v>0</v>
      </c>
      <c r="K714">
        <v>0</v>
      </c>
      <c r="L714">
        <v>0</v>
      </c>
      <c r="M714">
        <v>1</v>
      </c>
      <c r="N714">
        <v>1</v>
      </c>
      <c r="O714">
        <v>0</v>
      </c>
      <c r="R714">
        <v>0</v>
      </c>
      <c r="S714">
        <v>0</v>
      </c>
      <c r="T714">
        <v>0</v>
      </c>
      <c r="U714">
        <v>0</v>
      </c>
      <c r="V714">
        <v>100</v>
      </c>
      <c r="W714">
        <v>100</v>
      </c>
    </row>
    <row r="715" spans="1:23" x14ac:dyDescent="0.25">
      <c r="A715" t="s">
        <v>1798</v>
      </c>
      <c r="B715" t="s">
        <v>1797</v>
      </c>
      <c r="C715" t="s">
        <v>3245</v>
      </c>
      <c r="D715" t="s">
        <v>9</v>
      </c>
      <c r="E715">
        <v>2</v>
      </c>
      <c r="F715">
        <v>3</v>
      </c>
      <c r="G715">
        <v>66.67</v>
      </c>
      <c r="H715">
        <v>2</v>
      </c>
      <c r="I715">
        <v>0</v>
      </c>
      <c r="J715">
        <v>0</v>
      </c>
      <c r="K715">
        <v>2</v>
      </c>
      <c r="L715">
        <v>0</v>
      </c>
      <c r="M715">
        <v>0</v>
      </c>
      <c r="N715">
        <v>2</v>
      </c>
      <c r="O715">
        <v>0</v>
      </c>
      <c r="R715">
        <v>0</v>
      </c>
      <c r="S715">
        <v>0</v>
      </c>
      <c r="T715">
        <v>100</v>
      </c>
      <c r="U715">
        <v>0</v>
      </c>
      <c r="V715">
        <v>0</v>
      </c>
      <c r="W715">
        <v>100</v>
      </c>
    </row>
    <row r="716" spans="1:23" x14ac:dyDescent="0.25">
      <c r="A716" t="s">
        <v>1255</v>
      </c>
      <c r="B716" t="s">
        <v>1254</v>
      </c>
      <c r="C716" t="s">
        <v>3245</v>
      </c>
      <c r="D716" t="s">
        <v>9</v>
      </c>
      <c r="E716">
        <v>13</v>
      </c>
      <c r="F716">
        <v>41</v>
      </c>
      <c r="G716">
        <v>31.71</v>
      </c>
      <c r="H716">
        <v>5</v>
      </c>
      <c r="I716">
        <v>8</v>
      </c>
      <c r="J716">
        <v>1</v>
      </c>
      <c r="K716">
        <v>4</v>
      </c>
      <c r="L716">
        <v>0</v>
      </c>
      <c r="M716">
        <v>0</v>
      </c>
      <c r="N716">
        <v>5</v>
      </c>
      <c r="O716">
        <v>0</v>
      </c>
      <c r="R716">
        <v>61.54</v>
      </c>
      <c r="S716">
        <v>7.69</v>
      </c>
      <c r="T716">
        <v>30.77</v>
      </c>
      <c r="U716">
        <v>0</v>
      </c>
      <c r="V716">
        <v>0</v>
      </c>
      <c r="W716">
        <v>100</v>
      </c>
    </row>
    <row r="717" spans="1:23" x14ac:dyDescent="0.25">
      <c r="A717" t="s">
        <v>1257</v>
      </c>
      <c r="B717" t="s">
        <v>1256</v>
      </c>
      <c r="C717" t="s">
        <v>3245</v>
      </c>
      <c r="D717" t="s">
        <v>9</v>
      </c>
      <c r="E717">
        <v>4</v>
      </c>
      <c r="F717">
        <v>13</v>
      </c>
      <c r="G717">
        <v>30.77</v>
      </c>
      <c r="H717">
        <v>3</v>
      </c>
      <c r="I717">
        <v>1</v>
      </c>
      <c r="J717">
        <v>0</v>
      </c>
      <c r="K717">
        <v>1</v>
      </c>
      <c r="L717">
        <v>2</v>
      </c>
      <c r="M717">
        <v>0</v>
      </c>
      <c r="N717">
        <v>3</v>
      </c>
      <c r="O717">
        <v>0</v>
      </c>
      <c r="R717">
        <v>25</v>
      </c>
      <c r="S717">
        <v>0</v>
      </c>
      <c r="T717">
        <v>25</v>
      </c>
      <c r="U717">
        <v>50</v>
      </c>
      <c r="V717">
        <v>0</v>
      </c>
      <c r="W717">
        <v>100</v>
      </c>
    </row>
    <row r="718" spans="1:23" x14ac:dyDescent="0.25">
      <c r="A718" t="s">
        <v>1800</v>
      </c>
      <c r="B718" t="s">
        <v>1799</v>
      </c>
      <c r="C718" t="s">
        <v>3245</v>
      </c>
      <c r="D718" t="s">
        <v>9</v>
      </c>
      <c r="E718">
        <v>0</v>
      </c>
      <c r="F718">
        <v>2</v>
      </c>
      <c r="G718">
        <v>0</v>
      </c>
      <c r="H718">
        <v>0</v>
      </c>
      <c r="I718">
        <v>0</v>
      </c>
      <c r="J718">
        <v>0</v>
      </c>
      <c r="K718">
        <v>0</v>
      </c>
      <c r="L718">
        <v>0</v>
      </c>
      <c r="M718">
        <v>0</v>
      </c>
      <c r="N718">
        <v>0</v>
      </c>
      <c r="O718">
        <v>0</v>
      </c>
    </row>
    <row r="719" spans="1:23" x14ac:dyDescent="0.25">
      <c r="A719" t="s">
        <v>1802</v>
      </c>
      <c r="B719" t="s">
        <v>1801</v>
      </c>
      <c r="C719" t="s">
        <v>3245</v>
      </c>
      <c r="D719" t="s">
        <v>9</v>
      </c>
      <c r="E719">
        <v>7</v>
      </c>
      <c r="F719">
        <v>49</v>
      </c>
      <c r="G719">
        <v>14.29</v>
      </c>
      <c r="H719">
        <v>3</v>
      </c>
      <c r="I719">
        <v>4</v>
      </c>
      <c r="J719">
        <v>1</v>
      </c>
      <c r="K719">
        <v>1</v>
      </c>
      <c r="L719">
        <v>1</v>
      </c>
      <c r="M719">
        <v>0</v>
      </c>
      <c r="N719">
        <v>3</v>
      </c>
      <c r="O719">
        <v>0</v>
      </c>
      <c r="R719">
        <v>57.14</v>
      </c>
      <c r="S719">
        <v>14.29</v>
      </c>
      <c r="T719">
        <v>14.29</v>
      </c>
      <c r="U719">
        <v>14.29</v>
      </c>
      <c r="V719">
        <v>0</v>
      </c>
      <c r="W719">
        <v>100</v>
      </c>
    </row>
    <row r="720" spans="1:23" x14ac:dyDescent="0.25">
      <c r="A720" t="s">
        <v>1804</v>
      </c>
      <c r="B720" t="s">
        <v>1803</v>
      </c>
      <c r="C720" t="s">
        <v>3245</v>
      </c>
      <c r="D720" t="s">
        <v>9</v>
      </c>
      <c r="E720">
        <v>2</v>
      </c>
      <c r="F720">
        <v>4</v>
      </c>
      <c r="G720">
        <v>50</v>
      </c>
      <c r="H720">
        <v>0</v>
      </c>
      <c r="I720">
        <v>2</v>
      </c>
      <c r="J720">
        <v>0</v>
      </c>
      <c r="K720">
        <v>0</v>
      </c>
      <c r="L720">
        <v>0</v>
      </c>
      <c r="M720">
        <v>0</v>
      </c>
      <c r="N720">
        <v>0</v>
      </c>
      <c r="O720">
        <v>0</v>
      </c>
      <c r="R720">
        <v>100</v>
      </c>
      <c r="S720">
        <v>0</v>
      </c>
      <c r="T720">
        <v>0</v>
      </c>
      <c r="U720">
        <v>0</v>
      </c>
      <c r="V720">
        <v>0</v>
      </c>
      <c r="W720">
        <v>100</v>
      </c>
    </row>
    <row r="721" spans="1:23" x14ac:dyDescent="0.25">
      <c r="A721" t="s">
        <v>1806</v>
      </c>
      <c r="B721" t="s">
        <v>1805</v>
      </c>
      <c r="C721" t="s">
        <v>3245</v>
      </c>
      <c r="D721" t="s">
        <v>9</v>
      </c>
      <c r="E721">
        <v>0</v>
      </c>
      <c r="F721">
        <v>3</v>
      </c>
      <c r="G721">
        <v>0</v>
      </c>
      <c r="H721">
        <v>0</v>
      </c>
      <c r="I721">
        <v>0</v>
      </c>
      <c r="J721">
        <v>0</v>
      </c>
      <c r="K721">
        <v>0</v>
      </c>
      <c r="L721">
        <v>0</v>
      </c>
      <c r="M721">
        <v>0</v>
      </c>
      <c r="N721">
        <v>0</v>
      </c>
      <c r="O721">
        <v>0</v>
      </c>
    </row>
    <row r="722" spans="1:23" x14ac:dyDescent="0.25">
      <c r="A722" t="s">
        <v>1808</v>
      </c>
      <c r="B722" t="s">
        <v>1807</v>
      </c>
      <c r="C722" t="s">
        <v>3245</v>
      </c>
      <c r="D722" t="s">
        <v>9</v>
      </c>
      <c r="E722">
        <v>274</v>
      </c>
      <c r="F722">
        <v>541</v>
      </c>
      <c r="G722">
        <v>50.65</v>
      </c>
      <c r="H722">
        <v>256</v>
      </c>
      <c r="I722">
        <v>18</v>
      </c>
      <c r="J722">
        <v>29</v>
      </c>
      <c r="K722">
        <v>185</v>
      </c>
      <c r="L722">
        <v>25</v>
      </c>
      <c r="M722">
        <v>17</v>
      </c>
      <c r="N722">
        <v>256</v>
      </c>
      <c r="O722">
        <v>0</v>
      </c>
      <c r="R722">
        <v>6.57</v>
      </c>
      <c r="S722">
        <v>10.58</v>
      </c>
      <c r="T722">
        <v>67.52</v>
      </c>
      <c r="U722">
        <v>9.1199999999999992</v>
      </c>
      <c r="V722">
        <v>6.2</v>
      </c>
      <c r="W722">
        <v>100</v>
      </c>
    </row>
    <row r="723" spans="1:23" x14ac:dyDescent="0.25">
      <c r="A723" t="s">
        <v>1810</v>
      </c>
      <c r="B723" t="s">
        <v>1809</v>
      </c>
      <c r="C723" t="s">
        <v>3245</v>
      </c>
      <c r="D723" t="s">
        <v>9</v>
      </c>
      <c r="E723">
        <v>0</v>
      </c>
      <c r="F723">
        <v>2</v>
      </c>
      <c r="G723">
        <v>0</v>
      </c>
      <c r="H723">
        <v>0</v>
      </c>
      <c r="I723">
        <v>0</v>
      </c>
      <c r="J723">
        <v>0</v>
      </c>
      <c r="K723">
        <v>0</v>
      </c>
      <c r="L723">
        <v>0</v>
      </c>
      <c r="M723">
        <v>0</v>
      </c>
      <c r="N723">
        <v>0</v>
      </c>
      <c r="O723">
        <v>0</v>
      </c>
    </row>
    <row r="724" spans="1:23" x14ac:dyDescent="0.25">
      <c r="A724" t="s">
        <v>1812</v>
      </c>
      <c r="B724" t="s">
        <v>1811</v>
      </c>
      <c r="C724" t="s">
        <v>3245</v>
      </c>
      <c r="D724" t="s">
        <v>9</v>
      </c>
      <c r="E724">
        <v>37</v>
      </c>
      <c r="F724">
        <v>175</v>
      </c>
      <c r="G724">
        <v>21.14</v>
      </c>
      <c r="H724">
        <v>29</v>
      </c>
      <c r="I724">
        <v>8</v>
      </c>
      <c r="J724">
        <v>6</v>
      </c>
      <c r="K724">
        <v>12</v>
      </c>
      <c r="L724">
        <v>7</v>
      </c>
      <c r="M724">
        <v>4</v>
      </c>
      <c r="N724">
        <v>29</v>
      </c>
      <c r="O724">
        <v>0</v>
      </c>
      <c r="R724">
        <v>21.62</v>
      </c>
      <c r="S724">
        <v>16.22</v>
      </c>
      <c r="T724">
        <v>32.43</v>
      </c>
      <c r="U724">
        <v>18.920000000000002</v>
      </c>
      <c r="V724">
        <v>10.81</v>
      </c>
      <c r="W724">
        <v>100</v>
      </c>
    </row>
    <row r="725" spans="1:23" x14ac:dyDescent="0.25">
      <c r="A725" t="s">
        <v>1814</v>
      </c>
      <c r="B725" t="s">
        <v>1813</v>
      </c>
      <c r="C725" t="s">
        <v>3245</v>
      </c>
      <c r="D725" t="s">
        <v>9</v>
      </c>
      <c r="E725">
        <v>15</v>
      </c>
      <c r="F725">
        <v>83</v>
      </c>
      <c r="G725">
        <v>18.07</v>
      </c>
      <c r="H725">
        <v>9</v>
      </c>
      <c r="I725">
        <v>6</v>
      </c>
      <c r="J725">
        <v>0</v>
      </c>
      <c r="K725">
        <v>5</v>
      </c>
      <c r="L725">
        <v>3</v>
      </c>
      <c r="M725">
        <v>1</v>
      </c>
      <c r="N725">
        <v>9</v>
      </c>
      <c r="O725">
        <v>0</v>
      </c>
      <c r="R725">
        <v>40</v>
      </c>
      <c r="S725">
        <v>0</v>
      </c>
      <c r="T725">
        <v>33.33</v>
      </c>
      <c r="U725">
        <v>20</v>
      </c>
      <c r="V725">
        <v>6.67</v>
      </c>
      <c r="W725">
        <v>100</v>
      </c>
    </row>
    <row r="726" spans="1:23" x14ac:dyDescent="0.25">
      <c r="A726" t="s">
        <v>1265</v>
      </c>
      <c r="B726" t="s">
        <v>1264</v>
      </c>
      <c r="C726" t="s">
        <v>3245</v>
      </c>
      <c r="D726" t="s">
        <v>9</v>
      </c>
      <c r="E726">
        <v>5</v>
      </c>
      <c r="F726">
        <v>17</v>
      </c>
      <c r="G726">
        <v>29.41</v>
      </c>
      <c r="H726">
        <v>4</v>
      </c>
      <c r="I726">
        <v>1</v>
      </c>
      <c r="J726">
        <v>2</v>
      </c>
      <c r="K726">
        <v>0</v>
      </c>
      <c r="L726">
        <v>1</v>
      </c>
      <c r="M726">
        <v>1</v>
      </c>
      <c r="N726">
        <v>4</v>
      </c>
      <c r="O726">
        <v>0</v>
      </c>
      <c r="R726">
        <v>20</v>
      </c>
      <c r="S726">
        <v>40</v>
      </c>
      <c r="T726">
        <v>0</v>
      </c>
      <c r="U726">
        <v>20</v>
      </c>
      <c r="V726">
        <v>20</v>
      </c>
      <c r="W726">
        <v>100</v>
      </c>
    </row>
    <row r="727" spans="1:23" x14ac:dyDescent="0.25">
      <c r="A727" t="s">
        <v>1816</v>
      </c>
      <c r="B727" t="s">
        <v>1815</v>
      </c>
      <c r="C727" t="s">
        <v>3245</v>
      </c>
      <c r="D727" t="s">
        <v>9</v>
      </c>
      <c r="E727">
        <v>11</v>
      </c>
      <c r="F727">
        <v>11</v>
      </c>
      <c r="G727">
        <v>100</v>
      </c>
      <c r="H727">
        <v>8</v>
      </c>
      <c r="I727">
        <v>3</v>
      </c>
      <c r="J727">
        <v>2</v>
      </c>
      <c r="K727">
        <v>4</v>
      </c>
      <c r="L727">
        <v>1</v>
      </c>
      <c r="M727">
        <v>1</v>
      </c>
      <c r="N727">
        <v>8</v>
      </c>
      <c r="O727">
        <v>0</v>
      </c>
      <c r="R727">
        <v>27.27</v>
      </c>
      <c r="S727">
        <v>18.18</v>
      </c>
      <c r="T727">
        <v>36.36</v>
      </c>
      <c r="U727">
        <v>9.09</v>
      </c>
      <c r="V727">
        <v>9.09</v>
      </c>
      <c r="W727">
        <v>100</v>
      </c>
    </row>
    <row r="728" spans="1:23" x14ac:dyDescent="0.25">
      <c r="A728" t="s">
        <v>1818</v>
      </c>
      <c r="B728" t="s">
        <v>1817</v>
      </c>
      <c r="C728" t="s">
        <v>3245</v>
      </c>
      <c r="D728" t="s">
        <v>9</v>
      </c>
      <c r="E728">
        <v>6</v>
      </c>
      <c r="F728">
        <v>27</v>
      </c>
      <c r="G728">
        <v>22.22</v>
      </c>
      <c r="H728">
        <v>5</v>
      </c>
      <c r="I728">
        <v>1</v>
      </c>
      <c r="J728">
        <v>1</v>
      </c>
      <c r="K728">
        <v>3</v>
      </c>
      <c r="L728">
        <v>0</v>
      </c>
      <c r="M728">
        <v>1</v>
      </c>
      <c r="N728">
        <v>5</v>
      </c>
      <c r="O728">
        <v>0</v>
      </c>
      <c r="R728">
        <v>16.670000000000002</v>
      </c>
      <c r="S728">
        <v>16.670000000000002</v>
      </c>
      <c r="T728">
        <v>50</v>
      </c>
      <c r="U728">
        <v>0</v>
      </c>
      <c r="V728">
        <v>16.670000000000002</v>
      </c>
      <c r="W728">
        <v>100</v>
      </c>
    </row>
    <row r="729" spans="1:23" x14ac:dyDescent="0.25">
      <c r="A729" t="s">
        <v>1820</v>
      </c>
      <c r="B729" t="s">
        <v>1819</v>
      </c>
      <c r="C729" t="s">
        <v>3245</v>
      </c>
      <c r="D729" t="s">
        <v>9</v>
      </c>
      <c r="E729">
        <v>14</v>
      </c>
      <c r="F729">
        <v>145</v>
      </c>
      <c r="G729">
        <v>9.66</v>
      </c>
      <c r="H729">
        <v>11</v>
      </c>
      <c r="I729">
        <v>3</v>
      </c>
      <c r="J729">
        <v>6</v>
      </c>
      <c r="K729">
        <v>2</v>
      </c>
      <c r="L729">
        <v>3</v>
      </c>
      <c r="M729">
        <v>0</v>
      </c>
      <c r="N729">
        <v>11</v>
      </c>
      <c r="O729">
        <v>0</v>
      </c>
      <c r="R729">
        <v>21.43</v>
      </c>
      <c r="S729">
        <v>42.86</v>
      </c>
      <c r="T729">
        <v>14.29</v>
      </c>
      <c r="U729">
        <v>21.43</v>
      </c>
      <c r="V729">
        <v>0</v>
      </c>
      <c r="W729">
        <v>100</v>
      </c>
    </row>
    <row r="730" spans="1:23" x14ac:dyDescent="0.25">
      <c r="A730" t="s">
        <v>1822</v>
      </c>
      <c r="B730" t="s">
        <v>1821</v>
      </c>
      <c r="C730" t="s">
        <v>3245</v>
      </c>
      <c r="D730" t="s">
        <v>9</v>
      </c>
      <c r="E730">
        <v>58</v>
      </c>
      <c r="F730">
        <v>382</v>
      </c>
      <c r="G730">
        <v>15.18</v>
      </c>
      <c r="H730">
        <v>37</v>
      </c>
      <c r="I730">
        <v>21</v>
      </c>
      <c r="J730">
        <v>9</v>
      </c>
      <c r="K730">
        <v>18</v>
      </c>
      <c r="L730">
        <v>7</v>
      </c>
      <c r="M730">
        <v>3</v>
      </c>
      <c r="N730">
        <v>37</v>
      </c>
      <c r="O730">
        <v>0</v>
      </c>
      <c r="R730">
        <v>36.21</v>
      </c>
      <c r="S730">
        <v>15.52</v>
      </c>
      <c r="T730">
        <v>31.03</v>
      </c>
      <c r="U730">
        <v>12.07</v>
      </c>
      <c r="V730">
        <v>5.17</v>
      </c>
      <c r="W730">
        <v>100</v>
      </c>
    </row>
    <row r="731" spans="1:23" x14ac:dyDescent="0.25">
      <c r="A731" t="s">
        <v>1826</v>
      </c>
      <c r="B731" t="s">
        <v>1825</v>
      </c>
      <c r="C731" t="s">
        <v>3245</v>
      </c>
      <c r="D731" t="s">
        <v>9</v>
      </c>
      <c r="E731">
        <v>51</v>
      </c>
      <c r="F731">
        <v>347</v>
      </c>
      <c r="G731">
        <v>14.7</v>
      </c>
      <c r="H731">
        <v>37</v>
      </c>
      <c r="I731">
        <v>14</v>
      </c>
      <c r="J731">
        <v>7</v>
      </c>
      <c r="K731">
        <v>15</v>
      </c>
      <c r="L731">
        <v>12</v>
      </c>
      <c r="M731">
        <v>3</v>
      </c>
      <c r="N731">
        <v>37</v>
      </c>
      <c r="O731">
        <v>0</v>
      </c>
      <c r="R731">
        <v>27.45</v>
      </c>
      <c r="S731">
        <v>13.73</v>
      </c>
      <c r="T731">
        <v>29.41</v>
      </c>
      <c r="U731">
        <v>23.53</v>
      </c>
      <c r="V731">
        <v>5.88</v>
      </c>
      <c r="W731">
        <v>100</v>
      </c>
    </row>
    <row r="732" spans="1:23" x14ac:dyDescent="0.25">
      <c r="A732" t="s">
        <v>1271</v>
      </c>
      <c r="B732" t="s">
        <v>1270</v>
      </c>
      <c r="C732" t="s">
        <v>3245</v>
      </c>
      <c r="D732" t="s">
        <v>9</v>
      </c>
      <c r="E732">
        <v>460</v>
      </c>
      <c r="F732">
        <v>2081</v>
      </c>
      <c r="G732">
        <v>22.1</v>
      </c>
      <c r="H732">
        <v>318</v>
      </c>
      <c r="I732">
        <v>142</v>
      </c>
      <c r="J732">
        <v>62</v>
      </c>
      <c r="K732">
        <v>106</v>
      </c>
      <c r="L732">
        <v>89</v>
      </c>
      <c r="M732">
        <v>61</v>
      </c>
      <c r="N732">
        <v>318</v>
      </c>
      <c r="O732">
        <v>0</v>
      </c>
      <c r="R732">
        <v>30.87</v>
      </c>
      <c r="S732">
        <v>13.48</v>
      </c>
      <c r="T732">
        <v>23.04</v>
      </c>
      <c r="U732">
        <v>19.350000000000001</v>
      </c>
      <c r="V732">
        <v>13.26</v>
      </c>
      <c r="W732">
        <v>100</v>
      </c>
    </row>
    <row r="733" spans="1:23" x14ac:dyDescent="0.25">
      <c r="A733" t="s">
        <v>1273</v>
      </c>
      <c r="B733" t="s">
        <v>1272</v>
      </c>
      <c r="C733" t="s">
        <v>3245</v>
      </c>
      <c r="D733" t="s">
        <v>9</v>
      </c>
      <c r="E733">
        <v>781</v>
      </c>
      <c r="F733">
        <v>2428</v>
      </c>
      <c r="G733">
        <v>32.17</v>
      </c>
      <c r="H733">
        <v>568</v>
      </c>
      <c r="I733">
        <v>213</v>
      </c>
      <c r="J733">
        <v>138</v>
      </c>
      <c r="K733">
        <v>159</v>
      </c>
      <c r="L733">
        <v>127</v>
      </c>
      <c r="M733">
        <v>144</v>
      </c>
      <c r="N733">
        <v>568</v>
      </c>
      <c r="O733">
        <v>0</v>
      </c>
      <c r="R733">
        <v>27.27</v>
      </c>
      <c r="S733">
        <v>17.670000000000002</v>
      </c>
      <c r="T733">
        <v>20.36</v>
      </c>
      <c r="U733">
        <v>16.260000000000002</v>
      </c>
      <c r="V733">
        <v>18.440000000000001</v>
      </c>
      <c r="W733">
        <v>100</v>
      </c>
    </row>
    <row r="734" spans="1:23" x14ac:dyDescent="0.25">
      <c r="A734" t="s">
        <v>1828</v>
      </c>
      <c r="B734" t="s">
        <v>1827</v>
      </c>
      <c r="C734" t="s">
        <v>3245</v>
      </c>
      <c r="D734" t="s">
        <v>9</v>
      </c>
      <c r="E734">
        <v>207</v>
      </c>
      <c r="F734">
        <v>856</v>
      </c>
      <c r="G734">
        <v>24.18</v>
      </c>
      <c r="H734">
        <v>137</v>
      </c>
      <c r="I734">
        <v>70</v>
      </c>
      <c r="J734">
        <v>18</v>
      </c>
      <c r="K734">
        <v>50</v>
      </c>
      <c r="L734">
        <v>46</v>
      </c>
      <c r="M734">
        <v>23</v>
      </c>
      <c r="N734">
        <v>137</v>
      </c>
      <c r="O734">
        <v>0</v>
      </c>
      <c r="R734">
        <v>33.82</v>
      </c>
      <c r="S734">
        <v>8.6999999999999993</v>
      </c>
      <c r="T734">
        <v>24.15</v>
      </c>
      <c r="U734">
        <v>22.22</v>
      </c>
      <c r="V734">
        <v>11.11</v>
      </c>
      <c r="W734">
        <v>100</v>
      </c>
    </row>
    <row r="735" spans="1:23" x14ac:dyDescent="0.25">
      <c r="A735" t="s">
        <v>1830</v>
      </c>
      <c r="B735" t="s">
        <v>1829</v>
      </c>
      <c r="C735" t="s">
        <v>3245</v>
      </c>
      <c r="D735" t="s">
        <v>9</v>
      </c>
      <c r="E735">
        <v>110</v>
      </c>
      <c r="F735">
        <v>529</v>
      </c>
      <c r="G735">
        <v>20.79</v>
      </c>
      <c r="H735">
        <v>76</v>
      </c>
      <c r="I735">
        <v>34</v>
      </c>
      <c r="J735">
        <v>20</v>
      </c>
      <c r="K735">
        <v>30</v>
      </c>
      <c r="L735">
        <v>17</v>
      </c>
      <c r="M735">
        <v>9</v>
      </c>
      <c r="N735">
        <v>76</v>
      </c>
      <c r="O735">
        <v>0</v>
      </c>
      <c r="R735">
        <v>30.91</v>
      </c>
      <c r="S735">
        <v>18.18</v>
      </c>
      <c r="T735">
        <v>27.27</v>
      </c>
      <c r="U735">
        <v>15.45</v>
      </c>
      <c r="V735">
        <v>8.18</v>
      </c>
      <c r="W735">
        <v>100</v>
      </c>
    </row>
    <row r="736" spans="1:23" x14ac:dyDescent="0.25">
      <c r="A736" t="s">
        <v>1832</v>
      </c>
      <c r="B736" t="s">
        <v>1831</v>
      </c>
      <c r="C736" t="s">
        <v>3245</v>
      </c>
      <c r="D736" t="s">
        <v>9</v>
      </c>
      <c r="E736">
        <v>264</v>
      </c>
      <c r="F736">
        <v>1196</v>
      </c>
      <c r="G736">
        <v>22.07</v>
      </c>
      <c r="H736">
        <v>157</v>
      </c>
      <c r="I736">
        <v>107</v>
      </c>
      <c r="J736">
        <v>41</v>
      </c>
      <c r="K736">
        <v>46</v>
      </c>
      <c r="L736">
        <v>33</v>
      </c>
      <c r="M736">
        <v>37</v>
      </c>
      <c r="N736">
        <v>157</v>
      </c>
      <c r="O736">
        <v>0</v>
      </c>
      <c r="R736">
        <v>40.53</v>
      </c>
      <c r="S736">
        <v>15.53</v>
      </c>
      <c r="T736">
        <v>17.420000000000002</v>
      </c>
      <c r="U736">
        <v>12.5</v>
      </c>
      <c r="V736">
        <v>14.02</v>
      </c>
      <c r="W736">
        <v>100</v>
      </c>
    </row>
    <row r="737" spans="1:23" x14ac:dyDescent="0.25">
      <c r="A737" t="s">
        <v>1834</v>
      </c>
      <c r="B737" t="s">
        <v>1833</v>
      </c>
      <c r="C737" t="s">
        <v>3245</v>
      </c>
      <c r="D737" t="s">
        <v>9</v>
      </c>
      <c r="E737">
        <v>282</v>
      </c>
      <c r="F737">
        <v>973</v>
      </c>
      <c r="G737">
        <v>28.98</v>
      </c>
      <c r="H737">
        <v>224</v>
      </c>
      <c r="I737">
        <v>58</v>
      </c>
      <c r="J737">
        <v>59</v>
      </c>
      <c r="K737">
        <v>69</v>
      </c>
      <c r="L737">
        <v>28</v>
      </c>
      <c r="M737">
        <v>68</v>
      </c>
      <c r="N737">
        <v>224</v>
      </c>
      <c r="O737">
        <v>0</v>
      </c>
      <c r="R737">
        <v>20.57</v>
      </c>
      <c r="S737">
        <v>20.92</v>
      </c>
      <c r="T737">
        <v>24.47</v>
      </c>
      <c r="U737">
        <v>9.93</v>
      </c>
      <c r="V737">
        <v>24.11</v>
      </c>
      <c r="W737">
        <v>100</v>
      </c>
    </row>
    <row r="738" spans="1:23" x14ac:dyDescent="0.25">
      <c r="A738" t="s">
        <v>1836</v>
      </c>
      <c r="B738" t="s">
        <v>1835</v>
      </c>
      <c r="C738" t="s">
        <v>3245</v>
      </c>
      <c r="D738" t="s">
        <v>9</v>
      </c>
      <c r="E738">
        <v>247</v>
      </c>
      <c r="F738">
        <v>703</v>
      </c>
      <c r="G738">
        <v>35.14</v>
      </c>
      <c r="H738">
        <v>183</v>
      </c>
      <c r="I738">
        <v>64</v>
      </c>
      <c r="J738">
        <v>28</v>
      </c>
      <c r="K738">
        <v>83</v>
      </c>
      <c r="L738">
        <v>37</v>
      </c>
      <c r="M738">
        <v>35</v>
      </c>
      <c r="N738">
        <v>183</v>
      </c>
      <c r="O738">
        <v>0</v>
      </c>
      <c r="R738">
        <v>25.91</v>
      </c>
      <c r="S738">
        <v>11.34</v>
      </c>
      <c r="T738">
        <v>33.6</v>
      </c>
      <c r="U738">
        <v>14.98</v>
      </c>
      <c r="V738">
        <v>14.17</v>
      </c>
      <c r="W738">
        <v>100</v>
      </c>
    </row>
    <row r="739" spans="1:23" x14ac:dyDescent="0.25">
      <c r="A739" t="s">
        <v>1613</v>
      </c>
      <c r="B739" t="s">
        <v>1612</v>
      </c>
      <c r="C739" t="s">
        <v>3245</v>
      </c>
      <c r="D739" t="s">
        <v>9</v>
      </c>
      <c r="E739">
        <v>1337</v>
      </c>
      <c r="F739">
        <v>3464</v>
      </c>
      <c r="G739">
        <v>38.6</v>
      </c>
      <c r="H739">
        <v>929</v>
      </c>
      <c r="I739">
        <v>408</v>
      </c>
      <c r="J739">
        <v>267</v>
      </c>
      <c r="K739">
        <v>252</v>
      </c>
      <c r="L739">
        <v>184</v>
      </c>
      <c r="M739">
        <v>226</v>
      </c>
      <c r="N739">
        <v>929</v>
      </c>
      <c r="O739">
        <v>0</v>
      </c>
      <c r="R739">
        <v>30.52</v>
      </c>
      <c r="S739">
        <v>19.97</v>
      </c>
      <c r="T739">
        <v>18.850000000000001</v>
      </c>
      <c r="U739">
        <v>13.76</v>
      </c>
      <c r="V739">
        <v>16.899999999999999</v>
      </c>
      <c r="W739">
        <v>100</v>
      </c>
    </row>
    <row r="740" spans="1:23" x14ac:dyDescent="0.25">
      <c r="A740" t="s">
        <v>1283</v>
      </c>
      <c r="B740" t="s">
        <v>1282</v>
      </c>
      <c r="C740" t="s">
        <v>3245</v>
      </c>
      <c r="D740" t="s">
        <v>9</v>
      </c>
      <c r="E740">
        <v>635</v>
      </c>
      <c r="F740">
        <v>1963</v>
      </c>
      <c r="G740">
        <v>32.35</v>
      </c>
      <c r="H740">
        <v>472</v>
      </c>
      <c r="I740">
        <v>163</v>
      </c>
      <c r="J740">
        <v>72</v>
      </c>
      <c r="K740">
        <v>267</v>
      </c>
      <c r="L740">
        <v>75</v>
      </c>
      <c r="M740">
        <v>58</v>
      </c>
      <c r="N740">
        <v>472</v>
      </c>
      <c r="O740">
        <v>0</v>
      </c>
      <c r="R740">
        <v>25.67</v>
      </c>
      <c r="S740">
        <v>11.34</v>
      </c>
      <c r="T740">
        <v>42.05</v>
      </c>
      <c r="U740">
        <v>11.81</v>
      </c>
      <c r="V740">
        <v>9.1300000000000008</v>
      </c>
      <c r="W740">
        <v>100</v>
      </c>
    </row>
    <row r="741" spans="1:23" x14ac:dyDescent="0.25">
      <c r="A741" t="s">
        <v>1840</v>
      </c>
      <c r="B741" t="s">
        <v>1839</v>
      </c>
      <c r="C741" t="s">
        <v>3245</v>
      </c>
      <c r="D741" t="s">
        <v>9</v>
      </c>
      <c r="E741">
        <v>285</v>
      </c>
      <c r="F741">
        <v>1089</v>
      </c>
      <c r="G741">
        <v>26.17</v>
      </c>
      <c r="H741">
        <v>216</v>
      </c>
      <c r="I741">
        <v>69</v>
      </c>
      <c r="J741">
        <v>76</v>
      </c>
      <c r="K741">
        <v>64</v>
      </c>
      <c r="L741">
        <v>38</v>
      </c>
      <c r="M741">
        <v>38</v>
      </c>
      <c r="N741">
        <v>216</v>
      </c>
      <c r="O741">
        <v>0</v>
      </c>
      <c r="R741">
        <v>24.21</v>
      </c>
      <c r="S741">
        <v>26.67</v>
      </c>
      <c r="T741">
        <v>22.46</v>
      </c>
      <c r="U741">
        <v>13.33</v>
      </c>
      <c r="V741">
        <v>13.33</v>
      </c>
      <c r="W741">
        <v>100</v>
      </c>
    </row>
    <row r="742" spans="1:23" x14ac:dyDescent="0.25">
      <c r="A742" t="s">
        <v>1842</v>
      </c>
      <c r="B742" t="s">
        <v>1841</v>
      </c>
      <c r="C742" t="s">
        <v>3245</v>
      </c>
      <c r="D742" t="s">
        <v>9</v>
      </c>
      <c r="E742">
        <v>115</v>
      </c>
      <c r="F742">
        <v>547</v>
      </c>
      <c r="G742">
        <v>21.02</v>
      </c>
      <c r="H742">
        <v>80</v>
      </c>
      <c r="I742">
        <v>35</v>
      </c>
      <c r="J742">
        <v>29</v>
      </c>
      <c r="K742">
        <v>19</v>
      </c>
      <c r="L742">
        <v>5</v>
      </c>
      <c r="M742">
        <v>27</v>
      </c>
      <c r="N742">
        <v>80</v>
      </c>
      <c r="O742">
        <v>0</v>
      </c>
      <c r="R742">
        <v>30.43</v>
      </c>
      <c r="S742">
        <v>25.22</v>
      </c>
      <c r="T742">
        <v>16.52</v>
      </c>
      <c r="U742">
        <v>4.3499999999999996</v>
      </c>
      <c r="V742">
        <v>23.48</v>
      </c>
      <c r="W742">
        <v>100</v>
      </c>
    </row>
    <row r="743" spans="1:23" x14ac:dyDescent="0.25">
      <c r="A743" t="s">
        <v>1844</v>
      </c>
      <c r="B743" t="s">
        <v>1843</v>
      </c>
      <c r="C743" t="s">
        <v>3245</v>
      </c>
      <c r="D743" t="s">
        <v>9</v>
      </c>
      <c r="E743">
        <v>1</v>
      </c>
      <c r="F743">
        <v>10</v>
      </c>
      <c r="G743">
        <v>10</v>
      </c>
      <c r="H743">
        <v>0</v>
      </c>
      <c r="I743">
        <v>1</v>
      </c>
      <c r="J743">
        <v>0</v>
      </c>
      <c r="K743">
        <v>0</v>
      </c>
      <c r="L743">
        <v>0</v>
      </c>
      <c r="M743">
        <v>0</v>
      </c>
      <c r="N743">
        <v>0</v>
      </c>
      <c r="O743">
        <v>0</v>
      </c>
      <c r="R743">
        <v>100</v>
      </c>
      <c r="S743">
        <v>0</v>
      </c>
      <c r="T743">
        <v>0</v>
      </c>
      <c r="U743">
        <v>0</v>
      </c>
      <c r="V743">
        <v>0</v>
      </c>
      <c r="W743">
        <v>100</v>
      </c>
    </row>
    <row r="744" spans="1:23" x14ac:dyDescent="0.25">
      <c r="A744" t="s">
        <v>1285</v>
      </c>
      <c r="B744" t="s">
        <v>1284</v>
      </c>
      <c r="C744" t="s">
        <v>3245</v>
      </c>
      <c r="D744" t="s">
        <v>9</v>
      </c>
      <c r="E744">
        <v>0</v>
      </c>
      <c r="F744">
        <v>18</v>
      </c>
      <c r="G744">
        <v>0</v>
      </c>
      <c r="H744">
        <v>0</v>
      </c>
      <c r="I744">
        <v>0</v>
      </c>
      <c r="J744">
        <v>0</v>
      </c>
      <c r="K744">
        <v>0</v>
      </c>
      <c r="L744">
        <v>0</v>
      </c>
      <c r="M744">
        <v>0</v>
      </c>
      <c r="N744">
        <v>0</v>
      </c>
      <c r="O744">
        <v>0</v>
      </c>
    </row>
    <row r="745" spans="1:23" x14ac:dyDescent="0.25">
      <c r="A745" t="s">
        <v>1846</v>
      </c>
      <c r="B745" t="s">
        <v>1845</v>
      </c>
      <c r="C745" t="s">
        <v>3245</v>
      </c>
      <c r="D745" t="s">
        <v>9</v>
      </c>
      <c r="E745">
        <v>4</v>
      </c>
      <c r="F745">
        <v>9</v>
      </c>
      <c r="G745">
        <v>44.44</v>
      </c>
      <c r="H745">
        <v>3</v>
      </c>
      <c r="I745">
        <v>1</v>
      </c>
      <c r="J745">
        <v>0</v>
      </c>
      <c r="K745">
        <v>2</v>
      </c>
      <c r="L745">
        <v>1</v>
      </c>
      <c r="M745">
        <v>0</v>
      </c>
      <c r="N745">
        <v>3</v>
      </c>
      <c r="O745">
        <v>0</v>
      </c>
      <c r="R745">
        <v>25</v>
      </c>
      <c r="S745">
        <v>0</v>
      </c>
      <c r="T745">
        <v>50</v>
      </c>
      <c r="U745">
        <v>25</v>
      </c>
      <c r="V745">
        <v>0</v>
      </c>
      <c r="W745">
        <v>100</v>
      </c>
    </row>
    <row r="746" spans="1:23" x14ac:dyDescent="0.25">
      <c r="A746" t="s">
        <v>1848</v>
      </c>
      <c r="B746" t="s">
        <v>1847</v>
      </c>
      <c r="C746" t="s">
        <v>3245</v>
      </c>
      <c r="D746" t="s">
        <v>9</v>
      </c>
      <c r="E746">
        <v>1</v>
      </c>
      <c r="F746">
        <v>3</v>
      </c>
      <c r="G746">
        <v>33.33</v>
      </c>
      <c r="H746">
        <v>1</v>
      </c>
      <c r="I746">
        <v>0</v>
      </c>
      <c r="J746">
        <v>1</v>
      </c>
      <c r="K746">
        <v>0</v>
      </c>
      <c r="L746">
        <v>0</v>
      </c>
      <c r="M746">
        <v>0</v>
      </c>
      <c r="N746">
        <v>1</v>
      </c>
      <c r="O746">
        <v>0</v>
      </c>
      <c r="R746">
        <v>0</v>
      </c>
      <c r="S746">
        <v>100</v>
      </c>
      <c r="T746">
        <v>0</v>
      </c>
      <c r="U746">
        <v>0</v>
      </c>
      <c r="V746">
        <v>0</v>
      </c>
      <c r="W746">
        <v>100</v>
      </c>
    </row>
    <row r="747" spans="1:23" x14ac:dyDescent="0.25">
      <c r="A747" t="s">
        <v>1850</v>
      </c>
      <c r="B747" t="s">
        <v>1849</v>
      </c>
      <c r="C747" t="s">
        <v>3245</v>
      </c>
      <c r="D747" t="s">
        <v>9</v>
      </c>
      <c r="E747">
        <v>50</v>
      </c>
      <c r="F747">
        <v>206</v>
      </c>
      <c r="G747">
        <v>24.27</v>
      </c>
      <c r="H747">
        <v>32</v>
      </c>
      <c r="I747">
        <v>18</v>
      </c>
      <c r="J747">
        <v>17</v>
      </c>
      <c r="K747">
        <v>3</v>
      </c>
      <c r="L747">
        <v>7</v>
      </c>
      <c r="M747">
        <v>5</v>
      </c>
      <c r="N747">
        <v>32</v>
      </c>
      <c r="O747">
        <v>0</v>
      </c>
      <c r="R747">
        <v>36</v>
      </c>
      <c r="S747">
        <v>34</v>
      </c>
      <c r="T747">
        <v>6</v>
      </c>
      <c r="U747">
        <v>14</v>
      </c>
      <c r="V747">
        <v>10</v>
      </c>
      <c r="W747">
        <v>100</v>
      </c>
    </row>
    <row r="748" spans="1:23" x14ac:dyDescent="0.25">
      <c r="A748" t="s">
        <v>1287</v>
      </c>
      <c r="B748" t="s">
        <v>1286</v>
      </c>
      <c r="C748" t="s">
        <v>3245</v>
      </c>
      <c r="D748" t="s">
        <v>9</v>
      </c>
      <c r="E748">
        <v>15</v>
      </c>
      <c r="F748">
        <v>29</v>
      </c>
      <c r="G748">
        <v>51.72</v>
      </c>
      <c r="H748">
        <v>15</v>
      </c>
      <c r="I748">
        <v>0</v>
      </c>
      <c r="J748">
        <v>4</v>
      </c>
      <c r="K748">
        <v>4</v>
      </c>
      <c r="L748">
        <v>7</v>
      </c>
      <c r="M748">
        <v>0</v>
      </c>
      <c r="N748">
        <v>15</v>
      </c>
      <c r="O748">
        <v>0</v>
      </c>
      <c r="R748">
        <v>0</v>
      </c>
      <c r="S748">
        <v>26.67</v>
      </c>
      <c r="T748">
        <v>26.67</v>
      </c>
      <c r="U748">
        <v>46.67</v>
      </c>
      <c r="V748">
        <v>0</v>
      </c>
      <c r="W748">
        <v>100</v>
      </c>
    </row>
    <row r="749" spans="1:23" x14ac:dyDescent="0.25">
      <c r="A749" t="s">
        <v>1852</v>
      </c>
      <c r="B749" t="s">
        <v>1851</v>
      </c>
      <c r="C749" t="s">
        <v>3245</v>
      </c>
      <c r="D749" t="s">
        <v>9</v>
      </c>
      <c r="E749">
        <v>28</v>
      </c>
      <c r="F749">
        <v>45</v>
      </c>
      <c r="G749">
        <v>62.22</v>
      </c>
      <c r="H749">
        <v>24</v>
      </c>
      <c r="I749">
        <v>4</v>
      </c>
      <c r="J749">
        <v>7</v>
      </c>
      <c r="K749">
        <v>1</v>
      </c>
      <c r="L749">
        <v>6</v>
      </c>
      <c r="M749">
        <v>10</v>
      </c>
      <c r="N749">
        <v>24</v>
      </c>
      <c r="O749">
        <v>0</v>
      </c>
      <c r="R749">
        <v>14.29</v>
      </c>
      <c r="S749">
        <v>25</v>
      </c>
      <c r="T749">
        <v>3.57</v>
      </c>
      <c r="U749">
        <v>21.43</v>
      </c>
      <c r="V749">
        <v>35.71</v>
      </c>
      <c r="W749">
        <v>100</v>
      </c>
    </row>
    <row r="750" spans="1:23" x14ac:dyDescent="0.25">
      <c r="A750" t="s">
        <v>1854</v>
      </c>
      <c r="B750" t="s">
        <v>1853</v>
      </c>
      <c r="C750" t="s">
        <v>3245</v>
      </c>
      <c r="D750" t="s">
        <v>9</v>
      </c>
      <c r="E750">
        <v>25</v>
      </c>
      <c r="F750">
        <v>55</v>
      </c>
      <c r="G750">
        <v>45.45</v>
      </c>
      <c r="H750">
        <v>22</v>
      </c>
      <c r="I750">
        <v>3</v>
      </c>
      <c r="J750">
        <v>6</v>
      </c>
      <c r="K750">
        <v>3</v>
      </c>
      <c r="L750">
        <v>7</v>
      </c>
      <c r="M750">
        <v>6</v>
      </c>
      <c r="N750">
        <v>22</v>
      </c>
      <c r="O750">
        <v>0</v>
      </c>
      <c r="R750">
        <v>12</v>
      </c>
      <c r="S750">
        <v>24</v>
      </c>
      <c r="T750">
        <v>12</v>
      </c>
      <c r="U750">
        <v>28</v>
      </c>
      <c r="V750">
        <v>24</v>
      </c>
      <c r="W750">
        <v>100</v>
      </c>
    </row>
    <row r="751" spans="1:23" x14ac:dyDescent="0.25">
      <c r="A751" t="s">
        <v>1856</v>
      </c>
      <c r="B751" t="s">
        <v>1855</v>
      </c>
      <c r="C751" t="s">
        <v>3245</v>
      </c>
      <c r="D751" t="s">
        <v>9</v>
      </c>
      <c r="E751">
        <v>194</v>
      </c>
      <c r="F751">
        <v>327</v>
      </c>
      <c r="G751">
        <v>59.33</v>
      </c>
      <c r="H751">
        <v>168</v>
      </c>
      <c r="I751">
        <v>26</v>
      </c>
      <c r="J751">
        <v>41</v>
      </c>
      <c r="K751">
        <v>85</v>
      </c>
      <c r="L751">
        <v>19</v>
      </c>
      <c r="M751">
        <v>23</v>
      </c>
      <c r="N751">
        <v>168</v>
      </c>
      <c r="O751">
        <v>0</v>
      </c>
      <c r="R751">
        <v>13.4</v>
      </c>
      <c r="S751">
        <v>21.13</v>
      </c>
      <c r="T751">
        <v>43.81</v>
      </c>
      <c r="U751">
        <v>9.7899999999999991</v>
      </c>
      <c r="V751">
        <v>11.86</v>
      </c>
      <c r="W751">
        <v>100</v>
      </c>
    </row>
    <row r="752" spans="1:23" x14ac:dyDescent="0.25">
      <c r="A752" t="s">
        <v>1858</v>
      </c>
      <c r="B752" t="s">
        <v>1857</v>
      </c>
      <c r="C752" t="s">
        <v>3245</v>
      </c>
      <c r="D752" t="s">
        <v>9</v>
      </c>
      <c r="E752">
        <v>6</v>
      </c>
      <c r="F752">
        <v>23</v>
      </c>
      <c r="G752">
        <v>26.09</v>
      </c>
      <c r="H752">
        <v>3</v>
      </c>
      <c r="I752">
        <v>3</v>
      </c>
      <c r="J752">
        <v>0</v>
      </c>
      <c r="K752">
        <v>2</v>
      </c>
      <c r="L752">
        <v>0</v>
      </c>
      <c r="M752">
        <v>1</v>
      </c>
      <c r="N752">
        <v>3</v>
      </c>
      <c r="O752">
        <v>0</v>
      </c>
      <c r="R752">
        <v>50</v>
      </c>
      <c r="S752">
        <v>0</v>
      </c>
      <c r="T752">
        <v>33.33</v>
      </c>
      <c r="U752">
        <v>0</v>
      </c>
      <c r="V752">
        <v>16.670000000000002</v>
      </c>
      <c r="W752">
        <v>100</v>
      </c>
    </row>
    <row r="753" spans="1:23" x14ac:dyDescent="0.25">
      <c r="A753" t="s">
        <v>1860</v>
      </c>
      <c r="B753" t="s">
        <v>1859</v>
      </c>
      <c r="C753" t="s">
        <v>3245</v>
      </c>
      <c r="D753" t="s">
        <v>9</v>
      </c>
      <c r="E753">
        <v>0</v>
      </c>
      <c r="F753">
        <v>2</v>
      </c>
      <c r="G753">
        <v>0</v>
      </c>
      <c r="H753">
        <v>0</v>
      </c>
      <c r="I753">
        <v>0</v>
      </c>
      <c r="J753">
        <v>0</v>
      </c>
      <c r="K753">
        <v>0</v>
      </c>
      <c r="L753">
        <v>0</v>
      </c>
      <c r="M753">
        <v>0</v>
      </c>
      <c r="N753">
        <v>0</v>
      </c>
      <c r="O753">
        <v>0</v>
      </c>
    </row>
    <row r="754" spans="1:23" x14ac:dyDescent="0.25">
      <c r="A754" t="s">
        <v>1291</v>
      </c>
      <c r="B754" t="s">
        <v>1290</v>
      </c>
      <c r="C754" t="s">
        <v>3245</v>
      </c>
      <c r="D754" t="s">
        <v>9</v>
      </c>
      <c r="E754">
        <v>6</v>
      </c>
      <c r="F754">
        <v>14</v>
      </c>
      <c r="G754">
        <v>42.86</v>
      </c>
      <c r="H754">
        <v>6</v>
      </c>
      <c r="I754">
        <v>0</v>
      </c>
      <c r="J754">
        <v>0</v>
      </c>
      <c r="K754">
        <v>2</v>
      </c>
      <c r="L754">
        <v>2</v>
      </c>
      <c r="M754">
        <v>2</v>
      </c>
      <c r="N754">
        <v>6</v>
      </c>
      <c r="O754">
        <v>0</v>
      </c>
      <c r="R754">
        <v>0</v>
      </c>
      <c r="S754">
        <v>0</v>
      </c>
      <c r="T754">
        <v>33.33</v>
      </c>
      <c r="U754">
        <v>33.33</v>
      </c>
      <c r="V754">
        <v>33.33</v>
      </c>
      <c r="W754">
        <v>100</v>
      </c>
    </row>
    <row r="755" spans="1:23" x14ac:dyDescent="0.25">
      <c r="A755" t="s">
        <v>1862</v>
      </c>
      <c r="B755" t="s">
        <v>1861</v>
      </c>
      <c r="C755" t="s">
        <v>3245</v>
      </c>
      <c r="D755" t="s">
        <v>9</v>
      </c>
      <c r="E755">
        <v>5</v>
      </c>
      <c r="F755">
        <v>27</v>
      </c>
      <c r="G755">
        <v>18.52</v>
      </c>
      <c r="H755">
        <v>3</v>
      </c>
      <c r="I755">
        <v>2</v>
      </c>
      <c r="J755">
        <v>1</v>
      </c>
      <c r="K755">
        <v>2</v>
      </c>
      <c r="L755">
        <v>0</v>
      </c>
      <c r="M755">
        <v>0</v>
      </c>
      <c r="N755">
        <v>3</v>
      </c>
      <c r="O755">
        <v>0</v>
      </c>
      <c r="R755">
        <v>40</v>
      </c>
      <c r="S755">
        <v>20</v>
      </c>
      <c r="T755">
        <v>40</v>
      </c>
      <c r="U755">
        <v>0</v>
      </c>
      <c r="V755">
        <v>0</v>
      </c>
      <c r="W755">
        <v>100</v>
      </c>
    </row>
    <row r="756" spans="1:23" x14ac:dyDescent="0.25">
      <c r="A756" t="s">
        <v>1864</v>
      </c>
      <c r="B756" t="s">
        <v>1863</v>
      </c>
      <c r="C756" t="s">
        <v>3245</v>
      </c>
      <c r="D756" t="s">
        <v>9</v>
      </c>
      <c r="E756">
        <v>13</v>
      </c>
      <c r="F756">
        <v>26</v>
      </c>
      <c r="G756">
        <v>50</v>
      </c>
      <c r="H756">
        <v>9</v>
      </c>
      <c r="I756">
        <v>4</v>
      </c>
      <c r="J756">
        <v>1</v>
      </c>
      <c r="K756">
        <v>3</v>
      </c>
      <c r="L756">
        <v>5</v>
      </c>
      <c r="M756">
        <v>0</v>
      </c>
      <c r="N756">
        <v>9</v>
      </c>
      <c r="O756">
        <v>0</v>
      </c>
      <c r="R756">
        <v>30.77</v>
      </c>
      <c r="S756">
        <v>7.69</v>
      </c>
      <c r="T756">
        <v>23.08</v>
      </c>
      <c r="U756">
        <v>38.46</v>
      </c>
      <c r="V756">
        <v>0</v>
      </c>
      <c r="W756">
        <v>100</v>
      </c>
    </row>
    <row r="757" spans="1:23" x14ac:dyDescent="0.25">
      <c r="A757" t="s">
        <v>1866</v>
      </c>
      <c r="B757" t="s">
        <v>1865</v>
      </c>
      <c r="C757" t="s">
        <v>3245</v>
      </c>
      <c r="D757" t="s">
        <v>9</v>
      </c>
      <c r="E757">
        <v>6</v>
      </c>
      <c r="F757">
        <v>14</v>
      </c>
      <c r="G757">
        <v>42.86</v>
      </c>
      <c r="H757">
        <v>5</v>
      </c>
      <c r="I757">
        <v>1</v>
      </c>
      <c r="J757">
        <v>1</v>
      </c>
      <c r="K757">
        <v>2</v>
      </c>
      <c r="L757">
        <v>0</v>
      </c>
      <c r="M757">
        <v>2</v>
      </c>
      <c r="N757">
        <v>5</v>
      </c>
      <c r="O757">
        <v>0</v>
      </c>
      <c r="R757">
        <v>16.670000000000002</v>
      </c>
      <c r="S757">
        <v>16.670000000000002</v>
      </c>
      <c r="T757">
        <v>33.33</v>
      </c>
      <c r="U757">
        <v>0</v>
      </c>
      <c r="V757">
        <v>33.33</v>
      </c>
      <c r="W757">
        <v>100</v>
      </c>
    </row>
    <row r="758" spans="1:23" x14ac:dyDescent="0.25">
      <c r="A758" t="s">
        <v>1870</v>
      </c>
      <c r="B758" t="s">
        <v>1869</v>
      </c>
      <c r="C758" t="s">
        <v>3245</v>
      </c>
      <c r="D758" t="s">
        <v>9</v>
      </c>
      <c r="E758">
        <v>6</v>
      </c>
      <c r="F758">
        <v>14</v>
      </c>
      <c r="G758">
        <v>42.86</v>
      </c>
      <c r="H758">
        <v>6</v>
      </c>
      <c r="I758">
        <v>0</v>
      </c>
      <c r="J758">
        <v>0</v>
      </c>
      <c r="K758">
        <v>5</v>
      </c>
      <c r="L758">
        <v>0</v>
      </c>
      <c r="M758">
        <v>1</v>
      </c>
      <c r="N758">
        <v>6</v>
      </c>
      <c r="O758">
        <v>0</v>
      </c>
      <c r="R758">
        <v>0</v>
      </c>
      <c r="S758">
        <v>0</v>
      </c>
      <c r="T758">
        <v>83.33</v>
      </c>
      <c r="U758">
        <v>0</v>
      </c>
      <c r="V758">
        <v>16.670000000000002</v>
      </c>
      <c r="W758">
        <v>100</v>
      </c>
    </row>
    <row r="759" spans="1:23" x14ac:dyDescent="0.25">
      <c r="A759" t="s">
        <v>1874</v>
      </c>
      <c r="B759" t="s">
        <v>1873</v>
      </c>
      <c r="C759" t="s">
        <v>3245</v>
      </c>
      <c r="D759" t="s">
        <v>9</v>
      </c>
      <c r="E759">
        <v>0</v>
      </c>
      <c r="F759">
        <v>10</v>
      </c>
      <c r="G759">
        <v>0</v>
      </c>
      <c r="H759">
        <v>0</v>
      </c>
      <c r="I759">
        <v>0</v>
      </c>
      <c r="J759">
        <v>0</v>
      </c>
      <c r="K759">
        <v>0</v>
      </c>
      <c r="L759">
        <v>0</v>
      </c>
      <c r="M759">
        <v>0</v>
      </c>
      <c r="N759">
        <v>0</v>
      </c>
      <c r="O759">
        <v>0</v>
      </c>
    </row>
    <row r="760" spans="1:23" x14ac:dyDescent="0.25">
      <c r="A760" t="s">
        <v>1296</v>
      </c>
      <c r="B760" t="s">
        <v>1295</v>
      </c>
      <c r="C760" t="s">
        <v>3245</v>
      </c>
      <c r="D760" t="s">
        <v>9</v>
      </c>
      <c r="E760">
        <v>5</v>
      </c>
      <c r="F760">
        <v>12</v>
      </c>
      <c r="G760">
        <v>41.67</v>
      </c>
      <c r="H760">
        <v>5</v>
      </c>
      <c r="I760">
        <v>0</v>
      </c>
      <c r="J760">
        <v>0</v>
      </c>
      <c r="K760">
        <v>2</v>
      </c>
      <c r="L760">
        <v>0</v>
      </c>
      <c r="M760">
        <v>3</v>
      </c>
      <c r="N760">
        <v>5</v>
      </c>
      <c r="O760">
        <v>0</v>
      </c>
      <c r="R760">
        <v>0</v>
      </c>
      <c r="S760">
        <v>0</v>
      </c>
      <c r="T760">
        <v>40</v>
      </c>
      <c r="U760">
        <v>0</v>
      </c>
      <c r="V760">
        <v>60</v>
      </c>
      <c r="W760">
        <v>100</v>
      </c>
    </row>
    <row r="761" spans="1:23" x14ac:dyDescent="0.25">
      <c r="A761" t="s">
        <v>1876</v>
      </c>
      <c r="B761" t="s">
        <v>1875</v>
      </c>
      <c r="C761" t="s">
        <v>3245</v>
      </c>
      <c r="D761" t="s">
        <v>9</v>
      </c>
      <c r="E761">
        <v>1</v>
      </c>
      <c r="F761">
        <v>3</v>
      </c>
      <c r="G761">
        <v>33.33</v>
      </c>
      <c r="H761">
        <v>0</v>
      </c>
      <c r="I761">
        <v>1</v>
      </c>
      <c r="J761">
        <v>0</v>
      </c>
      <c r="K761">
        <v>0</v>
      </c>
      <c r="L761">
        <v>0</v>
      </c>
      <c r="M761">
        <v>0</v>
      </c>
      <c r="N761">
        <v>0</v>
      </c>
      <c r="O761">
        <v>0</v>
      </c>
      <c r="R761">
        <v>100</v>
      </c>
      <c r="S761">
        <v>0</v>
      </c>
      <c r="T761">
        <v>0</v>
      </c>
      <c r="U761">
        <v>0</v>
      </c>
      <c r="V761">
        <v>0</v>
      </c>
      <c r="W761">
        <v>100</v>
      </c>
    </row>
    <row r="762" spans="1:23" x14ac:dyDescent="0.25">
      <c r="A762" t="s">
        <v>1298</v>
      </c>
      <c r="B762" t="s">
        <v>1297</v>
      </c>
      <c r="C762" t="s">
        <v>3245</v>
      </c>
      <c r="D762" t="s">
        <v>9</v>
      </c>
      <c r="E762">
        <v>2</v>
      </c>
      <c r="F762">
        <v>3</v>
      </c>
      <c r="G762">
        <v>66.67</v>
      </c>
      <c r="H762">
        <v>1</v>
      </c>
      <c r="I762">
        <v>1</v>
      </c>
      <c r="J762">
        <v>1</v>
      </c>
      <c r="K762">
        <v>0</v>
      </c>
      <c r="L762">
        <v>0</v>
      </c>
      <c r="M762">
        <v>0</v>
      </c>
      <c r="N762">
        <v>1</v>
      </c>
      <c r="O762">
        <v>0</v>
      </c>
      <c r="R762">
        <v>50</v>
      </c>
      <c r="S762">
        <v>50</v>
      </c>
      <c r="T762">
        <v>0</v>
      </c>
      <c r="U762">
        <v>0</v>
      </c>
      <c r="V762">
        <v>0</v>
      </c>
      <c r="W762">
        <v>100</v>
      </c>
    </row>
    <row r="763" spans="1:23" x14ac:dyDescent="0.25">
      <c r="A763" t="s">
        <v>1878</v>
      </c>
      <c r="B763" t="s">
        <v>1877</v>
      </c>
      <c r="C763" t="s">
        <v>3245</v>
      </c>
      <c r="D763" t="s">
        <v>9</v>
      </c>
      <c r="E763">
        <v>1</v>
      </c>
      <c r="F763">
        <v>8</v>
      </c>
      <c r="G763">
        <v>12.5</v>
      </c>
      <c r="H763">
        <v>0</v>
      </c>
      <c r="I763">
        <v>1</v>
      </c>
      <c r="J763">
        <v>0</v>
      </c>
      <c r="K763">
        <v>0</v>
      </c>
      <c r="L763">
        <v>0</v>
      </c>
      <c r="M763">
        <v>0</v>
      </c>
      <c r="N763">
        <v>0</v>
      </c>
      <c r="O763">
        <v>0</v>
      </c>
      <c r="R763">
        <v>100</v>
      </c>
      <c r="S763">
        <v>0</v>
      </c>
      <c r="T763">
        <v>0</v>
      </c>
      <c r="U763">
        <v>0</v>
      </c>
      <c r="V763">
        <v>0</v>
      </c>
      <c r="W763">
        <v>100</v>
      </c>
    </row>
    <row r="764" spans="1:23" x14ac:dyDescent="0.25">
      <c r="A764" t="s">
        <v>1300</v>
      </c>
      <c r="B764" t="s">
        <v>1299</v>
      </c>
      <c r="C764" t="s">
        <v>3245</v>
      </c>
      <c r="D764" t="s">
        <v>9</v>
      </c>
      <c r="E764">
        <v>1</v>
      </c>
      <c r="F764">
        <v>9</v>
      </c>
      <c r="G764">
        <v>11.11</v>
      </c>
      <c r="H764">
        <v>0</v>
      </c>
      <c r="I764">
        <v>1</v>
      </c>
      <c r="J764">
        <v>0</v>
      </c>
      <c r="K764">
        <v>0</v>
      </c>
      <c r="L764">
        <v>0</v>
      </c>
      <c r="M764">
        <v>0</v>
      </c>
      <c r="N764">
        <v>0</v>
      </c>
      <c r="O764">
        <v>0</v>
      </c>
      <c r="R764">
        <v>100</v>
      </c>
      <c r="S764">
        <v>0</v>
      </c>
      <c r="T764">
        <v>0</v>
      </c>
      <c r="U764">
        <v>0</v>
      </c>
      <c r="V764">
        <v>0</v>
      </c>
      <c r="W764">
        <v>100</v>
      </c>
    </row>
    <row r="765" spans="1:23" x14ac:dyDescent="0.25">
      <c r="A765" t="s">
        <v>1882</v>
      </c>
      <c r="B765" t="s">
        <v>1881</v>
      </c>
      <c r="C765" t="s">
        <v>3245</v>
      </c>
      <c r="D765" t="s">
        <v>9</v>
      </c>
      <c r="E765">
        <v>0</v>
      </c>
      <c r="F765">
        <v>1</v>
      </c>
      <c r="G765">
        <v>0</v>
      </c>
      <c r="H765">
        <v>0</v>
      </c>
      <c r="I765">
        <v>0</v>
      </c>
      <c r="J765">
        <v>0</v>
      </c>
      <c r="K765">
        <v>0</v>
      </c>
      <c r="L765">
        <v>0</v>
      </c>
      <c r="M765">
        <v>0</v>
      </c>
      <c r="N765">
        <v>0</v>
      </c>
      <c r="O765">
        <v>0</v>
      </c>
    </row>
    <row r="766" spans="1:23" x14ac:dyDescent="0.25">
      <c r="A766" t="s">
        <v>1302</v>
      </c>
      <c r="B766" t="s">
        <v>1301</v>
      </c>
      <c r="C766" t="s">
        <v>3245</v>
      </c>
      <c r="D766" t="s">
        <v>9</v>
      </c>
      <c r="E766">
        <v>4</v>
      </c>
      <c r="F766">
        <v>56</v>
      </c>
      <c r="G766">
        <v>7.14</v>
      </c>
      <c r="H766">
        <v>4</v>
      </c>
      <c r="I766">
        <v>0</v>
      </c>
      <c r="J766">
        <v>0</v>
      </c>
      <c r="K766">
        <v>2</v>
      </c>
      <c r="L766">
        <v>1</v>
      </c>
      <c r="M766">
        <v>1</v>
      </c>
      <c r="N766">
        <v>4</v>
      </c>
      <c r="O766">
        <v>0</v>
      </c>
      <c r="R766">
        <v>0</v>
      </c>
      <c r="S766">
        <v>0</v>
      </c>
      <c r="T766">
        <v>50</v>
      </c>
      <c r="U766">
        <v>25</v>
      </c>
      <c r="V766">
        <v>25</v>
      </c>
      <c r="W766">
        <v>100</v>
      </c>
    </row>
    <row r="767" spans="1:23" x14ac:dyDescent="0.25">
      <c r="A767" t="s">
        <v>1884</v>
      </c>
      <c r="B767" t="s">
        <v>1883</v>
      </c>
      <c r="C767" t="s">
        <v>3245</v>
      </c>
      <c r="D767" t="s">
        <v>9</v>
      </c>
      <c r="E767">
        <v>3</v>
      </c>
      <c r="F767">
        <v>32</v>
      </c>
      <c r="G767">
        <v>9.3800000000000008</v>
      </c>
      <c r="H767">
        <v>0</v>
      </c>
      <c r="I767">
        <v>3</v>
      </c>
      <c r="J767">
        <v>0</v>
      </c>
      <c r="K767">
        <v>0</v>
      </c>
      <c r="L767">
        <v>0</v>
      </c>
      <c r="M767">
        <v>0</v>
      </c>
      <c r="N767">
        <v>0</v>
      </c>
      <c r="O767">
        <v>0</v>
      </c>
      <c r="R767">
        <v>100</v>
      </c>
      <c r="S767">
        <v>0</v>
      </c>
      <c r="T767">
        <v>0</v>
      </c>
      <c r="U767">
        <v>0</v>
      </c>
      <c r="V767">
        <v>0</v>
      </c>
      <c r="W767">
        <v>100</v>
      </c>
    </row>
    <row r="768" spans="1:23" x14ac:dyDescent="0.25">
      <c r="A768" t="s">
        <v>1886</v>
      </c>
      <c r="B768" t="s">
        <v>1885</v>
      </c>
      <c r="C768" t="s">
        <v>3245</v>
      </c>
      <c r="D768" t="s">
        <v>9</v>
      </c>
      <c r="E768">
        <v>9</v>
      </c>
      <c r="F768">
        <v>59</v>
      </c>
      <c r="G768">
        <v>15.25</v>
      </c>
      <c r="H768">
        <v>5</v>
      </c>
      <c r="I768">
        <v>4</v>
      </c>
      <c r="J768">
        <v>2</v>
      </c>
      <c r="K768">
        <v>1</v>
      </c>
      <c r="L768">
        <v>2</v>
      </c>
      <c r="M768">
        <v>0</v>
      </c>
      <c r="N768">
        <v>5</v>
      </c>
      <c r="O768">
        <v>0</v>
      </c>
      <c r="R768">
        <v>44.44</v>
      </c>
      <c r="S768">
        <v>22.22</v>
      </c>
      <c r="T768">
        <v>11.11</v>
      </c>
      <c r="U768">
        <v>22.22</v>
      </c>
      <c r="V768">
        <v>0</v>
      </c>
      <c r="W768">
        <v>100</v>
      </c>
    </row>
    <row r="769" spans="1:23" x14ac:dyDescent="0.25">
      <c r="A769" t="s">
        <v>1306</v>
      </c>
      <c r="B769" t="s">
        <v>1305</v>
      </c>
      <c r="C769" t="s">
        <v>3245</v>
      </c>
      <c r="D769" t="s">
        <v>9</v>
      </c>
      <c r="E769">
        <v>2</v>
      </c>
      <c r="F769">
        <v>13</v>
      </c>
      <c r="G769">
        <v>15.38</v>
      </c>
      <c r="H769">
        <v>2</v>
      </c>
      <c r="I769">
        <v>0</v>
      </c>
      <c r="J769">
        <v>0</v>
      </c>
      <c r="K769">
        <v>1</v>
      </c>
      <c r="L769">
        <v>1</v>
      </c>
      <c r="M769">
        <v>0</v>
      </c>
      <c r="N769">
        <v>2</v>
      </c>
      <c r="O769">
        <v>0</v>
      </c>
      <c r="R769">
        <v>0</v>
      </c>
      <c r="S769">
        <v>0</v>
      </c>
      <c r="T769">
        <v>50</v>
      </c>
      <c r="U769">
        <v>50</v>
      </c>
      <c r="V769">
        <v>0</v>
      </c>
      <c r="W769">
        <v>100</v>
      </c>
    </row>
    <row r="770" spans="1:23" x14ac:dyDescent="0.25">
      <c r="A770" t="s">
        <v>1888</v>
      </c>
      <c r="B770" t="s">
        <v>1887</v>
      </c>
      <c r="C770" t="s">
        <v>3245</v>
      </c>
      <c r="D770" t="s">
        <v>9</v>
      </c>
      <c r="E770">
        <v>5</v>
      </c>
      <c r="F770">
        <v>12</v>
      </c>
      <c r="G770">
        <v>41.67</v>
      </c>
      <c r="H770">
        <v>4</v>
      </c>
      <c r="I770">
        <v>1</v>
      </c>
      <c r="J770">
        <v>1</v>
      </c>
      <c r="K770">
        <v>1</v>
      </c>
      <c r="L770">
        <v>0</v>
      </c>
      <c r="M770">
        <v>2</v>
      </c>
      <c r="N770">
        <v>4</v>
      </c>
      <c r="O770">
        <v>0</v>
      </c>
      <c r="R770">
        <v>20</v>
      </c>
      <c r="S770">
        <v>20</v>
      </c>
      <c r="T770">
        <v>20</v>
      </c>
      <c r="U770">
        <v>0</v>
      </c>
      <c r="V770">
        <v>40</v>
      </c>
      <c r="W770">
        <v>100</v>
      </c>
    </row>
    <row r="771" spans="1:23" x14ac:dyDescent="0.25">
      <c r="A771" t="s">
        <v>1308</v>
      </c>
      <c r="B771" t="s">
        <v>1307</v>
      </c>
      <c r="C771" t="s">
        <v>3245</v>
      </c>
      <c r="D771" t="s">
        <v>9</v>
      </c>
      <c r="E771">
        <v>18</v>
      </c>
      <c r="F771">
        <v>65</v>
      </c>
      <c r="G771">
        <v>27.69</v>
      </c>
      <c r="H771">
        <v>12</v>
      </c>
      <c r="I771">
        <v>6</v>
      </c>
      <c r="J771">
        <v>2</v>
      </c>
      <c r="K771">
        <v>4</v>
      </c>
      <c r="L771">
        <v>4</v>
      </c>
      <c r="M771">
        <v>2</v>
      </c>
      <c r="N771">
        <v>12</v>
      </c>
      <c r="O771">
        <v>0</v>
      </c>
      <c r="R771">
        <v>33.33</v>
      </c>
      <c r="S771">
        <v>11.11</v>
      </c>
      <c r="T771">
        <v>22.22</v>
      </c>
      <c r="U771">
        <v>22.22</v>
      </c>
      <c r="V771">
        <v>11.11</v>
      </c>
      <c r="W771">
        <v>100</v>
      </c>
    </row>
    <row r="772" spans="1:23" x14ac:dyDescent="0.25">
      <c r="A772" t="s">
        <v>1310</v>
      </c>
      <c r="B772" t="s">
        <v>1309</v>
      </c>
      <c r="C772" t="s">
        <v>3245</v>
      </c>
      <c r="D772" t="s">
        <v>9</v>
      </c>
      <c r="E772">
        <v>371</v>
      </c>
      <c r="F772">
        <v>1084</v>
      </c>
      <c r="G772">
        <v>34.229999999999997</v>
      </c>
      <c r="H772">
        <v>271</v>
      </c>
      <c r="I772">
        <v>100</v>
      </c>
      <c r="J772">
        <v>89</v>
      </c>
      <c r="K772">
        <v>73</v>
      </c>
      <c r="L772">
        <v>42</v>
      </c>
      <c r="M772">
        <v>67</v>
      </c>
      <c r="N772">
        <v>271</v>
      </c>
      <c r="O772">
        <v>0</v>
      </c>
      <c r="R772">
        <v>26.95</v>
      </c>
      <c r="S772">
        <v>23.99</v>
      </c>
      <c r="T772">
        <v>19.68</v>
      </c>
      <c r="U772">
        <v>11.32</v>
      </c>
      <c r="V772">
        <v>18.059999999999999</v>
      </c>
      <c r="W772">
        <v>100</v>
      </c>
    </row>
    <row r="773" spans="1:23" x14ac:dyDescent="0.25">
      <c r="A773" t="s">
        <v>1312</v>
      </c>
      <c r="B773" t="s">
        <v>1311</v>
      </c>
      <c r="C773" t="s">
        <v>3245</v>
      </c>
      <c r="D773" t="s">
        <v>9</v>
      </c>
      <c r="E773">
        <v>15</v>
      </c>
      <c r="F773">
        <v>32</v>
      </c>
      <c r="G773">
        <v>46.88</v>
      </c>
      <c r="H773">
        <v>15</v>
      </c>
      <c r="I773">
        <v>0</v>
      </c>
      <c r="J773">
        <v>1</v>
      </c>
      <c r="K773">
        <v>1</v>
      </c>
      <c r="L773">
        <v>11</v>
      </c>
      <c r="M773">
        <v>2</v>
      </c>
      <c r="N773">
        <v>15</v>
      </c>
      <c r="O773">
        <v>0</v>
      </c>
      <c r="R773">
        <v>0</v>
      </c>
      <c r="S773">
        <v>6.67</v>
      </c>
      <c r="T773">
        <v>6.67</v>
      </c>
      <c r="U773">
        <v>73.33</v>
      </c>
      <c r="V773">
        <v>13.33</v>
      </c>
      <c r="W773">
        <v>100</v>
      </c>
    </row>
    <row r="774" spans="1:23" x14ac:dyDescent="0.25">
      <c r="A774" t="s">
        <v>1890</v>
      </c>
      <c r="B774" t="s">
        <v>1889</v>
      </c>
      <c r="C774" t="s">
        <v>3245</v>
      </c>
      <c r="D774" t="s">
        <v>9</v>
      </c>
      <c r="E774">
        <v>1</v>
      </c>
      <c r="F774">
        <v>6</v>
      </c>
      <c r="G774">
        <v>16.670000000000002</v>
      </c>
      <c r="H774">
        <v>1</v>
      </c>
      <c r="I774">
        <v>0</v>
      </c>
      <c r="J774">
        <v>0</v>
      </c>
      <c r="K774">
        <v>1</v>
      </c>
      <c r="L774">
        <v>0</v>
      </c>
      <c r="M774">
        <v>0</v>
      </c>
      <c r="N774">
        <v>1</v>
      </c>
      <c r="O774">
        <v>0</v>
      </c>
      <c r="R774">
        <v>0</v>
      </c>
      <c r="S774">
        <v>0</v>
      </c>
      <c r="T774">
        <v>100</v>
      </c>
      <c r="U774">
        <v>0</v>
      </c>
      <c r="V774">
        <v>0</v>
      </c>
      <c r="W774">
        <v>100</v>
      </c>
    </row>
    <row r="775" spans="1:23" x14ac:dyDescent="0.25">
      <c r="A775" t="s">
        <v>1892</v>
      </c>
      <c r="B775" t="s">
        <v>1891</v>
      </c>
      <c r="C775" t="s">
        <v>3245</v>
      </c>
      <c r="D775" t="s">
        <v>9</v>
      </c>
      <c r="E775">
        <v>3</v>
      </c>
      <c r="F775">
        <v>15</v>
      </c>
      <c r="G775">
        <v>20</v>
      </c>
      <c r="H775">
        <v>3</v>
      </c>
      <c r="I775">
        <v>0</v>
      </c>
      <c r="J775">
        <v>0</v>
      </c>
      <c r="K775">
        <v>2</v>
      </c>
      <c r="L775">
        <v>0</v>
      </c>
      <c r="M775">
        <v>1</v>
      </c>
      <c r="N775">
        <v>3</v>
      </c>
      <c r="O775">
        <v>0</v>
      </c>
      <c r="R775">
        <v>0</v>
      </c>
      <c r="S775">
        <v>0</v>
      </c>
      <c r="T775">
        <v>66.67</v>
      </c>
      <c r="U775">
        <v>0</v>
      </c>
      <c r="V775">
        <v>33.33</v>
      </c>
      <c r="W775">
        <v>100</v>
      </c>
    </row>
    <row r="776" spans="1:23" x14ac:dyDescent="0.25">
      <c r="A776" t="s">
        <v>1894</v>
      </c>
      <c r="B776" t="s">
        <v>1893</v>
      </c>
      <c r="C776" t="s">
        <v>3245</v>
      </c>
      <c r="D776" t="s">
        <v>9</v>
      </c>
      <c r="E776">
        <v>2</v>
      </c>
      <c r="F776">
        <v>16</v>
      </c>
      <c r="G776">
        <v>12.5</v>
      </c>
      <c r="H776">
        <v>1</v>
      </c>
      <c r="I776">
        <v>1</v>
      </c>
      <c r="J776">
        <v>0</v>
      </c>
      <c r="K776">
        <v>0</v>
      </c>
      <c r="L776">
        <v>0</v>
      </c>
      <c r="M776">
        <v>1</v>
      </c>
      <c r="N776">
        <v>1</v>
      </c>
      <c r="O776">
        <v>0</v>
      </c>
      <c r="R776">
        <v>50</v>
      </c>
      <c r="S776">
        <v>0</v>
      </c>
      <c r="T776">
        <v>0</v>
      </c>
      <c r="U776">
        <v>0</v>
      </c>
      <c r="V776">
        <v>50</v>
      </c>
      <c r="W776">
        <v>100</v>
      </c>
    </row>
    <row r="777" spans="1:23" x14ac:dyDescent="0.25">
      <c r="A777" t="s">
        <v>1896</v>
      </c>
      <c r="B777" t="s">
        <v>1895</v>
      </c>
      <c r="C777" t="s">
        <v>3245</v>
      </c>
      <c r="D777" t="s">
        <v>9</v>
      </c>
      <c r="E777">
        <v>65</v>
      </c>
      <c r="F777">
        <v>260</v>
      </c>
      <c r="G777">
        <v>25</v>
      </c>
      <c r="H777">
        <v>37</v>
      </c>
      <c r="I777">
        <v>28</v>
      </c>
      <c r="J777">
        <v>7</v>
      </c>
      <c r="K777">
        <v>17</v>
      </c>
      <c r="L777">
        <v>9</v>
      </c>
      <c r="M777">
        <v>4</v>
      </c>
      <c r="N777">
        <v>37</v>
      </c>
      <c r="O777">
        <v>0</v>
      </c>
      <c r="R777">
        <v>43.08</v>
      </c>
      <c r="S777">
        <v>10.77</v>
      </c>
      <c r="T777">
        <v>26.15</v>
      </c>
      <c r="U777">
        <v>13.85</v>
      </c>
      <c r="V777">
        <v>6.15</v>
      </c>
      <c r="W777">
        <v>100</v>
      </c>
    </row>
    <row r="778" spans="1:23" x14ac:dyDescent="0.25">
      <c r="A778" t="s">
        <v>1898</v>
      </c>
      <c r="B778" t="s">
        <v>1897</v>
      </c>
      <c r="C778" t="s">
        <v>3245</v>
      </c>
      <c r="D778" t="s">
        <v>9</v>
      </c>
      <c r="E778">
        <v>8</v>
      </c>
      <c r="F778">
        <v>31</v>
      </c>
      <c r="G778">
        <v>25.81</v>
      </c>
      <c r="H778">
        <v>6</v>
      </c>
      <c r="I778">
        <v>2</v>
      </c>
      <c r="J778">
        <v>0</v>
      </c>
      <c r="K778">
        <v>1</v>
      </c>
      <c r="L778">
        <v>1</v>
      </c>
      <c r="M778">
        <v>4</v>
      </c>
      <c r="N778">
        <v>6</v>
      </c>
      <c r="O778">
        <v>0</v>
      </c>
      <c r="R778">
        <v>25</v>
      </c>
      <c r="S778">
        <v>0</v>
      </c>
      <c r="T778">
        <v>12.5</v>
      </c>
      <c r="U778">
        <v>12.5</v>
      </c>
      <c r="V778">
        <v>50</v>
      </c>
      <c r="W778">
        <v>100</v>
      </c>
    </row>
    <row r="779" spans="1:23" x14ac:dyDescent="0.25">
      <c r="A779" t="s">
        <v>1900</v>
      </c>
      <c r="B779" t="s">
        <v>1899</v>
      </c>
      <c r="C779" t="s">
        <v>3245</v>
      </c>
      <c r="D779" t="s">
        <v>9</v>
      </c>
      <c r="E779">
        <v>0</v>
      </c>
      <c r="F779">
        <v>10</v>
      </c>
      <c r="G779">
        <v>0</v>
      </c>
      <c r="H779">
        <v>0</v>
      </c>
      <c r="I779">
        <v>0</v>
      </c>
      <c r="J779">
        <v>0</v>
      </c>
      <c r="K779">
        <v>0</v>
      </c>
      <c r="L779">
        <v>0</v>
      </c>
      <c r="M779">
        <v>0</v>
      </c>
      <c r="N779">
        <v>0</v>
      </c>
      <c r="O779">
        <v>0</v>
      </c>
    </row>
    <row r="780" spans="1:23" x14ac:dyDescent="0.25">
      <c r="A780" t="s">
        <v>1902</v>
      </c>
      <c r="B780" t="s">
        <v>1901</v>
      </c>
      <c r="C780" t="s">
        <v>3245</v>
      </c>
      <c r="D780" t="s">
        <v>9</v>
      </c>
      <c r="E780">
        <v>0</v>
      </c>
      <c r="F780">
        <v>7</v>
      </c>
      <c r="G780">
        <v>0</v>
      </c>
      <c r="H780">
        <v>0</v>
      </c>
      <c r="I780">
        <v>0</v>
      </c>
      <c r="J780">
        <v>0</v>
      </c>
      <c r="K780">
        <v>0</v>
      </c>
      <c r="L780">
        <v>0</v>
      </c>
      <c r="M780">
        <v>0</v>
      </c>
      <c r="N780">
        <v>0</v>
      </c>
      <c r="O780">
        <v>0</v>
      </c>
    </row>
    <row r="781" spans="1:23" x14ac:dyDescent="0.25">
      <c r="A781" t="s">
        <v>1904</v>
      </c>
      <c r="B781" t="s">
        <v>1903</v>
      </c>
      <c r="C781" t="s">
        <v>3245</v>
      </c>
      <c r="D781" t="s">
        <v>9</v>
      </c>
      <c r="E781">
        <v>0</v>
      </c>
      <c r="F781">
        <v>1</v>
      </c>
      <c r="G781">
        <v>0</v>
      </c>
      <c r="H781">
        <v>0</v>
      </c>
      <c r="I781">
        <v>0</v>
      </c>
      <c r="J781">
        <v>0</v>
      </c>
      <c r="K781">
        <v>0</v>
      </c>
      <c r="L781">
        <v>0</v>
      </c>
      <c r="M781">
        <v>0</v>
      </c>
      <c r="N781">
        <v>0</v>
      </c>
      <c r="O781">
        <v>0</v>
      </c>
    </row>
    <row r="782" spans="1:23" x14ac:dyDescent="0.25">
      <c r="A782" t="s">
        <v>1906</v>
      </c>
      <c r="B782" t="s">
        <v>1905</v>
      </c>
      <c r="C782" t="s">
        <v>3245</v>
      </c>
      <c r="D782" t="s">
        <v>9</v>
      </c>
      <c r="E782">
        <v>1</v>
      </c>
      <c r="F782">
        <v>7</v>
      </c>
      <c r="G782">
        <v>14.29</v>
      </c>
      <c r="H782">
        <v>0</v>
      </c>
      <c r="I782">
        <v>1</v>
      </c>
      <c r="J782">
        <v>0</v>
      </c>
      <c r="K782">
        <v>0</v>
      </c>
      <c r="L782">
        <v>0</v>
      </c>
      <c r="M782">
        <v>0</v>
      </c>
      <c r="N782">
        <v>0</v>
      </c>
      <c r="O782">
        <v>0</v>
      </c>
      <c r="R782">
        <v>100</v>
      </c>
      <c r="S782">
        <v>0</v>
      </c>
      <c r="T782">
        <v>0</v>
      </c>
      <c r="U782">
        <v>0</v>
      </c>
      <c r="V782">
        <v>0</v>
      </c>
      <c r="W782">
        <v>100</v>
      </c>
    </row>
    <row r="783" spans="1:23" x14ac:dyDescent="0.25">
      <c r="A783" t="s">
        <v>1908</v>
      </c>
      <c r="B783" t="s">
        <v>1907</v>
      </c>
      <c r="C783" t="s">
        <v>3245</v>
      </c>
      <c r="D783" t="s">
        <v>9</v>
      </c>
      <c r="E783">
        <v>15</v>
      </c>
      <c r="F783">
        <v>124</v>
      </c>
      <c r="G783">
        <v>12.1</v>
      </c>
      <c r="H783">
        <v>10</v>
      </c>
      <c r="I783">
        <v>5</v>
      </c>
      <c r="J783">
        <v>6</v>
      </c>
      <c r="K783">
        <v>3</v>
      </c>
      <c r="L783">
        <v>0</v>
      </c>
      <c r="M783">
        <v>1</v>
      </c>
      <c r="N783">
        <v>10</v>
      </c>
      <c r="O783">
        <v>0</v>
      </c>
      <c r="R783">
        <v>33.33</v>
      </c>
      <c r="S783">
        <v>40</v>
      </c>
      <c r="T783">
        <v>20</v>
      </c>
      <c r="U783">
        <v>0</v>
      </c>
      <c r="V783">
        <v>6.67</v>
      </c>
      <c r="W783">
        <v>100</v>
      </c>
    </row>
    <row r="784" spans="1:23" x14ac:dyDescent="0.25">
      <c r="A784" t="s">
        <v>1320</v>
      </c>
      <c r="B784" t="s">
        <v>1319</v>
      </c>
      <c r="C784" t="s">
        <v>3245</v>
      </c>
      <c r="D784" t="s">
        <v>9</v>
      </c>
      <c r="E784">
        <v>5</v>
      </c>
      <c r="F784">
        <v>36</v>
      </c>
      <c r="G784">
        <v>13.89</v>
      </c>
      <c r="H784">
        <v>5</v>
      </c>
      <c r="I784">
        <v>0</v>
      </c>
      <c r="J784">
        <v>2</v>
      </c>
      <c r="K784">
        <v>0</v>
      </c>
      <c r="L784">
        <v>1</v>
      </c>
      <c r="M784">
        <v>2</v>
      </c>
      <c r="N784">
        <v>5</v>
      </c>
      <c r="O784">
        <v>0</v>
      </c>
      <c r="R784">
        <v>0</v>
      </c>
      <c r="S784">
        <v>40</v>
      </c>
      <c r="T784">
        <v>0</v>
      </c>
      <c r="U784">
        <v>20</v>
      </c>
      <c r="V784">
        <v>40</v>
      </c>
      <c r="W784">
        <v>100</v>
      </c>
    </row>
    <row r="785" spans="1:23" x14ac:dyDescent="0.25">
      <c r="A785" t="s">
        <v>1910</v>
      </c>
      <c r="B785" t="s">
        <v>1909</v>
      </c>
      <c r="C785" t="s">
        <v>3245</v>
      </c>
      <c r="D785" t="s">
        <v>9</v>
      </c>
      <c r="E785">
        <v>7</v>
      </c>
      <c r="F785">
        <v>17</v>
      </c>
      <c r="G785">
        <v>41.18</v>
      </c>
      <c r="H785">
        <v>2</v>
      </c>
      <c r="I785">
        <v>5</v>
      </c>
      <c r="J785">
        <v>1</v>
      </c>
      <c r="K785">
        <v>0</v>
      </c>
      <c r="L785">
        <v>1</v>
      </c>
      <c r="M785">
        <v>0</v>
      </c>
      <c r="N785">
        <v>2</v>
      </c>
      <c r="O785">
        <v>0</v>
      </c>
      <c r="R785">
        <v>71.430000000000007</v>
      </c>
      <c r="S785">
        <v>14.29</v>
      </c>
      <c r="T785">
        <v>0</v>
      </c>
      <c r="U785">
        <v>14.29</v>
      </c>
      <c r="V785">
        <v>0</v>
      </c>
      <c r="W785">
        <v>100</v>
      </c>
    </row>
    <row r="786" spans="1:23" x14ac:dyDescent="0.25">
      <c r="A786" t="s">
        <v>1912</v>
      </c>
      <c r="B786" t="s">
        <v>1911</v>
      </c>
      <c r="C786" t="s">
        <v>3245</v>
      </c>
      <c r="D786" t="s">
        <v>9</v>
      </c>
      <c r="E786">
        <v>2</v>
      </c>
      <c r="F786">
        <v>9</v>
      </c>
      <c r="G786">
        <v>22.22</v>
      </c>
      <c r="H786">
        <v>2</v>
      </c>
      <c r="I786">
        <v>0</v>
      </c>
      <c r="J786">
        <v>0</v>
      </c>
      <c r="K786">
        <v>1</v>
      </c>
      <c r="L786">
        <v>1</v>
      </c>
      <c r="M786">
        <v>0</v>
      </c>
      <c r="N786">
        <v>2</v>
      </c>
      <c r="O786">
        <v>0</v>
      </c>
      <c r="R786">
        <v>0</v>
      </c>
      <c r="S786">
        <v>0</v>
      </c>
      <c r="T786">
        <v>50</v>
      </c>
      <c r="U786">
        <v>50</v>
      </c>
      <c r="V786">
        <v>0</v>
      </c>
      <c r="W786">
        <v>100</v>
      </c>
    </row>
    <row r="787" spans="1:23" x14ac:dyDescent="0.25">
      <c r="A787" t="s">
        <v>1322</v>
      </c>
      <c r="B787" t="s">
        <v>1321</v>
      </c>
      <c r="C787" t="s">
        <v>3245</v>
      </c>
      <c r="D787" t="s">
        <v>9</v>
      </c>
      <c r="E787">
        <v>2</v>
      </c>
      <c r="F787">
        <v>31</v>
      </c>
      <c r="G787">
        <v>6.45</v>
      </c>
      <c r="H787">
        <v>2</v>
      </c>
      <c r="I787">
        <v>0</v>
      </c>
      <c r="J787">
        <v>1</v>
      </c>
      <c r="K787">
        <v>0</v>
      </c>
      <c r="L787">
        <v>0</v>
      </c>
      <c r="M787">
        <v>1</v>
      </c>
      <c r="N787">
        <v>2</v>
      </c>
      <c r="O787">
        <v>0</v>
      </c>
      <c r="R787">
        <v>0</v>
      </c>
      <c r="S787">
        <v>50</v>
      </c>
      <c r="T787">
        <v>0</v>
      </c>
      <c r="U787">
        <v>0</v>
      </c>
      <c r="V787">
        <v>50</v>
      </c>
      <c r="W787">
        <v>100</v>
      </c>
    </row>
    <row r="788" spans="1:23" x14ac:dyDescent="0.25">
      <c r="A788" t="s">
        <v>1916</v>
      </c>
      <c r="B788" t="s">
        <v>1915</v>
      </c>
      <c r="C788" t="s">
        <v>3245</v>
      </c>
      <c r="D788" t="s">
        <v>9</v>
      </c>
      <c r="E788">
        <v>3</v>
      </c>
      <c r="F788">
        <v>18</v>
      </c>
      <c r="G788">
        <v>16.670000000000002</v>
      </c>
      <c r="H788">
        <v>3</v>
      </c>
      <c r="I788">
        <v>0</v>
      </c>
      <c r="J788">
        <v>0</v>
      </c>
      <c r="K788">
        <v>3</v>
      </c>
      <c r="L788">
        <v>0</v>
      </c>
      <c r="M788">
        <v>0</v>
      </c>
      <c r="N788">
        <v>3</v>
      </c>
      <c r="O788">
        <v>0</v>
      </c>
      <c r="R788">
        <v>0</v>
      </c>
      <c r="S788">
        <v>0</v>
      </c>
      <c r="T788">
        <v>100</v>
      </c>
      <c r="U788">
        <v>0</v>
      </c>
      <c r="V788">
        <v>0</v>
      </c>
      <c r="W788">
        <v>100</v>
      </c>
    </row>
    <row r="789" spans="1:23" x14ac:dyDescent="0.25">
      <c r="A789" t="s">
        <v>1918</v>
      </c>
      <c r="B789" t="s">
        <v>1917</v>
      </c>
      <c r="C789" t="s">
        <v>3245</v>
      </c>
      <c r="D789" t="s">
        <v>9</v>
      </c>
      <c r="E789">
        <v>0</v>
      </c>
      <c r="F789">
        <v>8</v>
      </c>
      <c r="G789">
        <v>0</v>
      </c>
      <c r="H789">
        <v>0</v>
      </c>
      <c r="I789">
        <v>0</v>
      </c>
      <c r="J789">
        <v>0</v>
      </c>
      <c r="K789">
        <v>0</v>
      </c>
      <c r="L789">
        <v>0</v>
      </c>
      <c r="M789">
        <v>0</v>
      </c>
      <c r="N789">
        <v>0</v>
      </c>
      <c r="O789">
        <v>0</v>
      </c>
    </row>
    <row r="790" spans="1:23" x14ac:dyDescent="0.25">
      <c r="A790" t="s">
        <v>1324</v>
      </c>
      <c r="B790" t="s">
        <v>1323</v>
      </c>
      <c r="C790" t="s">
        <v>3245</v>
      </c>
      <c r="D790" t="s">
        <v>9</v>
      </c>
      <c r="E790">
        <v>4</v>
      </c>
      <c r="F790">
        <v>12</v>
      </c>
      <c r="G790">
        <v>33.33</v>
      </c>
      <c r="H790">
        <v>4</v>
      </c>
      <c r="I790">
        <v>0</v>
      </c>
      <c r="J790">
        <v>0</v>
      </c>
      <c r="K790">
        <v>3</v>
      </c>
      <c r="L790">
        <v>0</v>
      </c>
      <c r="M790">
        <v>1</v>
      </c>
      <c r="N790">
        <v>4</v>
      </c>
      <c r="O790">
        <v>0</v>
      </c>
      <c r="R790">
        <v>0</v>
      </c>
      <c r="S790">
        <v>0</v>
      </c>
      <c r="T790">
        <v>75</v>
      </c>
      <c r="U790">
        <v>0</v>
      </c>
      <c r="V790">
        <v>25</v>
      </c>
      <c r="W790">
        <v>100</v>
      </c>
    </row>
    <row r="791" spans="1:23" x14ac:dyDescent="0.25">
      <c r="A791" t="s">
        <v>1920</v>
      </c>
      <c r="B791" t="s">
        <v>1919</v>
      </c>
      <c r="C791" t="s">
        <v>3245</v>
      </c>
      <c r="D791" t="s">
        <v>9</v>
      </c>
      <c r="E791">
        <v>9</v>
      </c>
      <c r="F791">
        <v>75</v>
      </c>
      <c r="G791">
        <v>12</v>
      </c>
      <c r="H791">
        <v>3</v>
      </c>
      <c r="I791">
        <v>6</v>
      </c>
      <c r="J791">
        <v>0</v>
      </c>
      <c r="K791">
        <v>1</v>
      </c>
      <c r="L791">
        <v>1</v>
      </c>
      <c r="M791">
        <v>1</v>
      </c>
      <c r="N791">
        <v>3</v>
      </c>
      <c r="O791">
        <v>0</v>
      </c>
      <c r="R791">
        <v>66.67</v>
      </c>
      <c r="S791">
        <v>0</v>
      </c>
      <c r="T791">
        <v>11.11</v>
      </c>
      <c r="U791">
        <v>11.11</v>
      </c>
      <c r="V791">
        <v>11.11</v>
      </c>
      <c r="W791">
        <v>100</v>
      </c>
    </row>
    <row r="792" spans="1:23" x14ac:dyDescent="0.25">
      <c r="A792" t="s">
        <v>1922</v>
      </c>
      <c r="B792" t="s">
        <v>1921</v>
      </c>
      <c r="C792" t="s">
        <v>3245</v>
      </c>
      <c r="D792" t="s">
        <v>9</v>
      </c>
      <c r="E792">
        <v>9</v>
      </c>
      <c r="F792">
        <v>107</v>
      </c>
      <c r="G792">
        <v>8.41</v>
      </c>
      <c r="H792">
        <v>8</v>
      </c>
      <c r="I792">
        <v>1</v>
      </c>
      <c r="J792">
        <v>3</v>
      </c>
      <c r="K792">
        <v>0</v>
      </c>
      <c r="L792">
        <v>4</v>
      </c>
      <c r="M792">
        <v>1</v>
      </c>
      <c r="N792">
        <v>8</v>
      </c>
      <c r="O792">
        <v>0</v>
      </c>
      <c r="R792">
        <v>11.11</v>
      </c>
      <c r="S792">
        <v>33.33</v>
      </c>
      <c r="T792">
        <v>0</v>
      </c>
      <c r="U792">
        <v>44.44</v>
      </c>
      <c r="V792">
        <v>11.11</v>
      </c>
      <c r="W792">
        <v>100</v>
      </c>
    </row>
    <row r="793" spans="1:23" x14ac:dyDescent="0.25">
      <c r="A793" t="s">
        <v>1924</v>
      </c>
      <c r="B793" t="s">
        <v>1923</v>
      </c>
      <c r="C793" t="s">
        <v>3245</v>
      </c>
      <c r="D793" t="s">
        <v>9</v>
      </c>
      <c r="E793">
        <v>5</v>
      </c>
      <c r="F793">
        <v>19</v>
      </c>
      <c r="G793">
        <v>26.32</v>
      </c>
      <c r="H793">
        <v>5</v>
      </c>
      <c r="I793">
        <v>0</v>
      </c>
      <c r="J793">
        <v>1</v>
      </c>
      <c r="K793">
        <v>2</v>
      </c>
      <c r="L793">
        <v>1</v>
      </c>
      <c r="M793">
        <v>1</v>
      </c>
      <c r="N793">
        <v>5</v>
      </c>
      <c r="O793">
        <v>0</v>
      </c>
      <c r="R793">
        <v>0</v>
      </c>
      <c r="S793">
        <v>20</v>
      </c>
      <c r="T793">
        <v>40</v>
      </c>
      <c r="U793">
        <v>20</v>
      </c>
      <c r="V793">
        <v>20</v>
      </c>
      <c r="W793">
        <v>100</v>
      </c>
    </row>
    <row r="794" spans="1:23" x14ac:dyDescent="0.25">
      <c r="A794" t="s">
        <v>1926</v>
      </c>
      <c r="B794" t="s">
        <v>1925</v>
      </c>
      <c r="C794" t="s">
        <v>3245</v>
      </c>
      <c r="D794" t="s">
        <v>9</v>
      </c>
      <c r="E794">
        <v>0</v>
      </c>
      <c r="F794">
        <v>6</v>
      </c>
      <c r="G794">
        <v>0</v>
      </c>
      <c r="H794">
        <v>0</v>
      </c>
      <c r="I794">
        <v>0</v>
      </c>
      <c r="J794">
        <v>0</v>
      </c>
      <c r="K794">
        <v>0</v>
      </c>
      <c r="L794">
        <v>0</v>
      </c>
      <c r="M794">
        <v>0</v>
      </c>
      <c r="N794">
        <v>0</v>
      </c>
      <c r="O794">
        <v>0</v>
      </c>
    </row>
    <row r="795" spans="1:23" x14ac:dyDescent="0.25">
      <c r="A795" t="s">
        <v>1928</v>
      </c>
      <c r="B795" t="s">
        <v>1927</v>
      </c>
      <c r="C795" t="s">
        <v>3245</v>
      </c>
      <c r="D795" t="s">
        <v>9</v>
      </c>
      <c r="E795">
        <v>4</v>
      </c>
      <c r="F795">
        <v>46</v>
      </c>
      <c r="G795">
        <v>8.6999999999999993</v>
      </c>
      <c r="H795">
        <v>2</v>
      </c>
      <c r="I795">
        <v>2</v>
      </c>
      <c r="J795">
        <v>0</v>
      </c>
      <c r="K795">
        <v>1</v>
      </c>
      <c r="L795">
        <v>1</v>
      </c>
      <c r="M795">
        <v>0</v>
      </c>
      <c r="N795">
        <v>2</v>
      </c>
      <c r="O795">
        <v>0</v>
      </c>
      <c r="R795">
        <v>50</v>
      </c>
      <c r="S795">
        <v>0</v>
      </c>
      <c r="T795">
        <v>25</v>
      </c>
      <c r="U795">
        <v>25</v>
      </c>
      <c r="V795">
        <v>0</v>
      </c>
      <c r="W795">
        <v>100</v>
      </c>
    </row>
    <row r="796" spans="1:23" x14ac:dyDescent="0.25">
      <c r="A796" t="s">
        <v>1930</v>
      </c>
      <c r="B796" t="s">
        <v>1929</v>
      </c>
      <c r="C796" t="s">
        <v>3245</v>
      </c>
      <c r="D796" t="s">
        <v>9</v>
      </c>
      <c r="E796">
        <v>50</v>
      </c>
      <c r="F796">
        <v>266</v>
      </c>
      <c r="G796">
        <v>18.8</v>
      </c>
      <c r="H796">
        <v>46</v>
      </c>
      <c r="I796">
        <v>4</v>
      </c>
      <c r="J796">
        <v>23</v>
      </c>
      <c r="K796">
        <v>9</v>
      </c>
      <c r="L796">
        <v>8</v>
      </c>
      <c r="M796">
        <v>6</v>
      </c>
      <c r="N796">
        <v>46</v>
      </c>
      <c r="O796">
        <v>0</v>
      </c>
      <c r="R796">
        <v>8</v>
      </c>
      <c r="S796">
        <v>46</v>
      </c>
      <c r="T796">
        <v>18</v>
      </c>
      <c r="U796">
        <v>16</v>
      </c>
      <c r="V796">
        <v>12</v>
      </c>
      <c r="W796">
        <v>100</v>
      </c>
    </row>
    <row r="797" spans="1:23" x14ac:dyDescent="0.25">
      <c r="A797" t="s">
        <v>1326</v>
      </c>
      <c r="B797" t="s">
        <v>1325</v>
      </c>
      <c r="C797" t="s">
        <v>3245</v>
      </c>
      <c r="D797" t="s">
        <v>9</v>
      </c>
      <c r="E797">
        <v>73</v>
      </c>
      <c r="F797">
        <v>215</v>
      </c>
      <c r="G797">
        <v>33.950000000000003</v>
      </c>
      <c r="H797">
        <v>63</v>
      </c>
      <c r="I797">
        <v>10</v>
      </c>
      <c r="J797">
        <v>27</v>
      </c>
      <c r="K797">
        <v>24</v>
      </c>
      <c r="L797">
        <v>7</v>
      </c>
      <c r="M797">
        <v>5</v>
      </c>
      <c r="N797">
        <v>63</v>
      </c>
      <c r="O797">
        <v>0</v>
      </c>
      <c r="R797">
        <v>13.7</v>
      </c>
      <c r="S797">
        <v>36.99</v>
      </c>
      <c r="T797">
        <v>32.880000000000003</v>
      </c>
      <c r="U797">
        <v>9.59</v>
      </c>
      <c r="V797">
        <v>6.85</v>
      </c>
      <c r="W797">
        <v>100</v>
      </c>
    </row>
    <row r="798" spans="1:23" x14ac:dyDescent="0.25">
      <c r="A798" t="s">
        <v>1934</v>
      </c>
      <c r="B798" t="s">
        <v>1933</v>
      </c>
      <c r="C798" t="s">
        <v>3245</v>
      </c>
      <c r="D798" t="s">
        <v>9</v>
      </c>
      <c r="E798">
        <v>15</v>
      </c>
      <c r="F798">
        <v>32</v>
      </c>
      <c r="G798">
        <v>46.88</v>
      </c>
      <c r="H798">
        <v>12</v>
      </c>
      <c r="I798">
        <v>3</v>
      </c>
      <c r="J798">
        <v>4</v>
      </c>
      <c r="K798">
        <v>1</v>
      </c>
      <c r="L798">
        <v>5</v>
      </c>
      <c r="M798">
        <v>2</v>
      </c>
      <c r="N798">
        <v>12</v>
      </c>
      <c r="O798">
        <v>0</v>
      </c>
      <c r="R798">
        <v>20</v>
      </c>
      <c r="S798">
        <v>26.67</v>
      </c>
      <c r="T798">
        <v>6.67</v>
      </c>
      <c r="U798">
        <v>33.33</v>
      </c>
      <c r="V798">
        <v>13.33</v>
      </c>
      <c r="W798">
        <v>100</v>
      </c>
    </row>
    <row r="799" spans="1:23" x14ac:dyDescent="0.25">
      <c r="A799" t="s">
        <v>1936</v>
      </c>
      <c r="B799" t="s">
        <v>1935</v>
      </c>
      <c r="C799" t="s">
        <v>3245</v>
      </c>
      <c r="D799" t="s">
        <v>9</v>
      </c>
      <c r="E799">
        <v>63</v>
      </c>
      <c r="F799">
        <v>295</v>
      </c>
      <c r="G799">
        <v>21.36</v>
      </c>
      <c r="H799">
        <v>34</v>
      </c>
      <c r="I799">
        <v>29</v>
      </c>
      <c r="J799">
        <v>3</v>
      </c>
      <c r="K799">
        <v>22</v>
      </c>
      <c r="L799">
        <v>7</v>
      </c>
      <c r="M799">
        <v>2</v>
      </c>
      <c r="N799">
        <v>34</v>
      </c>
      <c r="O799">
        <v>0</v>
      </c>
      <c r="R799">
        <v>46.03</v>
      </c>
      <c r="S799">
        <v>4.76</v>
      </c>
      <c r="T799">
        <v>34.92</v>
      </c>
      <c r="U799">
        <v>11.11</v>
      </c>
      <c r="V799">
        <v>3.17</v>
      </c>
      <c r="W799">
        <v>100</v>
      </c>
    </row>
    <row r="800" spans="1:23" x14ac:dyDescent="0.25">
      <c r="A800" t="s">
        <v>1330</v>
      </c>
      <c r="B800" t="s">
        <v>1329</v>
      </c>
      <c r="C800" t="s">
        <v>3245</v>
      </c>
      <c r="D800" t="s">
        <v>9</v>
      </c>
      <c r="E800">
        <v>5</v>
      </c>
      <c r="F800">
        <v>44</v>
      </c>
      <c r="G800">
        <v>11.36</v>
      </c>
      <c r="H800">
        <v>3</v>
      </c>
      <c r="I800">
        <v>2</v>
      </c>
      <c r="J800">
        <v>0</v>
      </c>
      <c r="K800">
        <v>0</v>
      </c>
      <c r="L800">
        <v>3</v>
      </c>
      <c r="M800">
        <v>0</v>
      </c>
      <c r="N800">
        <v>3</v>
      </c>
      <c r="O800">
        <v>0</v>
      </c>
      <c r="R800">
        <v>40</v>
      </c>
      <c r="S800">
        <v>0</v>
      </c>
      <c r="T800">
        <v>0</v>
      </c>
      <c r="U800">
        <v>60</v>
      </c>
      <c r="V800">
        <v>0</v>
      </c>
      <c r="W800">
        <v>100</v>
      </c>
    </row>
    <row r="801" spans="1:23" x14ac:dyDescent="0.25">
      <c r="A801" t="s">
        <v>1940</v>
      </c>
      <c r="B801" t="s">
        <v>1939</v>
      </c>
      <c r="C801" t="s">
        <v>3245</v>
      </c>
      <c r="D801" t="s">
        <v>9</v>
      </c>
      <c r="E801">
        <v>25</v>
      </c>
      <c r="F801">
        <v>74</v>
      </c>
      <c r="G801">
        <v>33.78</v>
      </c>
      <c r="H801">
        <v>23</v>
      </c>
      <c r="I801">
        <v>2</v>
      </c>
      <c r="J801">
        <v>15</v>
      </c>
      <c r="K801">
        <v>6</v>
      </c>
      <c r="L801">
        <v>1</v>
      </c>
      <c r="M801">
        <v>1</v>
      </c>
      <c r="N801">
        <v>23</v>
      </c>
      <c r="O801">
        <v>0</v>
      </c>
      <c r="R801">
        <v>8</v>
      </c>
      <c r="S801">
        <v>60</v>
      </c>
      <c r="T801">
        <v>24</v>
      </c>
      <c r="U801">
        <v>4</v>
      </c>
      <c r="V801">
        <v>4</v>
      </c>
      <c r="W801">
        <v>100</v>
      </c>
    </row>
    <row r="802" spans="1:23" x14ac:dyDescent="0.25">
      <c r="A802" t="s">
        <v>1942</v>
      </c>
      <c r="B802" t="s">
        <v>1941</v>
      </c>
      <c r="C802" t="s">
        <v>3245</v>
      </c>
      <c r="D802" t="s">
        <v>9</v>
      </c>
      <c r="E802">
        <v>2</v>
      </c>
      <c r="F802">
        <v>11</v>
      </c>
      <c r="G802">
        <v>18.18</v>
      </c>
      <c r="H802">
        <v>0</v>
      </c>
      <c r="I802">
        <v>2</v>
      </c>
      <c r="J802">
        <v>0</v>
      </c>
      <c r="K802">
        <v>0</v>
      </c>
      <c r="L802">
        <v>0</v>
      </c>
      <c r="M802">
        <v>0</v>
      </c>
      <c r="N802">
        <v>0</v>
      </c>
      <c r="O802">
        <v>0</v>
      </c>
      <c r="R802">
        <v>100</v>
      </c>
      <c r="S802">
        <v>0</v>
      </c>
      <c r="T802">
        <v>0</v>
      </c>
      <c r="U802">
        <v>0</v>
      </c>
      <c r="V802">
        <v>0</v>
      </c>
      <c r="W802">
        <v>100</v>
      </c>
    </row>
    <row r="803" spans="1:23" x14ac:dyDescent="0.25">
      <c r="A803" t="s">
        <v>1944</v>
      </c>
      <c r="B803" t="s">
        <v>1943</v>
      </c>
      <c r="C803" t="s">
        <v>3245</v>
      </c>
      <c r="D803" t="s">
        <v>9</v>
      </c>
      <c r="E803">
        <v>30</v>
      </c>
      <c r="F803">
        <v>158</v>
      </c>
      <c r="G803">
        <v>18.989999999999998</v>
      </c>
      <c r="H803">
        <v>16</v>
      </c>
      <c r="I803">
        <v>14</v>
      </c>
      <c r="J803">
        <v>4</v>
      </c>
      <c r="K803">
        <v>6</v>
      </c>
      <c r="L803">
        <v>3</v>
      </c>
      <c r="M803">
        <v>3</v>
      </c>
      <c r="N803">
        <v>16</v>
      </c>
      <c r="O803">
        <v>0</v>
      </c>
      <c r="R803">
        <v>46.67</v>
      </c>
      <c r="S803">
        <v>13.33</v>
      </c>
      <c r="T803">
        <v>20</v>
      </c>
      <c r="U803">
        <v>10</v>
      </c>
      <c r="V803">
        <v>10</v>
      </c>
      <c r="W803">
        <v>100</v>
      </c>
    </row>
    <row r="804" spans="1:23" x14ac:dyDescent="0.25">
      <c r="A804" t="s">
        <v>1946</v>
      </c>
      <c r="B804" t="s">
        <v>1945</v>
      </c>
      <c r="C804" t="s">
        <v>3245</v>
      </c>
      <c r="D804" t="s">
        <v>9</v>
      </c>
      <c r="E804">
        <v>4</v>
      </c>
      <c r="F804">
        <v>28</v>
      </c>
      <c r="G804">
        <v>14.29</v>
      </c>
      <c r="H804">
        <v>2</v>
      </c>
      <c r="I804">
        <v>2</v>
      </c>
      <c r="J804">
        <v>1</v>
      </c>
      <c r="K804">
        <v>1</v>
      </c>
      <c r="L804">
        <v>0</v>
      </c>
      <c r="M804">
        <v>0</v>
      </c>
      <c r="N804">
        <v>2</v>
      </c>
      <c r="O804">
        <v>0</v>
      </c>
      <c r="R804">
        <v>50</v>
      </c>
      <c r="S804">
        <v>25</v>
      </c>
      <c r="T804">
        <v>25</v>
      </c>
      <c r="U804">
        <v>0</v>
      </c>
      <c r="V804">
        <v>0</v>
      </c>
      <c r="W804">
        <v>100</v>
      </c>
    </row>
    <row r="805" spans="1:23" x14ac:dyDescent="0.25">
      <c r="A805" t="s">
        <v>1948</v>
      </c>
      <c r="B805" t="s">
        <v>1947</v>
      </c>
      <c r="C805" t="s">
        <v>3245</v>
      </c>
      <c r="D805" t="s">
        <v>9</v>
      </c>
      <c r="E805">
        <v>5</v>
      </c>
      <c r="F805">
        <v>10</v>
      </c>
      <c r="G805">
        <v>50</v>
      </c>
      <c r="H805">
        <v>4</v>
      </c>
      <c r="I805">
        <v>1</v>
      </c>
      <c r="J805">
        <v>4</v>
      </c>
      <c r="K805">
        <v>0</v>
      </c>
      <c r="L805">
        <v>0</v>
      </c>
      <c r="M805">
        <v>0</v>
      </c>
      <c r="N805">
        <v>4</v>
      </c>
      <c r="O805">
        <v>0</v>
      </c>
      <c r="R805">
        <v>20</v>
      </c>
      <c r="S805">
        <v>80</v>
      </c>
      <c r="T805">
        <v>0</v>
      </c>
      <c r="U805">
        <v>0</v>
      </c>
      <c r="V805">
        <v>0</v>
      </c>
      <c r="W805">
        <v>100</v>
      </c>
    </row>
    <row r="806" spans="1:23" x14ac:dyDescent="0.25">
      <c r="A806" t="s">
        <v>1334</v>
      </c>
      <c r="B806" t="s">
        <v>1333</v>
      </c>
      <c r="C806" t="s">
        <v>3245</v>
      </c>
      <c r="D806" t="s">
        <v>9</v>
      </c>
      <c r="E806">
        <v>1</v>
      </c>
      <c r="F806">
        <v>12</v>
      </c>
      <c r="G806">
        <v>8.33</v>
      </c>
      <c r="H806">
        <v>1</v>
      </c>
      <c r="I806">
        <v>0</v>
      </c>
      <c r="J806">
        <v>0</v>
      </c>
      <c r="K806">
        <v>1</v>
      </c>
      <c r="L806">
        <v>0</v>
      </c>
      <c r="M806">
        <v>0</v>
      </c>
      <c r="N806">
        <v>1</v>
      </c>
      <c r="O806">
        <v>0</v>
      </c>
      <c r="R806">
        <v>0</v>
      </c>
      <c r="S806">
        <v>0</v>
      </c>
      <c r="T806">
        <v>100</v>
      </c>
      <c r="U806">
        <v>0</v>
      </c>
      <c r="V806">
        <v>0</v>
      </c>
      <c r="W806">
        <v>100</v>
      </c>
    </row>
    <row r="807" spans="1:23" x14ac:dyDescent="0.25">
      <c r="A807" t="s">
        <v>1950</v>
      </c>
      <c r="B807" t="s">
        <v>1949</v>
      </c>
      <c r="C807" t="s">
        <v>3245</v>
      </c>
      <c r="D807" t="s">
        <v>9</v>
      </c>
      <c r="E807">
        <v>142</v>
      </c>
      <c r="F807">
        <v>865</v>
      </c>
      <c r="G807">
        <v>16.420000000000002</v>
      </c>
      <c r="H807">
        <v>84</v>
      </c>
      <c r="I807">
        <v>58</v>
      </c>
      <c r="J807">
        <v>41</v>
      </c>
      <c r="K807">
        <v>15</v>
      </c>
      <c r="L807">
        <v>15</v>
      </c>
      <c r="M807">
        <v>13</v>
      </c>
      <c r="N807">
        <v>84</v>
      </c>
      <c r="O807">
        <v>0</v>
      </c>
      <c r="R807">
        <v>40.85</v>
      </c>
      <c r="S807">
        <v>28.87</v>
      </c>
      <c r="T807">
        <v>10.56</v>
      </c>
      <c r="U807">
        <v>10.56</v>
      </c>
      <c r="V807">
        <v>9.15</v>
      </c>
      <c r="W807">
        <v>100</v>
      </c>
    </row>
    <row r="808" spans="1:23" x14ac:dyDescent="0.25">
      <c r="A808" t="s">
        <v>1954</v>
      </c>
      <c r="B808" t="s">
        <v>1953</v>
      </c>
      <c r="C808" t="s">
        <v>3245</v>
      </c>
      <c r="D808" t="s">
        <v>9</v>
      </c>
      <c r="E808">
        <v>1</v>
      </c>
      <c r="F808">
        <v>43</v>
      </c>
      <c r="G808">
        <v>2.33</v>
      </c>
      <c r="H808">
        <v>1</v>
      </c>
      <c r="I808">
        <v>0</v>
      </c>
      <c r="J808">
        <v>0</v>
      </c>
      <c r="K808">
        <v>1</v>
      </c>
      <c r="L808">
        <v>0</v>
      </c>
      <c r="M808">
        <v>0</v>
      </c>
      <c r="N808">
        <v>1</v>
      </c>
      <c r="O808">
        <v>0</v>
      </c>
      <c r="R808">
        <v>0</v>
      </c>
      <c r="S808">
        <v>0</v>
      </c>
      <c r="T808">
        <v>100</v>
      </c>
      <c r="U808">
        <v>0</v>
      </c>
      <c r="V808">
        <v>0</v>
      </c>
      <c r="W808">
        <v>100</v>
      </c>
    </row>
    <row r="809" spans="1:23" x14ac:dyDescent="0.25">
      <c r="A809" t="s">
        <v>1956</v>
      </c>
      <c r="B809" t="s">
        <v>1955</v>
      </c>
      <c r="C809" t="s">
        <v>3245</v>
      </c>
      <c r="D809" t="s">
        <v>9</v>
      </c>
      <c r="E809">
        <v>4</v>
      </c>
      <c r="F809">
        <v>65</v>
      </c>
      <c r="G809">
        <v>6.15</v>
      </c>
      <c r="H809">
        <v>1</v>
      </c>
      <c r="I809">
        <v>3</v>
      </c>
      <c r="J809">
        <v>0</v>
      </c>
      <c r="K809">
        <v>0</v>
      </c>
      <c r="L809">
        <v>0</v>
      </c>
      <c r="M809">
        <v>1</v>
      </c>
      <c r="N809">
        <v>1</v>
      </c>
      <c r="O809">
        <v>0</v>
      </c>
      <c r="R809">
        <v>75</v>
      </c>
      <c r="S809">
        <v>0</v>
      </c>
      <c r="T809">
        <v>0</v>
      </c>
      <c r="U809">
        <v>0</v>
      </c>
      <c r="V809">
        <v>25</v>
      </c>
      <c r="W809">
        <v>100</v>
      </c>
    </row>
    <row r="810" spans="1:23" x14ac:dyDescent="0.25">
      <c r="A810" t="s">
        <v>1958</v>
      </c>
      <c r="B810" t="s">
        <v>1957</v>
      </c>
      <c r="C810" t="s">
        <v>3245</v>
      </c>
      <c r="D810" t="s">
        <v>9</v>
      </c>
      <c r="E810">
        <v>0</v>
      </c>
      <c r="F810">
        <v>1</v>
      </c>
      <c r="G810">
        <v>0</v>
      </c>
      <c r="H810">
        <v>0</v>
      </c>
      <c r="I810">
        <v>0</v>
      </c>
      <c r="J810">
        <v>0</v>
      </c>
      <c r="K810">
        <v>0</v>
      </c>
      <c r="L810">
        <v>0</v>
      </c>
      <c r="M810">
        <v>0</v>
      </c>
      <c r="N810">
        <v>0</v>
      </c>
      <c r="O810">
        <v>0</v>
      </c>
    </row>
    <row r="811" spans="1:23" x14ac:dyDescent="0.25">
      <c r="A811" t="s">
        <v>1338</v>
      </c>
      <c r="B811" t="s">
        <v>1337</v>
      </c>
      <c r="C811" t="s">
        <v>3245</v>
      </c>
      <c r="D811" t="s">
        <v>9</v>
      </c>
      <c r="E811">
        <v>6</v>
      </c>
      <c r="F811">
        <v>17</v>
      </c>
      <c r="G811">
        <v>35.29</v>
      </c>
      <c r="H811">
        <v>3</v>
      </c>
      <c r="I811">
        <v>3</v>
      </c>
      <c r="J811">
        <v>1</v>
      </c>
      <c r="K811">
        <v>1</v>
      </c>
      <c r="L811">
        <v>0</v>
      </c>
      <c r="M811">
        <v>1</v>
      </c>
      <c r="N811">
        <v>3</v>
      </c>
      <c r="O811">
        <v>0</v>
      </c>
      <c r="R811">
        <v>50</v>
      </c>
      <c r="S811">
        <v>16.670000000000002</v>
      </c>
      <c r="T811">
        <v>16.670000000000002</v>
      </c>
      <c r="U811">
        <v>0</v>
      </c>
      <c r="V811">
        <v>16.670000000000002</v>
      </c>
      <c r="W811">
        <v>100</v>
      </c>
    </row>
    <row r="812" spans="1:23" x14ac:dyDescent="0.25">
      <c r="A812" t="s">
        <v>1960</v>
      </c>
      <c r="B812" t="s">
        <v>1959</v>
      </c>
      <c r="C812" t="s">
        <v>3245</v>
      </c>
      <c r="D812" t="s">
        <v>9</v>
      </c>
      <c r="E812">
        <v>8</v>
      </c>
      <c r="F812">
        <v>85</v>
      </c>
      <c r="G812">
        <v>9.41</v>
      </c>
      <c r="H812">
        <v>4</v>
      </c>
      <c r="I812">
        <v>4</v>
      </c>
      <c r="J812">
        <v>0</v>
      </c>
      <c r="K812">
        <v>0</v>
      </c>
      <c r="L812">
        <v>3</v>
      </c>
      <c r="M812">
        <v>1</v>
      </c>
      <c r="N812">
        <v>4</v>
      </c>
      <c r="O812">
        <v>0</v>
      </c>
      <c r="R812">
        <v>50</v>
      </c>
      <c r="S812">
        <v>0</v>
      </c>
      <c r="T812">
        <v>0</v>
      </c>
      <c r="U812">
        <v>37.5</v>
      </c>
      <c r="V812">
        <v>12.5</v>
      </c>
      <c r="W812">
        <v>100</v>
      </c>
    </row>
    <row r="813" spans="1:23" x14ac:dyDescent="0.25">
      <c r="A813" t="s">
        <v>1340</v>
      </c>
      <c r="B813" t="s">
        <v>1339</v>
      </c>
      <c r="C813" t="s">
        <v>3245</v>
      </c>
      <c r="D813" t="s">
        <v>9</v>
      </c>
      <c r="E813">
        <v>8</v>
      </c>
      <c r="F813">
        <v>21</v>
      </c>
      <c r="G813">
        <v>38.1</v>
      </c>
      <c r="H813">
        <v>6</v>
      </c>
      <c r="I813">
        <v>2</v>
      </c>
      <c r="J813">
        <v>3</v>
      </c>
      <c r="K813">
        <v>2</v>
      </c>
      <c r="L813">
        <v>1</v>
      </c>
      <c r="M813">
        <v>0</v>
      </c>
      <c r="N813">
        <v>6</v>
      </c>
      <c r="O813">
        <v>0</v>
      </c>
      <c r="R813">
        <v>25</v>
      </c>
      <c r="S813">
        <v>37.5</v>
      </c>
      <c r="T813">
        <v>25</v>
      </c>
      <c r="U813">
        <v>12.5</v>
      </c>
      <c r="V813">
        <v>0</v>
      </c>
      <c r="W813">
        <v>100</v>
      </c>
    </row>
    <row r="814" spans="1:23" x14ac:dyDescent="0.25">
      <c r="A814" t="s">
        <v>1962</v>
      </c>
      <c r="B814" t="s">
        <v>1961</v>
      </c>
      <c r="C814" t="s">
        <v>3245</v>
      </c>
      <c r="D814" t="s">
        <v>9</v>
      </c>
      <c r="E814">
        <v>1</v>
      </c>
      <c r="F814">
        <v>12</v>
      </c>
      <c r="G814">
        <v>8.33</v>
      </c>
      <c r="H814">
        <v>1</v>
      </c>
      <c r="I814">
        <v>0</v>
      </c>
      <c r="J814">
        <v>0</v>
      </c>
      <c r="K814">
        <v>1</v>
      </c>
      <c r="L814">
        <v>0</v>
      </c>
      <c r="M814">
        <v>0</v>
      </c>
      <c r="N814">
        <v>1</v>
      </c>
      <c r="O814">
        <v>0</v>
      </c>
      <c r="R814">
        <v>0</v>
      </c>
      <c r="S814">
        <v>0</v>
      </c>
      <c r="T814">
        <v>100</v>
      </c>
      <c r="U814">
        <v>0</v>
      </c>
      <c r="V814">
        <v>0</v>
      </c>
      <c r="W814">
        <v>100</v>
      </c>
    </row>
    <row r="815" spans="1:23" x14ac:dyDescent="0.25">
      <c r="A815" t="s">
        <v>1966</v>
      </c>
      <c r="B815" t="s">
        <v>1965</v>
      </c>
      <c r="C815" t="s">
        <v>3245</v>
      </c>
      <c r="D815" t="s">
        <v>9</v>
      </c>
      <c r="E815">
        <v>1</v>
      </c>
      <c r="F815">
        <v>12</v>
      </c>
      <c r="G815">
        <v>8.33</v>
      </c>
      <c r="H815">
        <v>0</v>
      </c>
      <c r="I815">
        <v>1</v>
      </c>
      <c r="J815">
        <v>0</v>
      </c>
      <c r="K815">
        <v>0</v>
      </c>
      <c r="L815">
        <v>0</v>
      </c>
      <c r="M815">
        <v>0</v>
      </c>
      <c r="N815">
        <v>0</v>
      </c>
      <c r="O815">
        <v>0</v>
      </c>
      <c r="R815">
        <v>100</v>
      </c>
      <c r="S815">
        <v>0</v>
      </c>
      <c r="T815">
        <v>0</v>
      </c>
      <c r="U815">
        <v>0</v>
      </c>
      <c r="V815">
        <v>0</v>
      </c>
      <c r="W815">
        <v>100</v>
      </c>
    </row>
    <row r="816" spans="1:23" x14ac:dyDescent="0.25">
      <c r="A816" t="s">
        <v>1968</v>
      </c>
      <c r="B816" t="s">
        <v>1967</v>
      </c>
      <c r="C816" t="s">
        <v>3245</v>
      </c>
      <c r="D816" t="s">
        <v>9</v>
      </c>
      <c r="E816">
        <v>1</v>
      </c>
      <c r="F816">
        <v>11</v>
      </c>
      <c r="G816">
        <v>9.09</v>
      </c>
      <c r="H816">
        <v>1</v>
      </c>
      <c r="I816">
        <v>0</v>
      </c>
      <c r="J816">
        <v>0</v>
      </c>
      <c r="K816">
        <v>1</v>
      </c>
      <c r="L816">
        <v>0</v>
      </c>
      <c r="M816">
        <v>0</v>
      </c>
      <c r="N816">
        <v>1</v>
      </c>
      <c r="O816">
        <v>0</v>
      </c>
      <c r="R816">
        <v>0</v>
      </c>
      <c r="S816">
        <v>0</v>
      </c>
      <c r="T816">
        <v>100</v>
      </c>
      <c r="U816">
        <v>0</v>
      </c>
      <c r="V816">
        <v>0</v>
      </c>
      <c r="W816">
        <v>100</v>
      </c>
    </row>
    <row r="817" spans="1:23" x14ac:dyDescent="0.25">
      <c r="A817" t="s">
        <v>1970</v>
      </c>
      <c r="B817" t="s">
        <v>1969</v>
      </c>
      <c r="C817" t="s">
        <v>3245</v>
      </c>
      <c r="D817" t="s">
        <v>9</v>
      </c>
      <c r="E817">
        <v>1</v>
      </c>
      <c r="F817">
        <v>6</v>
      </c>
      <c r="G817">
        <v>16.670000000000002</v>
      </c>
      <c r="H817">
        <v>1</v>
      </c>
      <c r="I817">
        <v>0</v>
      </c>
      <c r="J817">
        <v>1</v>
      </c>
      <c r="K817">
        <v>0</v>
      </c>
      <c r="L817">
        <v>0</v>
      </c>
      <c r="M817">
        <v>0</v>
      </c>
      <c r="N817">
        <v>1</v>
      </c>
      <c r="O817">
        <v>0</v>
      </c>
      <c r="R817">
        <v>0</v>
      </c>
      <c r="S817">
        <v>100</v>
      </c>
      <c r="T817">
        <v>0</v>
      </c>
      <c r="U817">
        <v>0</v>
      </c>
      <c r="V817">
        <v>0</v>
      </c>
      <c r="W817">
        <v>100</v>
      </c>
    </row>
    <row r="818" spans="1:23" x14ac:dyDescent="0.25">
      <c r="A818" t="s">
        <v>1342</v>
      </c>
      <c r="B818" t="s">
        <v>1341</v>
      </c>
      <c r="C818" t="s">
        <v>3245</v>
      </c>
      <c r="D818" t="s">
        <v>9</v>
      </c>
      <c r="E818">
        <v>87</v>
      </c>
      <c r="F818">
        <v>546</v>
      </c>
      <c r="G818">
        <v>15.93</v>
      </c>
      <c r="H818">
        <v>53</v>
      </c>
      <c r="I818">
        <v>34</v>
      </c>
      <c r="J818">
        <v>11</v>
      </c>
      <c r="K818">
        <v>20</v>
      </c>
      <c r="L818">
        <v>11</v>
      </c>
      <c r="M818">
        <v>11</v>
      </c>
      <c r="N818">
        <v>53</v>
      </c>
      <c r="O818">
        <v>0</v>
      </c>
      <c r="R818">
        <v>39.08</v>
      </c>
      <c r="S818">
        <v>12.64</v>
      </c>
      <c r="T818">
        <v>22.99</v>
      </c>
      <c r="U818">
        <v>12.64</v>
      </c>
      <c r="V818">
        <v>12.64</v>
      </c>
      <c r="W818">
        <v>100</v>
      </c>
    </row>
    <row r="819" spans="1:23" x14ac:dyDescent="0.25">
      <c r="A819" t="s">
        <v>1972</v>
      </c>
      <c r="B819" t="s">
        <v>1971</v>
      </c>
      <c r="C819" t="s">
        <v>3245</v>
      </c>
      <c r="D819" t="s">
        <v>9</v>
      </c>
      <c r="E819">
        <v>17</v>
      </c>
      <c r="F819">
        <v>40</v>
      </c>
      <c r="G819">
        <v>42.5</v>
      </c>
      <c r="H819">
        <v>11</v>
      </c>
      <c r="I819">
        <v>6</v>
      </c>
      <c r="J819">
        <v>2</v>
      </c>
      <c r="K819">
        <v>4</v>
      </c>
      <c r="L819">
        <v>2</v>
      </c>
      <c r="M819">
        <v>3</v>
      </c>
      <c r="N819">
        <v>11</v>
      </c>
      <c r="O819">
        <v>0</v>
      </c>
      <c r="R819">
        <v>35.29</v>
      </c>
      <c r="S819">
        <v>11.76</v>
      </c>
      <c r="T819">
        <v>23.53</v>
      </c>
      <c r="U819">
        <v>11.76</v>
      </c>
      <c r="V819">
        <v>17.649999999999999</v>
      </c>
      <c r="W819">
        <v>100</v>
      </c>
    </row>
    <row r="820" spans="1:23" x14ac:dyDescent="0.25">
      <c r="A820" t="s">
        <v>1345</v>
      </c>
      <c r="B820" t="s">
        <v>1344</v>
      </c>
      <c r="C820" t="s">
        <v>3245</v>
      </c>
      <c r="D820" t="s">
        <v>9</v>
      </c>
      <c r="E820">
        <v>1</v>
      </c>
      <c r="F820">
        <v>5</v>
      </c>
      <c r="G820">
        <v>20</v>
      </c>
      <c r="H820">
        <v>1</v>
      </c>
      <c r="I820">
        <v>0</v>
      </c>
      <c r="J820">
        <v>1</v>
      </c>
      <c r="K820">
        <v>0</v>
      </c>
      <c r="L820">
        <v>0</v>
      </c>
      <c r="M820">
        <v>0</v>
      </c>
      <c r="N820">
        <v>1</v>
      </c>
      <c r="O820">
        <v>0</v>
      </c>
      <c r="R820">
        <v>0</v>
      </c>
      <c r="S820">
        <v>100</v>
      </c>
      <c r="T820">
        <v>0</v>
      </c>
      <c r="U820">
        <v>0</v>
      </c>
      <c r="V820">
        <v>0</v>
      </c>
      <c r="W820">
        <v>100</v>
      </c>
    </row>
    <row r="821" spans="1:23" x14ac:dyDescent="0.25">
      <c r="A821" t="s">
        <v>1974</v>
      </c>
      <c r="B821" t="s">
        <v>1973</v>
      </c>
      <c r="C821" t="s">
        <v>3245</v>
      </c>
      <c r="D821" t="s">
        <v>9</v>
      </c>
      <c r="E821">
        <v>18</v>
      </c>
      <c r="F821">
        <v>60</v>
      </c>
      <c r="G821">
        <v>30</v>
      </c>
      <c r="H821">
        <v>15</v>
      </c>
      <c r="I821">
        <v>3</v>
      </c>
      <c r="J821">
        <v>4</v>
      </c>
      <c r="K821">
        <v>5</v>
      </c>
      <c r="L821">
        <v>3</v>
      </c>
      <c r="M821">
        <v>3</v>
      </c>
      <c r="N821">
        <v>15</v>
      </c>
      <c r="O821">
        <v>0</v>
      </c>
      <c r="R821">
        <v>16.670000000000002</v>
      </c>
      <c r="S821">
        <v>22.22</v>
      </c>
      <c r="T821">
        <v>27.78</v>
      </c>
      <c r="U821">
        <v>16.670000000000002</v>
      </c>
      <c r="V821">
        <v>16.670000000000002</v>
      </c>
      <c r="W821">
        <v>100</v>
      </c>
    </row>
    <row r="822" spans="1:23" x14ac:dyDescent="0.25">
      <c r="A822" t="s">
        <v>1976</v>
      </c>
      <c r="B822" t="s">
        <v>1975</v>
      </c>
      <c r="C822" t="s">
        <v>3245</v>
      </c>
      <c r="D822" t="s">
        <v>9</v>
      </c>
      <c r="E822">
        <v>1</v>
      </c>
      <c r="F822">
        <v>18</v>
      </c>
      <c r="G822">
        <v>5.56</v>
      </c>
      <c r="H822">
        <v>0</v>
      </c>
      <c r="I822">
        <v>1</v>
      </c>
      <c r="J822">
        <v>0</v>
      </c>
      <c r="K822">
        <v>0</v>
      </c>
      <c r="L822">
        <v>0</v>
      </c>
      <c r="M822">
        <v>0</v>
      </c>
      <c r="N822">
        <v>0</v>
      </c>
      <c r="O822">
        <v>0</v>
      </c>
      <c r="R822">
        <v>100</v>
      </c>
      <c r="S822">
        <v>0</v>
      </c>
      <c r="T822">
        <v>0</v>
      </c>
      <c r="U822">
        <v>0</v>
      </c>
      <c r="V822">
        <v>0</v>
      </c>
      <c r="W822">
        <v>100</v>
      </c>
    </row>
    <row r="823" spans="1:23" x14ac:dyDescent="0.25">
      <c r="A823" t="s">
        <v>1978</v>
      </c>
      <c r="B823" t="s">
        <v>1977</v>
      </c>
      <c r="C823" t="s">
        <v>3245</v>
      </c>
      <c r="D823" t="s">
        <v>9</v>
      </c>
      <c r="E823">
        <v>0</v>
      </c>
      <c r="F823">
        <v>9</v>
      </c>
      <c r="G823">
        <v>0</v>
      </c>
      <c r="H823">
        <v>0</v>
      </c>
      <c r="I823">
        <v>0</v>
      </c>
      <c r="J823">
        <v>0</v>
      </c>
      <c r="K823">
        <v>0</v>
      </c>
      <c r="L823">
        <v>0</v>
      </c>
      <c r="M823">
        <v>0</v>
      </c>
      <c r="N823">
        <v>0</v>
      </c>
      <c r="O823">
        <v>0</v>
      </c>
    </row>
    <row r="824" spans="1:23" x14ac:dyDescent="0.25">
      <c r="A824" t="s">
        <v>1980</v>
      </c>
      <c r="B824" t="s">
        <v>1979</v>
      </c>
      <c r="C824" t="s">
        <v>3245</v>
      </c>
      <c r="D824" t="s">
        <v>9</v>
      </c>
      <c r="E824">
        <v>2</v>
      </c>
      <c r="F824">
        <v>21</v>
      </c>
      <c r="G824">
        <v>9.52</v>
      </c>
      <c r="H824">
        <v>2</v>
      </c>
      <c r="I824">
        <v>0</v>
      </c>
      <c r="J824">
        <v>0</v>
      </c>
      <c r="K824">
        <v>0</v>
      </c>
      <c r="L824">
        <v>2</v>
      </c>
      <c r="M824">
        <v>0</v>
      </c>
      <c r="N824">
        <v>2</v>
      </c>
      <c r="O824">
        <v>0</v>
      </c>
      <c r="R824">
        <v>0</v>
      </c>
      <c r="S824">
        <v>0</v>
      </c>
      <c r="T824">
        <v>0</v>
      </c>
      <c r="U824">
        <v>100</v>
      </c>
      <c r="V824">
        <v>0</v>
      </c>
      <c r="W824">
        <v>100</v>
      </c>
    </row>
    <row r="825" spans="1:23" x14ac:dyDescent="0.25">
      <c r="A825" t="s">
        <v>1353</v>
      </c>
      <c r="B825" t="s">
        <v>1352</v>
      </c>
      <c r="C825" t="s">
        <v>3245</v>
      </c>
      <c r="D825" t="s">
        <v>9</v>
      </c>
      <c r="E825">
        <v>9</v>
      </c>
      <c r="F825">
        <v>37</v>
      </c>
      <c r="G825">
        <v>24.32</v>
      </c>
      <c r="H825">
        <v>8</v>
      </c>
      <c r="I825">
        <v>1</v>
      </c>
      <c r="J825">
        <v>6</v>
      </c>
      <c r="K825">
        <v>1</v>
      </c>
      <c r="L825">
        <v>1</v>
      </c>
      <c r="M825">
        <v>0</v>
      </c>
      <c r="N825">
        <v>8</v>
      </c>
      <c r="O825">
        <v>0</v>
      </c>
      <c r="R825">
        <v>11.11</v>
      </c>
      <c r="S825">
        <v>66.67</v>
      </c>
      <c r="T825">
        <v>11.11</v>
      </c>
      <c r="U825">
        <v>11.11</v>
      </c>
      <c r="V825">
        <v>0</v>
      </c>
      <c r="W825">
        <v>100</v>
      </c>
    </row>
    <row r="826" spans="1:23" x14ac:dyDescent="0.25">
      <c r="A826" t="s">
        <v>1355</v>
      </c>
      <c r="B826" t="s">
        <v>1354</v>
      </c>
      <c r="C826" t="s">
        <v>3245</v>
      </c>
      <c r="D826" t="s">
        <v>9</v>
      </c>
      <c r="E826">
        <v>11</v>
      </c>
      <c r="F826">
        <v>21</v>
      </c>
      <c r="G826">
        <v>52.38</v>
      </c>
      <c r="H826">
        <v>10</v>
      </c>
      <c r="I826">
        <v>1</v>
      </c>
      <c r="J826">
        <v>10</v>
      </c>
      <c r="K826">
        <v>0</v>
      </c>
      <c r="L826">
        <v>0</v>
      </c>
      <c r="M826">
        <v>0</v>
      </c>
      <c r="N826">
        <v>10</v>
      </c>
      <c r="O826">
        <v>0</v>
      </c>
      <c r="R826">
        <v>9.09</v>
      </c>
      <c r="S826">
        <v>90.91</v>
      </c>
      <c r="T826">
        <v>0</v>
      </c>
      <c r="U826">
        <v>0</v>
      </c>
      <c r="V826">
        <v>0</v>
      </c>
      <c r="W826">
        <v>100</v>
      </c>
    </row>
    <row r="827" spans="1:23" x14ac:dyDescent="0.25">
      <c r="A827" t="s">
        <v>1982</v>
      </c>
      <c r="B827" t="s">
        <v>1981</v>
      </c>
      <c r="C827" t="s">
        <v>3245</v>
      </c>
      <c r="D827" t="s">
        <v>9</v>
      </c>
      <c r="E827">
        <v>31</v>
      </c>
      <c r="F827">
        <v>74</v>
      </c>
      <c r="G827">
        <v>41.89</v>
      </c>
      <c r="H827">
        <v>24</v>
      </c>
      <c r="I827">
        <v>7</v>
      </c>
      <c r="J827">
        <v>4</v>
      </c>
      <c r="K827">
        <v>15</v>
      </c>
      <c r="L827">
        <v>3</v>
      </c>
      <c r="M827">
        <v>2</v>
      </c>
      <c r="N827">
        <v>24</v>
      </c>
      <c r="O827">
        <v>0</v>
      </c>
      <c r="R827">
        <v>22.58</v>
      </c>
      <c r="S827">
        <v>12.9</v>
      </c>
      <c r="T827">
        <v>48.39</v>
      </c>
      <c r="U827">
        <v>9.68</v>
      </c>
      <c r="V827">
        <v>6.45</v>
      </c>
      <c r="W827">
        <v>100</v>
      </c>
    </row>
    <row r="828" spans="1:23" x14ac:dyDescent="0.25">
      <c r="A828" t="s">
        <v>1984</v>
      </c>
      <c r="B828" t="s">
        <v>1983</v>
      </c>
      <c r="C828" t="s">
        <v>3245</v>
      </c>
      <c r="D828" t="s">
        <v>9</v>
      </c>
      <c r="E828">
        <v>19</v>
      </c>
      <c r="F828">
        <v>46</v>
      </c>
      <c r="G828">
        <v>41.3</v>
      </c>
      <c r="H828">
        <v>14</v>
      </c>
      <c r="I828">
        <v>5</v>
      </c>
      <c r="J828">
        <v>1</v>
      </c>
      <c r="K828">
        <v>7</v>
      </c>
      <c r="L828">
        <v>2</v>
      </c>
      <c r="M828">
        <v>4</v>
      </c>
      <c r="N828">
        <v>14</v>
      </c>
      <c r="O828">
        <v>0</v>
      </c>
      <c r="R828">
        <v>26.32</v>
      </c>
      <c r="S828">
        <v>5.26</v>
      </c>
      <c r="T828">
        <v>36.840000000000003</v>
      </c>
      <c r="U828">
        <v>10.53</v>
      </c>
      <c r="V828">
        <v>21.05</v>
      </c>
      <c r="W828">
        <v>100</v>
      </c>
    </row>
    <row r="829" spans="1:23" x14ac:dyDescent="0.25">
      <c r="A829" t="s">
        <v>1357</v>
      </c>
      <c r="B829" t="s">
        <v>1356</v>
      </c>
      <c r="C829" t="s">
        <v>3245</v>
      </c>
      <c r="D829" t="s">
        <v>9</v>
      </c>
      <c r="E829">
        <v>1</v>
      </c>
      <c r="F829">
        <v>21</v>
      </c>
      <c r="G829">
        <v>4.76</v>
      </c>
      <c r="H829">
        <v>1</v>
      </c>
      <c r="I829">
        <v>0</v>
      </c>
      <c r="J829">
        <v>1</v>
      </c>
      <c r="K829">
        <v>0</v>
      </c>
      <c r="L829">
        <v>0</v>
      </c>
      <c r="M829">
        <v>0</v>
      </c>
      <c r="N829">
        <v>1</v>
      </c>
      <c r="O829">
        <v>0</v>
      </c>
      <c r="R829">
        <v>0</v>
      </c>
      <c r="S829">
        <v>100</v>
      </c>
      <c r="T829">
        <v>0</v>
      </c>
      <c r="U829">
        <v>0</v>
      </c>
      <c r="V829">
        <v>0</v>
      </c>
      <c r="W829">
        <v>100</v>
      </c>
    </row>
    <row r="830" spans="1:23" x14ac:dyDescent="0.25">
      <c r="A830" t="s">
        <v>1986</v>
      </c>
      <c r="B830" t="s">
        <v>1985</v>
      </c>
      <c r="C830" t="s">
        <v>3245</v>
      </c>
      <c r="D830" t="s">
        <v>9</v>
      </c>
      <c r="E830">
        <v>4</v>
      </c>
      <c r="F830">
        <v>38</v>
      </c>
      <c r="G830">
        <v>10.53</v>
      </c>
      <c r="H830">
        <v>3</v>
      </c>
      <c r="I830">
        <v>1</v>
      </c>
      <c r="J830">
        <v>0</v>
      </c>
      <c r="K830">
        <v>2</v>
      </c>
      <c r="L830">
        <v>1</v>
      </c>
      <c r="M830">
        <v>0</v>
      </c>
      <c r="N830">
        <v>3</v>
      </c>
      <c r="O830">
        <v>0</v>
      </c>
      <c r="R830">
        <v>25</v>
      </c>
      <c r="S830">
        <v>0</v>
      </c>
      <c r="T830">
        <v>50</v>
      </c>
      <c r="U830">
        <v>25</v>
      </c>
      <c r="V830">
        <v>0</v>
      </c>
      <c r="W830">
        <v>100</v>
      </c>
    </row>
    <row r="831" spans="1:23" x14ac:dyDescent="0.25">
      <c r="A831" t="s">
        <v>1988</v>
      </c>
      <c r="B831" t="s">
        <v>1987</v>
      </c>
      <c r="C831" t="s">
        <v>3245</v>
      </c>
      <c r="D831" t="s">
        <v>9</v>
      </c>
      <c r="E831">
        <v>0</v>
      </c>
      <c r="F831">
        <v>10</v>
      </c>
      <c r="G831">
        <v>0</v>
      </c>
      <c r="H831">
        <v>0</v>
      </c>
      <c r="I831">
        <v>0</v>
      </c>
      <c r="J831">
        <v>0</v>
      </c>
      <c r="K831">
        <v>0</v>
      </c>
      <c r="L831">
        <v>0</v>
      </c>
      <c r="M831">
        <v>0</v>
      </c>
      <c r="N831">
        <v>0</v>
      </c>
      <c r="O831">
        <v>0</v>
      </c>
    </row>
    <row r="832" spans="1:23" x14ac:dyDescent="0.25">
      <c r="A832" t="s">
        <v>1359</v>
      </c>
      <c r="B832" t="s">
        <v>1358</v>
      </c>
      <c r="C832" t="s">
        <v>3245</v>
      </c>
      <c r="D832" t="s">
        <v>9</v>
      </c>
      <c r="E832">
        <v>7</v>
      </c>
      <c r="F832">
        <v>39</v>
      </c>
      <c r="G832">
        <v>17.95</v>
      </c>
      <c r="H832">
        <v>7</v>
      </c>
      <c r="I832">
        <v>0</v>
      </c>
      <c r="J832">
        <v>0</v>
      </c>
      <c r="K832">
        <v>2</v>
      </c>
      <c r="L832">
        <v>2</v>
      </c>
      <c r="M832">
        <v>3</v>
      </c>
      <c r="N832">
        <v>7</v>
      </c>
      <c r="O832">
        <v>0</v>
      </c>
      <c r="R832">
        <v>0</v>
      </c>
      <c r="S832">
        <v>0</v>
      </c>
      <c r="T832">
        <v>28.57</v>
      </c>
      <c r="U832">
        <v>28.57</v>
      </c>
      <c r="V832">
        <v>42.86</v>
      </c>
      <c r="W832">
        <v>100</v>
      </c>
    </row>
    <row r="833" spans="1:23" x14ac:dyDescent="0.25">
      <c r="A833" t="s">
        <v>1990</v>
      </c>
      <c r="B833" t="s">
        <v>1989</v>
      </c>
      <c r="C833" t="s">
        <v>3245</v>
      </c>
      <c r="D833" t="s">
        <v>9</v>
      </c>
      <c r="E833">
        <v>2</v>
      </c>
      <c r="F833">
        <v>15</v>
      </c>
      <c r="G833">
        <v>13.33</v>
      </c>
      <c r="H833">
        <v>1</v>
      </c>
      <c r="I833">
        <v>1</v>
      </c>
      <c r="J833">
        <v>0</v>
      </c>
      <c r="K833">
        <v>1</v>
      </c>
      <c r="L833">
        <v>0</v>
      </c>
      <c r="M833">
        <v>0</v>
      </c>
      <c r="N833">
        <v>1</v>
      </c>
      <c r="O833">
        <v>0</v>
      </c>
      <c r="R833">
        <v>50</v>
      </c>
      <c r="S833">
        <v>0</v>
      </c>
      <c r="T833">
        <v>50</v>
      </c>
      <c r="U833">
        <v>0</v>
      </c>
      <c r="V833">
        <v>0</v>
      </c>
      <c r="W833">
        <v>100</v>
      </c>
    </row>
    <row r="834" spans="1:23" x14ac:dyDescent="0.25">
      <c r="A834" t="s">
        <v>1992</v>
      </c>
      <c r="B834" t="s">
        <v>1991</v>
      </c>
      <c r="C834" t="s">
        <v>3245</v>
      </c>
      <c r="D834" t="s">
        <v>9</v>
      </c>
      <c r="E834">
        <v>0</v>
      </c>
      <c r="F834">
        <v>5</v>
      </c>
      <c r="G834">
        <v>0</v>
      </c>
      <c r="H834">
        <v>0</v>
      </c>
      <c r="I834">
        <v>0</v>
      </c>
      <c r="J834">
        <v>0</v>
      </c>
      <c r="K834">
        <v>0</v>
      </c>
      <c r="L834">
        <v>0</v>
      </c>
      <c r="M834">
        <v>0</v>
      </c>
      <c r="N834">
        <v>0</v>
      </c>
      <c r="O834">
        <v>0</v>
      </c>
    </row>
    <row r="835" spans="1:23" x14ac:dyDescent="0.25">
      <c r="A835" t="s">
        <v>1994</v>
      </c>
      <c r="B835" t="s">
        <v>1993</v>
      </c>
      <c r="C835" t="s">
        <v>3245</v>
      </c>
      <c r="D835" t="s">
        <v>9</v>
      </c>
      <c r="E835">
        <v>17</v>
      </c>
      <c r="F835">
        <v>112</v>
      </c>
      <c r="G835">
        <v>15.18</v>
      </c>
      <c r="H835">
        <v>9</v>
      </c>
      <c r="I835">
        <v>8</v>
      </c>
      <c r="J835">
        <v>2</v>
      </c>
      <c r="K835">
        <v>5</v>
      </c>
      <c r="L835">
        <v>0</v>
      </c>
      <c r="M835">
        <v>2</v>
      </c>
      <c r="N835">
        <v>9</v>
      </c>
      <c r="O835">
        <v>0</v>
      </c>
      <c r="R835">
        <v>47.06</v>
      </c>
      <c r="S835">
        <v>11.76</v>
      </c>
      <c r="T835">
        <v>29.41</v>
      </c>
      <c r="U835">
        <v>0</v>
      </c>
      <c r="V835">
        <v>11.76</v>
      </c>
      <c r="W835">
        <v>100</v>
      </c>
    </row>
    <row r="836" spans="1:23" x14ac:dyDescent="0.25">
      <c r="A836" t="s">
        <v>1996</v>
      </c>
      <c r="B836" t="s">
        <v>1995</v>
      </c>
      <c r="C836" t="s">
        <v>3245</v>
      </c>
      <c r="D836" t="s">
        <v>9</v>
      </c>
      <c r="E836">
        <v>0</v>
      </c>
      <c r="F836">
        <v>1</v>
      </c>
      <c r="G836">
        <v>0</v>
      </c>
      <c r="H836">
        <v>0</v>
      </c>
      <c r="I836">
        <v>0</v>
      </c>
      <c r="J836">
        <v>0</v>
      </c>
      <c r="K836">
        <v>0</v>
      </c>
      <c r="L836">
        <v>0</v>
      </c>
      <c r="M836">
        <v>0</v>
      </c>
      <c r="N836">
        <v>0</v>
      </c>
      <c r="O836">
        <v>0</v>
      </c>
    </row>
    <row r="837" spans="1:23" x14ac:dyDescent="0.25">
      <c r="A837" t="s">
        <v>1998</v>
      </c>
      <c r="B837" t="s">
        <v>1997</v>
      </c>
      <c r="C837" t="s">
        <v>3245</v>
      </c>
      <c r="D837" t="s">
        <v>9</v>
      </c>
      <c r="E837">
        <v>14</v>
      </c>
      <c r="F837">
        <v>210</v>
      </c>
      <c r="G837">
        <v>6.67</v>
      </c>
      <c r="H837">
        <v>9</v>
      </c>
      <c r="I837">
        <v>5</v>
      </c>
      <c r="J837">
        <v>0</v>
      </c>
      <c r="K837">
        <v>6</v>
      </c>
      <c r="L837">
        <v>3</v>
      </c>
      <c r="M837">
        <v>0</v>
      </c>
      <c r="N837">
        <v>9</v>
      </c>
      <c r="O837">
        <v>0</v>
      </c>
      <c r="R837">
        <v>35.71</v>
      </c>
      <c r="S837">
        <v>0</v>
      </c>
      <c r="T837">
        <v>42.86</v>
      </c>
      <c r="U837">
        <v>21.43</v>
      </c>
      <c r="V837">
        <v>0</v>
      </c>
      <c r="W837">
        <v>100</v>
      </c>
    </row>
    <row r="838" spans="1:23" x14ac:dyDescent="0.25">
      <c r="A838" t="s">
        <v>1361</v>
      </c>
      <c r="B838" t="s">
        <v>1360</v>
      </c>
      <c r="C838" t="s">
        <v>3245</v>
      </c>
      <c r="D838" t="s">
        <v>9</v>
      </c>
      <c r="E838">
        <v>13</v>
      </c>
      <c r="F838">
        <v>87</v>
      </c>
      <c r="G838">
        <v>14.94</v>
      </c>
      <c r="H838">
        <v>8</v>
      </c>
      <c r="I838">
        <v>5</v>
      </c>
      <c r="J838">
        <v>3</v>
      </c>
      <c r="K838">
        <v>1</v>
      </c>
      <c r="L838">
        <v>2</v>
      </c>
      <c r="M838">
        <v>2</v>
      </c>
      <c r="N838">
        <v>8</v>
      </c>
      <c r="O838">
        <v>0</v>
      </c>
      <c r="R838">
        <v>38.46</v>
      </c>
      <c r="S838">
        <v>23.08</v>
      </c>
      <c r="T838">
        <v>7.69</v>
      </c>
      <c r="U838">
        <v>15.38</v>
      </c>
      <c r="V838">
        <v>15.38</v>
      </c>
      <c r="W838">
        <v>100</v>
      </c>
    </row>
    <row r="839" spans="1:23" x14ac:dyDescent="0.25">
      <c r="A839" t="s">
        <v>2000</v>
      </c>
      <c r="B839" t="s">
        <v>1999</v>
      </c>
      <c r="C839" t="s">
        <v>3245</v>
      </c>
      <c r="D839" t="s">
        <v>9</v>
      </c>
      <c r="E839">
        <v>0</v>
      </c>
      <c r="F839">
        <v>1</v>
      </c>
      <c r="G839">
        <v>0</v>
      </c>
      <c r="H839">
        <v>0</v>
      </c>
      <c r="I839">
        <v>0</v>
      </c>
      <c r="J839">
        <v>0</v>
      </c>
      <c r="K839">
        <v>0</v>
      </c>
      <c r="L839">
        <v>0</v>
      </c>
      <c r="M839">
        <v>0</v>
      </c>
      <c r="N839">
        <v>0</v>
      </c>
      <c r="O839">
        <v>0</v>
      </c>
    </row>
    <row r="840" spans="1:23" x14ac:dyDescent="0.25">
      <c r="A840" t="s">
        <v>2002</v>
      </c>
      <c r="B840" t="s">
        <v>2001</v>
      </c>
      <c r="C840" t="s">
        <v>3245</v>
      </c>
      <c r="D840" t="s">
        <v>9</v>
      </c>
      <c r="E840">
        <v>0</v>
      </c>
      <c r="F840">
        <v>10</v>
      </c>
      <c r="G840">
        <v>0</v>
      </c>
      <c r="H840">
        <v>0</v>
      </c>
      <c r="I840">
        <v>0</v>
      </c>
      <c r="J840">
        <v>0</v>
      </c>
      <c r="K840">
        <v>0</v>
      </c>
      <c r="L840">
        <v>0</v>
      </c>
      <c r="M840">
        <v>0</v>
      </c>
      <c r="N840">
        <v>0</v>
      </c>
      <c r="O840">
        <v>0</v>
      </c>
    </row>
    <row r="841" spans="1:23" x14ac:dyDescent="0.25">
      <c r="A841" t="s">
        <v>2004</v>
      </c>
      <c r="B841" t="s">
        <v>2003</v>
      </c>
      <c r="C841" t="s">
        <v>3245</v>
      </c>
      <c r="D841" t="s">
        <v>9</v>
      </c>
      <c r="E841">
        <v>3</v>
      </c>
      <c r="F841">
        <v>11</v>
      </c>
      <c r="G841">
        <v>27.27</v>
      </c>
      <c r="H841">
        <v>1</v>
      </c>
      <c r="I841">
        <v>2</v>
      </c>
      <c r="J841">
        <v>1</v>
      </c>
      <c r="K841">
        <v>0</v>
      </c>
      <c r="L841">
        <v>0</v>
      </c>
      <c r="M841">
        <v>0</v>
      </c>
      <c r="N841">
        <v>1</v>
      </c>
      <c r="O841">
        <v>0</v>
      </c>
      <c r="R841">
        <v>66.67</v>
      </c>
      <c r="S841">
        <v>33.33</v>
      </c>
      <c r="T841">
        <v>0</v>
      </c>
      <c r="U841">
        <v>0</v>
      </c>
      <c r="V841">
        <v>0</v>
      </c>
      <c r="W841">
        <v>100</v>
      </c>
    </row>
    <row r="842" spans="1:23" x14ac:dyDescent="0.25">
      <c r="A842" t="s">
        <v>2006</v>
      </c>
      <c r="B842" t="s">
        <v>2005</v>
      </c>
      <c r="C842" t="s">
        <v>3245</v>
      </c>
      <c r="D842" t="s">
        <v>9</v>
      </c>
      <c r="E842">
        <v>509</v>
      </c>
      <c r="F842">
        <v>1112</v>
      </c>
      <c r="G842">
        <v>45.77</v>
      </c>
      <c r="H842">
        <v>323</v>
      </c>
      <c r="I842">
        <v>186</v>
      </c>
      <c r="J842">
        <v>55</v>
      </c>
      <c r="K842">
        <v>123</v>
      </c>
      <c r="L842">
        <v>84</v>
      </c>
      <c r="M842">
        <v>61</v>
      </c>
      <c r="N842">
        <v>323</v>
      </c>
      <c r="O842">
        <v>0</v>
      </c>
      <c r="R842">
        <v>36.54</v>
      </c>
      <c r="S842">
        <v>10.81</v>
      </c>
      <c r="T842">
        <v>24.17</v>
      </c>
      <c r="U842">
        <v>16.5</v>
      </c>
      <c r="V842">
        <v>11.98</v>
      </c>
      <c r="W842">
        <v>100</v>
      </c>
    </row>
    <row r="843" spans="1:23" x14ac:dyDescent="0.25">
      <c r="A843" t="s">
        <v>1367</v>
      </c>
      <c r="B843" t="s">
        <v>1366</v>
      </c>
      <c r="C843" t="s">
        <v>3245</v>
      </c>
      <c r="D843" t="s">
        <v>9</v>
      </c>
      <c r="E843">
        <v>1536</v>
      </c>
      <c r="F843">
        <v>3328</v>
      </c>
      <c r="G843">
        <v>46.15</v>
      </c>
      <c r="H843">
        <v>1213</v>
      </c>
      <c r="I843">
        <v>323</v>
      </c>
      <c r="J843">
        <v>472</v>
      </c>
      <c r="K843">
        <v>369</v>
      </c>
      <c r="L843">
        <v>208</v>
      </c>
      <c r="M843">
        <v>164</v>
      </c>
      <c r="N843">
        <v>1213</v>
      </c>
      <c r="O843">
        <v>0</v>
      </c>
      <c r="R843">
        <v>21.03</v>
      </c>
      <c r="S843">
        <v>30.73</v>
      </c>
      <c r="T843">
        <v>24.02</v>
      </c>
      <c r="U843">
        <v>13.54</v>
      </c>
      <c r="V843">
        <v>10.68</v>
      </c>
      <c r="W843">
        <v>100</v>
      </c>
    </row>
    <row r="844" spans="1:23" x14ac:dyDescent="0.25">
      <c r="A844" t="s">
        <v>2010</v>
      </c>
      <c r="B844" t="s">
        <v>2009</v>
      </c>
      <c r="C844" t="s">
        <v>3245</v>
      </c>
      <c r="D844" t="s">
        <v>9</v>
      </c>
      <c r="E844">
        <v>0</v>
      </c>
      <c r="F844">
        <v>7</v>
      </c>
      <c r="G844">
        <v>0</v>
      </c>
      <c r="H844">
        <v>0</v>
      </c>
      <c r="I844">
        <v>0</v>
      </c>
      <c r="J844">
        <v>0</v>
      </c>
      <c r="K844">
        <v>0</v>
      </c>
      <c r="L844">
        <v>0</v>
      </c>
      <c r="M844">
        <v>0</v>
      </c>
      <c r="N844">
        <v>0</v>
      </c>
      <c r="O844">
        <v>0</v>
      </c>
    </row>
    <row r="845" spans="1:23" x14ac:dyDescent="0.25">
      <c r="A845" t="s">
        <v>2012</v>
      </c>
      <c r="B845" t="s">
        <v>2011</v>
      </c>
      <c r="C845" t="s">
        <v>3245</v>
      </c>
      <c r="D845" t="s">
        <v>9</v>
      </c>
      <c r="E845">
        <v>30</v>
      </c>
      <c r="F845">
        <v>63</v>
      </c>
      <c r="G845">
        <v>47.62</v>
      </c>
      <c r="H845">
        <v>25</v>
      </c>
      <c r="I845">
        <v>5</v>
      </c>
      <c r="J845">
        <v>0</v>
      </c>
      <c r="K845">
        <v>21</v>
      </c>
      <c r="L845">
        <v>1</v>
      </c>
      <c r="M845">
        <v>3</v>
      </c>
      <c r="N845">
        <v>25</v>
      </c>
      <c r="O845">
        <v>0</v>
      </c>
      <c r="R845">
        <v>16.670000000000002</v>
      </c>
      <c r="S845">
        <v>0</v>
      </c>
      <c r="T845">
        <v>70</v>
      </c>
      <c r="U845">
        <v>3.33</v>
      </c>
      <c r="V845">
        <v>10</v>
      </c>
      <c r="W845">
        <v>100</v>
      </c>
    </row>
    <row r="846" spans="1:23" x14ac:dyDescent="0.25">
      <c r="A846" t="s">
        <v>2014</v>
      </c>
      <c r="B846" t="s">
        <v>2013</v>
      </c>
      <c r="C846" t="s">
        <v>3245</v>
      </c>
      <c r="D846" t="s">
        <v>9</v>
      </c>
      <c r="E846">
        <v>32</v>
      </c>
      <c r="F846">
        <v>287</v>
      </c>
      <c r="G846">
        <v>11.15</v>
      </c>
      <c r="H846">
        <v>21</v>
      </c>
      <c r="I846">
        <v>11</v>
      </c>
      <c r="J846">
        <v>8</v>
      </c>
      <c r="K846">
        <v>6</v>
      </c>
      <c r="L846">
        <v>3</v>
      </c>
      <c r="M846">
        <v>4</v>
      </c>
      <c r="N846">
        <v>21</v>
      </c>
      <c r="O846">
        <v>0</v>
      </c>
      <c r="R846">
        <v>34.380000000000003</v>
      </c>
      <c r="S846">
        <v>25</v>
      </c>
      <c r="T846">
        <v>18.75</v>
      </c>
      <c r="U846">
        <v>9.3800000000000008</v>
      </c>
      <c r="V846">
        <v>12.5</v>
      </c>
      <c r="W846">
        <v>100</v>
      </c>
    </row>
    <row r="847" spans="1:23" x14ac:dyDescent="0.25">
      <c r="A847" t="s">
        <v>2016</v>
      </c>
      <c r="B847" t="s">
        <v>2015</v>
      </c>
      <c r="C847" t="s">
        <v>3245</v>
      </c>
      <c r="D847" t="s">
        <v>9</v>
      </c>
      <c r="E847">
        <v>73</v>
      </c>
      <c r="F847">
        <v>148</v>
      </c>
      <c r="G847">
        <v>49.32</v>
      </c>
      <c r="H847">
        <v>51</v>
      </c>
      <c r="I847">
        <v>22</v>
      </c>
      <c r="J847">
        <v>9</v>
      </c>
      <c r="K847">
        <v>25</v>
      </c>
      <c r="L847">
        <v>9</v>
      </c>
      <c r="M847">
        <v>8</v>
      </c>
      <c r="N847">
        <v>51</v>
      </c>
      <c r="O847">
        <v>0</v>
      </c>
      <c r="R847">
        <v>30.14</v>
      </c>
      <c r="S847">
        <v>12.33</v>
      </c>
      <c r="T847">
        <v>34.25</v>
      </c>
      <c r="U847">
        <v>12.33</v>
      </c>
      <c r="V847">
        <v>10.96</v>
      </c>
      <c r="W847">
        <v>100</v>
      </c>
    </row>
    <row r="848" spans="1:23" x14ac:dyDescent="0.25">
      <c r="A848" t="s">
        <v>2018</v>
      </c>
      <c r="B848" t="s">
        <v>2017</v>
      </c>
      <c r="C848" t="s">
        <v>3245</v>
      </c>
      <c r="D848" t="s">
        <v>9</v>
      </c>
      <c r="E848">
        <v>2</v>
      </c>
      <c r="F848">
        <v>2</v>
      </c>
      <c r="G848">
        <v>100</v>
      </c>
      <c r="H848">
        <v>1</v>
      </c>
      <c r="I848">
        <v>1</v>
      </c>
      <c r="J848">
        <v>0</v>
      </c>
      <c r="K848">
        <v>1</v>
      </c>
      <c r="L848">
        <v>0</v>
      </c>
      <c r="M848">
        <v>0</v>
      </c>
      <c r="N848">
        <v>1</v>
      </c>
      <c r="O848">
        <v>0</v>
      </c>
      <c r="R848">
        <v>50</v>
      </c>
      <c r="S848">
        <v>0</v>
      </c>
      <c r="T848">
        <v>50</v>
      </c>
      <c r="U848">
        <v>0</v>
      </c>
      <c r="V848">
        <v>0</v>
      </c>
      <c r="W848">
        <v>100</v>
      </c>
    </row>
    <row r="849" spans="1:23" x14ac:dyDescent="0.25">
      <c r="A849" t="s">
        <v>1371</v>
      </c>
      <c r="B849" t="s">
        <v>1370</v>
      </c>
      <c r="C849" t="s">
        <v>3245</v>
      </c>
      <c r="D849" t="s">
        <v>9</v>
      </c>
      <c r="E849">
        <v>213</v>
      </c>
      <c r="F849">
        <v>1496</v>
      </c>
      <c r="G849">
        <v>14.24</v>
      </c>
      <c r="H849">
        <v>118</v>
      </c>
      <c r="I849">
        <v>95</v>
      </c>
      <c r="J849">
        <v>53</v>
      </c>
      <c r="K849">
        <v>17</v>
      </c>
      <c r="L849">
        <v>26</v>
      </c>
      <c r="M849">
        <v>22</v>
      </c>
      <c r="N849">
        <v>118</v>
      </c>
      <c r="O849">
        <v>0</v>
      </c>
      <c r="R849">
        <v>44.6</v>
      </c>
      <c r="S849">
        <v>24.88</v>
      </c>
      <c r="T849">
        <v>7.98</v>
      </c>
      <c r="U849">
        <v>12.21</v>
      </c>
      <c r="V849">
        <v>10.33</v>
      </c>
      <c r="W849">
        <v>100</v>
      </c>
    </row>
    <row r="850" spans="1:23" x14ac:dyDescent="0.25">
      <c r="A850" t="s">
        <v>2020</v>
      </c>
      <c r="B850" t="s">
        <v>2019</v>
      </c>
      <c r="C850" t="s">
        <v>3245</v>
      </c>
      <c r="D850" t="s">
        <v>9</v>
      </c>
      <c r="E850">
        <v>0</v>
      </c>
      <c r="F850">
        <v>7</v>
      </c>
      <c r="G850">
        <v>0</v>
      </c>
      <c r="H850">
        <v>0</v>
      </c>
      <c r="I850">
        <v>0</v>
      </c>
      <c r="J850">
        <v>0</v>
      </c>
      <c r="K850">
        <v>0</v>
      </c>
      <c r="L850">
        <v>0</v>
      </c>
      <c r="M850">
        <v>0</v>
      </c>
      <c r="N850">
        <v>0</v>
      </c>
      <c r="O850">
        <v>0</v>
      </c>
    </row>
    <row r="851" spans="1:23" x14ac:dyDescent="0.25">
      <c r="A851" t="s">
        <v>2022</v>
      </c>
      <c r="B851" t="s">
        <v>2021</v>
      </c>
      <c r="C851" t="s">
        <v>3245</v>
      </c>
      <c r="D851" t="s">
        <v>9</v>
      </c>
      <c r="E851">
        <v>0</v>
      </c>
      <c r="F851">
        <v>6</v>
      </c>
      <c r="G851">
        <v>0</v>
      </c>
      <c r="H851">
        <v>0</v>
      </c>
      <c r="I851">
        <v>0</v>
      </c>
      <c r="J851">
        <v>0</v>
      </c>
      <c r="K851">
        <v>0</v>
      </c>
      <c r="L851">
        <v>0</v>
      </c>
      <c r="M851">
        <v>0</v>
      </c>
      <c r="N851">
        <v>0</v>
      </c>
      <c r="O851">
        <v>0</v>
      </c>
    </row>
    <row r="852" spans="1:23" x14ac:dyDescent="0.25">
      <c r="A852" t="s">
        <v>2024</v>
      </c>
      <c r="B852" t="s">
        <v>2023</v>
      </c>
      <c r="C852" t="s">
        <v>3245</v>
      </c>
      <c r="D852" t="s">
        <v>9</v>
      </c>
      <c r="E852">
        <v>2</v>
      </c>
      <c r="F852">
        <v>50</v>
      </c>
      <c r="G852">
        <v>4</v>
      </c>
      <c r="H852">
        <v>0</v>
      </c>
      <c r="I852">
        <v>2</v>
      </c>
      <c r="J852">
        <v>0</v>
      </c>
      <c r="K852">
        <v>0</v>
      </c>
      <c r="L852">
        <v>0</v>
      </c>
      <c r="M852">
        <v>0</v>
      </c>
      <c r="N852">
        <v>0</v>
      </c>
      <c r="O852">
        <v>0</v>
      </c>
      <c r="R852">
        <v>100</v>
      </c>
      <c r="S852">
        <v>0</v>
      </c>
      <c r="T852">
        <v>0</v>
      </c>
      <c r="U852">
        <v>0</v>
      </c>
      <c r="V852">
        <v>0</v>
      </c>
      <c r="W852">
        <v>100</v>
      </c>
    </row>
    <row r="853" spans="1:23" x14ac:dyDescent="0.25">
      <c r="A853" t="s">
        <v>2026</v>
      </c>
      <c r="B853" t="s">
        <v>2025</v>
      </c>
      <c r="C853" t="s">
        <v>3245</v>
      </c>
      <c r="D853" t="s">
        <v>9</v>
      </c>
      <c r="E853">
        <v>97</v>
      </c>
      <c r="F853">
        <v>753</v>
      </c>
      <c r="G853">
        <v>12.88</v>
      </c>
      <c r="H853">
        <v>59</v>
      </c>
      <c r="I853">
        <v>38</v>
      </c>
      <c r="J853">
        <v>10</v>
      </c>
      <c r="K853">
        <v>30</v>
      </c>
      <c r="L853">
        <v>8</v>
      </c>
      <c r="M853">
        <v>11</v>
      </c>
      <c r="N853">
        <v>59</v>
      </c>
      <c r="O853">
        <v>0</v>
      </c>
      <c r="R853">
        <v>39.18</v>
      </c>
      <c r="S853">
        <v>10.31</v>
      </c>
      <c r="T853">
        <v>30.93</v>
      </c>
      <c r="U853">
        <v>8.25</v>
      </c>
      <c r="V853">
        <v>11.34</v>
      </c>
      <c r="W853">
        <v>100</v>
      </c>
    </row>
    <row r="854" spans="1:23" x14ac:dyDescent="0.25">
      <c r="A854" t="s">
        <v>2028</v>
      </c>
      <c r="B854" t="s">
        <v>2027</v>
      </c>
      <c r="C854" t="s">
        <v>3245</v>
      </c>
      <c r="D854" t="s">
        <v>9</v>
      </c>
      <c r="E854">
        <v>23</v>
      </c>
      <c r="F854">
        <v>136</v>
      </c>
      <c r="G854">
        <v>16.91</v>
      </c>
      <c r="H854">
        <v>16</v>
      </c>
      <c r="I854">
        <v>7</v>
      </c>
      <c r="J854">
        <v>1</v>
      </c>
      <c r="K854">
        <v>9</v>
      </c>
      <c r="L854">
        <v>2</v>
      </c>
      <c r="M854">
        <v>4</v>
      </c>
      <c r="N854">
        <v>16</v>
      </c>
      <c r="O854">
        <v>0</v>
      </c>
      <c r="R854">
        <v>30.43</v>
      </c>
      <c r="S854">
        <v>4.3499999999999996</v>
      </c>
      <c r="T854">
        <v>39.130000000000003</v>
      </c>
      <c r="U854">
        <v>8.6999999999999993</v>
      </c>
      <c r="V854">
        <v>17.39</v>
      </c>
      <c r="W854">
        <v>100</v>
      </c>
    </row>
    <row r="855" spans="1:23" x14ac:dyDescent="0.25">
      <c r="A855" t="s">
        <v>1375</v>
      </c>
      <c r="B855" t="s">
        <v>1374</v>
      </c>
      <c r="C855" t="s">
        <v>3245</v>
      </c>
      <c r="D855" t="s">
        <v>9</v>
      </c>
      <c r="E855">
        <v>60</v>
      </c>
      <c r="F855">
        <v>292</v>
      </c>
      <c r="G855">
        <v>20.55</v>
      </c>
      <c r="H855">
        <v>40</v>
      </c>
      <c r="I855">
        <v>20</v>
      </c>
      <c r="J855">
        <v>4</v>
      </c>
      <c r="K855">
        <v>17</v>
      </c>
      <c r="L855">
        <v>11</v>
      </c>
      <c r="M855">
        <v>8</v>
      </c>
      <c r="N855">
        <v>40</v>
      </c>
      <c r="O855">
        <v>0</v>
      </c>
      <c r="R855">
        <v>33.33</v>
      </c>
      <c r="S855">
        <v>6.67</v>
      </c>
      <c r="T855">
        <v>28.33</v>
      </c>
      <c r="U855">
        <v>18.329999999999998</v>
      </c>
      <c r="V855">
        <v>13.33</v>
      </c>
      <c r="W855">
        <v>100</v>
      </c>
    </row>
    <row r="856" spans="1:23" x14ac:dyDescent="0.25">
      <c r="A856" t="s">
        <v>1377</v>
      </c>
      <c r="B856" t="s">
        <v>1376</v>
      </c>
      <c r="C856" t="s">
        <v>3245</v>
      </c>
      <c r="D856" t="s">
        <v>9</v>
      </c>
      <c r="E856">
        <v>55</v>
      </c>
      <c r="F856">
        <v>210</v>
      </c>
      <c r="G856">
        <v>26.19</v>
      </c>
      <c r="H856">
        <v>43</v>
      </c>
      <c r="I856">
        <v>12</v>
      </c>
      <c r="J856">
        <v>18</v>
      </c>
      <c r="K856">
        <v>8</v>
      </c>
      <c r="L856">
        <v>8</v>
      </c>
      <c r="M856">
        <v>9</v>
      </c>
      <c r="N856">
        <v>43</v>
      </c>
      <c r="O856">
        <v>0</v>
      </c>
      <c r="R856">
        <v>21.82</v>
      </c>
      <c r="S856">
        <v>32.729999999999997</v>
      </c>
      <c r="T856">
        <v>14.55</v>
      </c>
      <c r="U856">
        <v>14.55</v>
      </c>
      <c r="V856">
        <v>16.36</v>
      </c>
      <c r="W856">
        <v>100</v>
      </c>
    </row>
    <row r="857" spans="1:23" x14ac:dyDescent="0.25">
      <c r="A857" t="s">
        <v>2030</v>
      </c>
      <c r="B857" t="s">
        <v>2029</v>
      </c>
      <c r="C857" t="s">
        <v>3245</v>
      </c>
      <c r="D857" t="s">
        <v>9</v>
      </c>
      <c r="E857">
        <v>0</v>
      </c>
      <c r="F857">
        <v>2</v>
      </c>
      <c r="G857">
        <v>0</v>
      </c>
      <c r="H857">
        <v>0</v>
      </c>
      <c r="I857">
        <v>0</v>
      </c>
      <c r="J857">
        <v>0</v>
      </c>
      <c r="K857">
        <v>0</v>
      </c>
      <c r="L857">
        <v>0</v>
      </c>
      <c r="M857">
        <v>0</v>
      </c>
      <c r="N857">
        <v>0</v>
      </c>
      <c r="O857">
        <v>0</v>
      </c>
    </row>
    <row r="858" spans="1:23" x14ac:dyDescent="0.25">
      <c r="A858" t="s">
        <v>2034</v>
      </c>
      <c r="B858" t="s">
        <v>2033</v>
      </c>
      <c r="C858" t="s">
        <v>3245</v>
      </c>
      <c r="D858" t="s">
        <v>9</v>
      </c>
      <c r="E858">
        <v>0</v>
      </c>
      <c r="F858">
        <v>2</v>
      </c>
      <c r="G858">
        <v>0</v>
      </c>
      <c r="H858">
        <v>0</v>
      </c>
      <c r="I858">
        <v>0</v>
      </c>
      <c r="J858">
        <v>0</v>
      </c>
      <c r="K858">
        <v>0</v>
      </c>
      <c r="L858">
        <v>0</v>
      </c>
      <c r="M858">
        <v>0</v>
      </c>
      <c r="N858">
        <v>0</v>
      </c>
      <c r="O858">
        <v>0</v>
      </c>
    </row>
    <row r="859" spans="1:23" x14ac:dyDescent="0.25">
      <c r="A859" t="s">
        <v>2036</v>
      </c>
      <c r="B859" t="s">
        <v>2035</v>
      </c>
      <c r="C859" t="s">
        <v>3245</v>
      </c>
      <c r="D859" t="s">
        <v>9</v>
      </c>
      <c r="E859">
        <v>1</v>
      </c>
      <c r="F859">
        <v>5</v>
      </c>
      <c r="G859">
        <v>20</v>
      </c>
      <c r="H859">
        <v>0</v>
      </c>
      <c r="I859">
        <v>1</v>
      </c>
      <c r="J859">
        <v>0</v>
      </c>
      <c r="K859">
        <v>0</v>
      </c>
      <c r="L859">
        <v>0</v>
      </c>
      <c r="M859">
        <v>0</v>
      </c>
      <c r="N859">
        <v>0</v>
      </c>
      <c r="O859">
        <v>0</v>
      </c>
      <c r="R859">
        <v>100</v>
      </c>
      <c r="S859">
        <v>0</v>
      </c>
      <c r="T859">
        <v>0</v>
      </c>
      <c r="U859">
        <v>0</v>
      </c>
      <c r="V859">
        <v>0</v>
      </c>
      <c r="W859">
        <v>100</v>
      </c>
    </row>
    <row r="860" spans="1:23" x14ac:dyDescent="0.25">
      <c r="A860" t="s">
        <v>1385</v>
      </c>
      <c r="B860" t="s">
        <v>1384</v>
      </c>
      <c r="C860" t="s">
        <v>3245</v>
      </c>
      <c r="D860" t="s">
        <v>9</v>
      </c>
      <c r="E860">
        <v>3</v>
      </c>
      <c r="F860">
        <v>11</v>
      </c>
      <c r="G860">
        <v>27.27</v>
      </c>
      <c r="H860">
        <v>3</v>
      </c>
      <c r="I860">
        <v>0</v>
      </c>
      <c r="J860">
        <v>0</v>
      </c>
      <c r="K860">
        <v>1</v>
      </c>
      <c r="L860">
        <v>2</v>
      </c>
      <c r="M860">
        <v>0</v>
      </c>
      <c r="N860">
        <v>3</v>
      </c>
      <c r="O860">
        <v>0</v>
      </c>
      <c r="R860">
        <v>0</v>
      </c>
      <c r="S860">
        <v>0</v>
      </c>
      <c r="T860">
        <v>33.33</v>
      </c>
      <c r="U860">
        <v>66.67</v>
      </c>
      <c r="V860">
        <v>0</v>
      </c>
      <c r="W860">
        <v>100</v>
      </c>
    </row>
    <row r="861" spans="1:23" x14ac:dyDescent="0.25">
      <c r="A861" t="s">
        <v>2040</v>
      </c>
      <c r="B861" t="s">
        <v>2039</v>
      </c>
      <c r="C861" t="s">
        <v>3245</v>
      </c>
      <c r="D861" t="s">
        <v>9</v>
      </c>
      <c r="E861">
        <v>1</v>
      </c>
      <c r="F861">
        <v>9</v>
      </c>
      <c r="G861">
        <v>11.11</v>
      </c>
      <c r="H861">
        <v>0</v>
      </c>
      <c r="I861">
        <v>1</v>
      </c>
      <c r="J861">
        <v>0</v>
      </c>
      <c r="K861">
        <v>0</v>
      </c>
      <c r="L861">
        <v>0</v>
      </c>
      <c r="M861">
        <v>0</v>
      </c>
      <c r="N861">
        <v>0</v>
      </c>
      <c r="O861">
        <v>0</v>
      </c>
      <c r="R861">
        <v>100</v>
      </c>
      <c r="S861">
        <v>0</v>
      </c>
      <c r="T861">
        <v>0</v>
      </c>
      <c r="U861">
        <v>0</v>
      </c>
      <c r="V861">
        <v>0</v>
      </c>
      <c r="W861">
        <v>100</v>
      </c>
    </row>
    <row r="862" spans="1:23" x14ac:dyDescent="0.25">
      <c r="A862" t="s">
        <v>2042</v>
      </c>
      <c r="B862" t="s">
        <v>2041</v>
      </c>
      <c r="C862" t="s">
        <v>3245</v>
      </c>
      <c r="D862" t="s">
        <v>9</v>
      </c>
      <c r="E862">
        <v>1</v>
      </c>
      <c r="F862">
        <v>8</v>
      </c>
      <c r="G862">
        <v>12.5</v>
      </c>
      <c r="H862">
        <v>1</v>
      </c>
      <c r="I862">
        <v>0</v>
      </c>
      <c r="J862">
        <v>0</v>
      </c>
      <c r="K862">
        <v>0</v>
      </c>
      <c r="L862">
        <v>1</v>
      </c>
      <c r="M862">
        <v>0</v>
      </c>
      <c r="N862">
        <v>1</v>
      </c>
      <c r="O862">
        <v>0</v>
      </c>
      <c r="R862">
        <v>0</v>
      </c>
      <c r="S862">
        <v>0</v>
      </c>
      <c r="T862">
        <v>0</v>
      </c>
      <c r="U862">
        <v>100</v>
      </c>
      <c r="V862">
        <v>0</v>
      </c>
      <c r="W862">
        <v>100</v>
      </c>
    </row>
    <row r="863" spans="1:23" x14ac:dyDescent="0.25">
      <c r="A863" t="s">
        <v>2044</v>
      </c>
      <c r="B863" t="s">
        <v>2043</v>
      </c>
      <c r="C863" t="s">
        <v>3245</v>
      </c>
      <c r="D863" t="s">
        <v>9</v>
      </c>
      <c r="E863">
        <v>401</v>
      </c>
      <c r="F863">
        <v>1242</v>
      </c>
      <c r="G863">
        <v>32.29</v>
      </c>
      <c r="H863">
        <v>324</v>
      </c>
      <c r="I863">
        <v>77</v>
      </c>
      <c r="J863">
        <v>120</v>
      </c>
      <c r="K863">
        <v>88</v>
      </c>
      <c r="L863">
        <v>40</v>
      </c>
      <c r="M863">
        <v>76</v>
      </c>
      <c r="N863">
        <v>324</v>
      </c>
      <c r="O863">
        <v>0</v>
      </c>
      <c r="R863">
        <v>19.2</v>
      </c>
      <c r="S863">
        <v>29.93</v>
      </c>
      <c r="T863">
        <v>21.95</v>
      </c>
      <c r="U863">
        <v>9.98</v>
      </c>
      <c r="V863">
        <v>18.95</v>
      </c>
      <c r="W863">
        <v>100</v>
      </c>
    </row>
    <row r="864" spans="1:23" x14ac:dyDescent="0.25">
      <c r="A864" t="s">
        <v>2046</v>
      </c>
      <c r="B864" t="s">
        <v>2045</v>
      </c>
      <c r="C864" t="s">
        <v>3245</v>
      </c>
      <c r="D864" t="s">
        <v>9</v>
      </c>
      <c r="E864">
        <v>0</v>
      </c>
      <c r="F864">
        <v>10</v>
      </c>
      <c r="G864">
        <v>0</v>
      </c>
      <c r="H864">
        <v>0</v>
      </c>
      <c r="I864">
        <v>0</v>
      </c>
      <c r="J864">
        <v>0</v>
      </c>
      <c r="K864">
        <v>0</v>
      </c>
      <c r="L864">
        <v>0</v>
      </c>
      <c r="M864">
        <v>0</v>
      </c>
      <c r="N864">
        <v>0</v>
      </c>
      <c r="O864">
        <v>0</v>
      </c>
    </row>
    <row r="865" spans="1:23" x14ac:dyDescent="0.25">
      <c r="A865" t="s">
        <v>2048</v>
      </c>
      <c r="B865" t="s">
        <v>2047</v>
      </c>
      <c r="C865" t="s">
        <v>3245</v>
      </c>
      <c r="D865" t="s">
        <v>9</v>
      </c>
      <c r="E865">
        <v>12</v>
      </c>
      <c r="F865">
        <v>68</v>
      </c>
      <c r="G865">
        <v>17.649999999999999</v>
      </c>
      <c r="H865">
        <v>8</v>
      </c>
      <c r="I865">
        <v>4</v>
      </c>
      <c r="J865">
        <v>2</v>
      </c>
      <c r="K865">
        <v>1</v>
      </c>
      <c r="L865">
        <v>5</v>
      </c>
      <c r="M865">
        <v>0</v>
      </c>
      <c r="N865">
        <v>8</v>
      </c>
      <c r="O865">
        <v>0</v>
      </c>
      <c r="R865">
        <v>33.33</v>
      </c>
      <c r="S865">
        <v>16.670000000000002</v>
      </c>
      <c r="T865">
        <v>8.33</v>
      </c>
      <c r="U865">
        <v>41.67</v>
      </c>
      <c r="V865">
        <v>0</v>
      </c>
      <c r="W865">
        <v>100</v>
      </c>
    </row>
    <row r="866" spans="1:23" x14ac:dyDescent="0.25">
      <c r="A866" t="s">
        <v>1390</v>
      </c>
      <c r="B866" t="s">
        <v>1389</v>
      </c>
      <c r="C866" t="s">
        <v>3245</v>
      </c>
      <c r="D866" t="s">
        <v>9</v>
      </c>
      <c r="E866">
        <v>2</v>
      </c>
      <c r="F866">
        <v>11</v>
      </c>
      <c r="G866">
        <v>18.18</v>
      </c>
      <c r="H866">
        <v>1</v>
      </c>
      <c r="I866">
        <v>1</v>
      </c>
      <c r="J866">
        <v>0</v>
      </c>
      <c r="K866">
        <v>1</v>
      </c>
      <c r="L866">
        <v>0</v>
      </c>
      <c r="M866">
        <v>0</v>
      </c>
      <c r="N866">
        <v>1</v>
      </c>
      <c r="O866">
        <v>0</v>
      </c>
      <c r="R866">
        <v>50</v>
      </c>
      <c r="S866">
        <v>0</v>
      </c>
      <c r="T866">
        <v>50</v>
      </c>
      <c r="U866">
        <v>0</v>
      </c>
      <c r="V866">
        <v>0</v>
      </c>
      <c r="W866">
        <v>100</v>
      </c>
    </row>
    <row r="867" spans="1:23" x14ac:dyDescent="0.25">
      <c r="A867" t="s">
        <v>1394</v>
      </c>
      <c r="B867" t="s">
        <v>1393</v>
      </c>
      <c r="C867" t="s">
        <v>3245</v>
      </c>
      <c r="D867" t="s">
        <v>9</v>
      </c>
      <c r="E867">
        <v>5</v>
      </c>
      <c r="F867">
        <v>21</v>
      </c>
      <c r="G867">
        <v>23.81</v>
      </c>
      <c r="H867">
        <v>3</v>
      </c>
      <c r="I867">
        <v>2</v>
      </c>
      <c r="J867">
        <v>2</v>
      </c>
      <c r="K867">
        <v>0</v>
      </c>
      <c r="L867">
        <v>1</v>
      </c>
      <c r="M867">
        <v>0</v>
      </c>
      <c r="N867">
        <v>3</v>
      </c>
      <c r="O867">
        <v>0</v>
      </c>
      <c r="R867">
        <v>40</v>
      </c>
      <c r="S867">
        <v>40</v>
      </c>
      <c r="T867">
        <v>0</v>
      </c>
      <c r="U867">
        <v>20</v>
      </c>
      <c r="V867">
        <v>0</v>
      </c>
      <c r="W867">
        <v>100</v>
      </c>
    </row>
    <row r="868" spans="1:23" x14ac:dyDescent="0.25">
      <c r="A868" t="s">
        <v>1396</v>
      </c>
      <c r="B868" t="s">
        <v>1395</v>
      </c>
      <c r="C868" t="s">
        <v>3245</v>
      </c>
      <c r="D868" t="s">
        <v>9</v>
      </c>
      <c r="E868">
        <v>0</v>
      </c>
      <c r="F868">
        <v>5</v>
      </c>
      <c r="G868">
        <v>0</v>
      </c>
      <c r="H868">
        <v>0</v>
      </c>
      <c r="I868">
        <v>0</v>
      </c>
      <c r="J868">
        <v>0</v>
      </c>
      <c r="K868">
        <v>0</v>
      </c>
      <c r="L868">
        <v>0</v>
      </c>
      <c r="M868">
        <v>0</v>
      </c>
      <c r="N868">
        <v>0</v>
      </c>
      <c r="O868">
        <v>0</v>
      </c>
    </row>
    <row r="869" spans="1:23" x14ac:dyDescent="0.25">
      <c r="A869" t="s">
        <v>2050</v>
      </c>
      <c r="B869" t="s">
        <v>2049</v>
      </c>
      <c r="C869" t="s">
        <v>3245</v>
      </c>
      <c r="D869" t="s">
        <v>9</v>
      </c>
      <c r="E869">
        <v>2</v>
      </c>
      <c r="F869">
        <v>18</v>
      </c>
      <c r="G869">
        <v>11.11</v>
      </c>
      <c r="H869">
        <v>2</v>
      </c>
      <c r="I869">
        <v>0</v>
      </c>
      <c r="J869">
        <v>0</v>
      </c>
      <c r="K869">
        <v>0</v>
      </c>
      <c r="L869">
        <v>0</v>
      </c>
      <c r="M869">
        <v>2</v>
      </c>
      <c r="N869">
        <v>2</v>
      </c>
      <c r="O869">
        <v>0</v>
      </c>
      <c r="R869">
        <v>0</v>
      </c>
      <c r="S869">
        <v>0</v>
      </c>
      <c r="T869">
        <v>0</v>
      </c>
      <c r="U869">
        <v>0</v>
      </c>
      <c r="V869">
        <v>100</v>
      </c>
      <c r="W869">
        <v>100</v>
      </c>
    </row>
    <row r="870" spans="1:23" x14ac:dyDescent="0.25">
      <c r="A870" t="s">
        <v>2052</v>
      </c>
      <c r="B870" t="s">
        <v>2051</v>
      </c>
      <c r="C870" t="s">
        <v>3245</v>
      </c>
      <c r="D870" t="s">
        <v>9</v>
      </c>
      <c r="E870">
        <v>0</v>
      </c>
      <c r="F870">
        <v>7</v>
      </c>
      <c r="G870">
        <v>0</v>
      </c>
      <c r="H870">
        <v>0</v>
      </c>
      <c r="I870">
        <v>0</v>
      </c>
      <c r="J870">
        <v>0</v>
      </c>
      <c r="K870">
        <v>0</v>
      </c>
      <c r="L870">
        <v>0</v>
      </c>
      <c r="M870">
        <v>0</v>
      </c>
      <c r="N870">
        <v>0</v>
      </c>
      <c r="O870">
        <v>0</v>
      </c>
    </row>
    <row r="871" spans="1:23" x14ac:dyDescent="0.25">
      <c r="A871" t="s">
        <v>2054</v>
      </c>
      <c r="B871" t="s">
        <v>2053</v>
      </c>
      <c r="C871" t="s">
        <v>3245</v>
      </c>
      <c r="D871" t="s">
        <v>9</v>
      </c>
      <c r="E871">
        <v>5</v>
      </c>
      <c r="F871">
        <v>23</v>
      </c>
      <c r="G871">
        <v>21.74</v>
      </c>
      <c r="H871">
        <v>5</v>
      </c>
      <c r="I871">
        <v>0</v>
      </c>
      <c r="J871">
        <v>0</v>
      </c>
      <c r="K871">
        <v>3</v>
      </c>
      <c r="L871">
        <v>2</v>
      </c>
      <c r="M871">
        <v>0</v>
      </c>
      <c r="N871">
        <v>5</v>
      </c>
      <c r="O871">
        <v>0</v>
      </c>
      <c r="R871">
        <v>0</v>
      </c>
      <c r="S871">
        <v>0</v>
      </c>
      <c r="T871">
        <v>60</v>
      </c>
      <c r="U871">
        <v>40</v>
      </c>
      <c r="V871">
        <v>0</v>
      </c>
      <c r="W871">
        <v>100</v>
      </c>
    </row>
    <row r="872" spans="1:23" x14ac:dyDescent="0.25">
      <c r="A872" t="s">
        <v>2056</v>
      </c>
      <c r="B872" t="s">
        <v>2055</v>
      </c>
      <c r="C872" t="s">
        <v>3245</v>
      </c>
      <c r="D872" t="s">
        <v>9</v>
      </c>
      <c r="E872">
        <v>0</v>
      </c>
      <c r="F872">
        <v>1</v>
      </c>
      <c r="G872">
        <v>0</v>
      </c>
      <c r="H872">
        <v>0</v>
      </c>
      <c r="I872">
        <v>0</v>
      </c>
      <c r="J872">
        <v>0</v>
      </c>
      <c r="K872">
        <v>0</v>
      </c>
      <c r="L872">
        <v>0</v>
      </c>
      <c r="M872">
        <v>0</v>
      </c>
      <c r="N872">
        <v>0</v>
      </c>
      <c r="O872">
        <v>0</v>
      </c>
    </row>
    <row r="873" spans="1:23" x14ac:dyDescent="0.25">
      <c r="A873" t="s">
        <v>2058</v>
      </c>
      <c r="B873" t="s">
        <v>2057</v>
      </c>
      <c r="C873" t="s">
        <v>3245</v>
      </c>
      <c r="D873" t="s">
        <v>9</v>
      </c>
      <c r="E873">
        <v>2</v>
      </c>
      <c r="F873">
        <v>8</v>
      </c>
      <c r="G873">
        <v>25</v>
      </c>
      <c r="H873">
        <v>2</v>
      </c>
      <c r="I873">
        <v>0</v>
      </c>
      <c r="J873">
        <v>1</v>
      </c>
      <c r="K873">
        <v>1</v>
      </c>
      <c r="L873">
        <v>0</v>
      </c>
      <c r="M873">
        <v>0</v>
      </c>
      <c r="N873">
        <v>2</v>
      </c>
      <c r="O873">
        <v>0</v>
      </c>
      <c r="R873">
        <v>0</v>
      </c>
      <c r="S873">
        <v>50</v>
      </c>
      <c r="T873">
        <v>50</v>
      </c>
      <c r="U873">
        <v>0</v>
      </c>
      <c r="V873">
        <v>0</v>
      </c>
      <c r="W873">
        <v>100</v>
      </c>
    </row>
    <row r="874" spans="1:23" x14ac:dyDescent="0.25">
      <c r="A874" t="s">
        <v>2060</v>
      </c>
      <c r="B874" t="s">
        <v>2059</v>
      </c>
      <c r="C874" t="s">
        <v>3245</v>
      </c>
      <c r="D874" t="s">
        <v>9</v>
      </c>
      <c r="E874">
        <v>4</v>
      </c>
      <c r="F874">
        <v>23</v>
      </c>
      <c r="G874">
        <v>17.39</v>
      </c>
      <c r="H874">
        <v>4</v>
      </c>
      <c r="I874">
        <v>0</v>
      </c>
      <c r="J874">
        <v>0</v>
      </c>
      <c r="K874">
        <v>2</v>
      </c>
      <c r="L874">
        <v>1</v>
      </c>
      <c r="M874">
        <v>1</v>
      </c>
      <c r="N874">
        <v>4</v>
      </c>
      <c r="O874">
        <v>0</v>
      </c>
      <c r="R874">
        <v>0</v>
      </c>
      <c r="S874">
        <v>0</v>
      </c>
      <c r="T874">
        <v>50</v>
      </c>
      <c r="U874">
        <v>25</v>
      </c>
      <c r="V874">
        <v>25</v>
      </c>
      <c r="W874">
        <v>100</v>
      </c>
    </row>
    <row r="875" spans="1:23" x14ac:dyDescent="0.25">
      <c r="A875" t="s">
        <v>2062</v>
      </c>
      <c r="B875" t="s">
        <v>2061</v>
      </c>
      <c r="C875" t="s">
        <v>3245</v>
      </c>
      <c r="D875" t="s">
        <v>9</v>
      </c>
      <c r="E875">
        <v>0</v>
      </c>
      <c r="F875">
        <v>5</v>
      </c>
      <c r="G875">
        <v>0</v>
      </c>
      <c r="H875">
        <v>0</v>
      </c>
      <c r="I875">
        <v>0</v>
      </c>
      <c r="J875">
        <v>0</v>
      </c>
      <c r="K875">
        <v>0</v>
      </c>
      <c r="L875">
        <v>0</v>
      </c>
      <c r="M875">
        <v>0</v>
      </c>
      <c r="N875">
        <v>0</v>
      </c>
      <c r="O875">
        <v>0</v>
      </c>
    </row>
    <row r="876" spans="1:23" x14ac:dyDescent="0.25">
      <c r="A876" t="s">
        <v>2064</v>
      </c>
      <c r="B876" t="s">
        <v>2063</v>
      </c>
      <c r="C876" t="s">
        <v>3245</v>
      </c>
      <c r="D876" t="s">
        <v>9</v>
      </c>
      <c r="E876">
        <v>11</v>
      </c>
      <c r="F876">
        <v>127</v>
      </c>
      <c r="G876">
        <v>8.66</v>
      </c>
      <c r="H876">
        <v>10</v>
      </c>
      <c r="I876">
        <v>1</v>
      </c>
      <c r="J876">
        <v>1</v>
      </c>
      <c r="K876">
        <v>8</v>
      </c>
      <c r="L876">
        <v>1</v>
      </c>
      <c r="M876">
        <v>0</v>
      </c>
      <c r="N876">
        <v>10</v>
      </c>
      <c r="O876">
        <v>0</v>
      </c>
      <c r="R876">
        <v>9.09</v>
      </c>
      <c r="S876">
        <v>9.09</v>
      </c>
      <c r="T876">
        <v>72.73</v>
      </c>
      <c r="U876">
        <v>9.09</v>
      </c>
      <c r="V876">
        <v>0</v>
      </c>
      <c r="W876">
        <v>100</v>
      </c>
    </row>
    <row r="877" spans="1:23" x14ac:dyDescent="0.25">
      <c r="A877" t="s">
        <v>2066</v>
      </c>
      <c r="B877" t="s">
        <v>2065</v>
      </c>
      <c r="C877" t="s">
        <v>3245</v>
      </c>
      <c r="D877" t="s">
        <v>9</v>
      </c>
      <c r="E877">
        <v>6</v>
      </c>
      <c r="F877">
        <v>21</v>
      </c>
      <c r="G877">
        <v>28.57</v>
      </c>
      <c r="H877">
        <v>5</v>
      </c>
      <c r="I877">
        <v>1</v>
      </c>
      <c r="J877">
        <v>1</v>
      </c>
      <c r="K877">
        <v>1</v>
      </c>
      <c r="L877">
        <v>2</v>
      </c>
      <c r="M877">
        <v>1</v>
      </c>
      <c r="N877">
        <v>5</v>
      </c>
      <c r="O877">
        <v>0</v>
      </c>
      <c r="R877">
        <v>16.670000000000002</v>
      </c>
      <c r="S877">
        <v>16.670000000000002</v>
      </c>
      <c r="T877">
        <v>16.670000000000002</v>
      </c>
      <c r="U877">
        <v>33.33</v>
      </c>
      <c r="V877">
        <v>16.670000000000002</v>
      </c>
      <c r="W877">
        <v>100</v>
      </c>
    </row>
    <row r="878" spans="1:23" x14ac:dyDescent="0.25">
      <c r="A878" t="s">
        <v>2068</v>
      </c>
      <c r="B878" t="s">
        <v>2067</v>
      </c>
      <c r="C878" t="s">
        <v>3245</v>
      </c>
      <c r="D878" t="s">
        <v>9</v>
      </c>
      <c r="E878">
        <v>2</v>
      </c>
      <c r="F878">
        <v>7</v>
      </c>
      <c r="G878">
        <v>28.57</v>
      </c>
      <c r="H878">
        <v>2</v>
      </c>
      <c r="I878">
        <v>0</v>
      </c>
      <c r="J878">
        <v>0</v>
      </c>
      <c r="K878">
        <v>0</v>
      </c>
      <c r="L878">
        <v>2</v>
      </c>
      <c r="M878">
        <v>0</v>
      </c>
      <c r="N878">
        <v>2</v>
      </c>
      <c r="O878">
        <v>0</v>
      </c>
      <c r="R878">
        <v>0</v>
      </c>
      <c r="S878">
        <v>0</v>
      </c>
      <c r="T878">
        <v>0</v>
      </c>
      <c r="U878">
        <v>100</v>
      </c>
      <c r="V878">
        <v>0</v>
      </c>
      <c r="W878">
        <v>100</v>
      </c>
    </row>
    <row r="879" spans="1:23" x14ac:dyDescent="0.25">
      <c r="A879" t="s">
        <v>2070</v>
      </c>
      <c r="B879" t="s">
        <v>2069</v>
      </c>
      <c r="C879" t="s">
        <v>3245</v>
      </c>
      <c r="D879" t="s">
        <v>9</v>
      </c>
      <c r="E879">
        <v>28</v>
      </c>
      <c r="F879">
        <v>345</v>
      </c>
      <c r="G879">
        <v>8.1199999999999992</v>
      </c>
      <c r="H879">
        <v>15</v>
      </c>
      <c r="I879">
        <v>13</v>
      </c>
      <c r="J879">
        <v>5</v>
      </c>
      <c r="K879">
        <v>8</v>
      </c>
      <c r="L879">
        <v>2</v>
      </c>
      <c r="M879">
        <v>0</v>
      </c>
      <c r="N879">
        <v>15</v>
      </c>
      <c r="O879">
        <v>0</v>
      </c>
      <c r="R879">
        <v>46.43</v>
      </c>
      <c r="S879">
        <v>17.86</v>
      </c>
      <c r="T879">
        <v>28.57</v>
      </c>
      <c r="U879">
        <v>7.14</v>
      </c>
      <c r="V879">
        <v>0</v>
      </c>
      <c r="W879">
        <v>100</v>
      </c>
    </row>
    <row r="880" spans="1:23" x14ac:dyDescent="0.25">
      <c r="A880" t="s">
        <v>2072</v>
      </c>
      <c r="B880" t="s">
        <v>2071</v>
      </c>
      <c r="C880" t="s">
        <v>3245</v>
      </c>
      <c r="D880" t="s">
        <v>9</v>
      </c>
      <c r="E880">
        <v>7</v>
      </c>
      <c r="F880">
        <v>14</v>
      </c>
      <c r="G880">
        <v>50</v>
      </c>
      <c r="H880">
        <v>6</v>
      </c>
      <c r="I880">
        <v>1</v>
      </c>
      <c r="J880">
        <v>2</v>
      </c>
      <c r="K880">
        <v>1</v>
      </c>
      <c r="L880">
        <v>1</v>
      </c>
      <c r="M880">
        <v>2</v>
      </c>
      <c r="N880">
        <v>6</v>
      </c>
      <c r="O880">
        <v>0</v>
      </c>
      <c r="R880">
        <v>14.29</v>
      </c>
      <c r="S880">
        <v>28.57</v>
      </c>
      <c r="T880">
        <v>14.29</v>
      </c>
      <c r="U880">
        <v>14.29</v>
      </c>
      <c r="V880">
        <v>28.57</v>
      </c>
      <c r="W880">
        <v>100</v>
      </c>
    </row>
    <row r="881" spans="1:23" x14ac:dyDescent="0.25">
      <c r="A881" t="s">
        <v>2074</v>
      </c>
      <c r="B881" t="s">
        <v>2073</v>
      </c>
      <c r="C881" t="s">
        <v>3245</v>
      </c>
      <c r="D881" t="s">
        <v>9</v>
      </c>
      <c r="E881">
        <v>5</v>
      </c>
      <c r="F881">
        <v>49</v>
      </c>
      <c r="G881">
        <v>10.199999999999999</v>
      </c>
      <c r="H881">
        <v>2</v>
      </c>
      <c r="I881">
        <v>3</v>
      </c>
      <c r="J881">
        <v>0</v>
      </c>
      <c r="K881">
        <v>1</v>
      </c>
      <c r="L881">
        <v>1</v>
      </c>
      <c r="M881">
        <v>0</v>
      </c>
      <c r="N881">
        <v>2</v>
      </c>
      <c r="O881">
        <v>0</v>
      </c>
      <c r="R881">
        <v>60</v>
      </c>
      <c r="S881">
        <v>0</v>
      </c>
      <c r="T881">
        <v>20</v>
      </c>
      <c r="U881">
        <v>20</v>
      </c>
      <c r="V881">
        <v>0</v>
      </c>
      <c r="W881">
        <v>100</v>
      </c>
    </row>
    <row r="882" spans="1:23" x14ac:dyDescent="0.25">
      <c r="A882" t="s">
        <v>2076</v>
      </c>
      <c r="B882" t="s">
        <v>2075</v>
      </c>
      <c r="C882" t="s">
        <v>3245</v>
      </c>
      <c r="D882" t="s">
        <v>9</v>
      </c>
      <c r="E882">
        <v>3</v>
      </c>
      <c r="F882">
        <v>6</v>
      </c>
      <c r="G882">
        <v>50</v>
      </c>
      <c r="H882">
        <v>2</v>
      </c>
      <c r="I882">
        <v>1</v>
      </c>
      <c r="J882">
        <v>0</v>
      </c>
      <c r="K882">
        <v>1</v>
      </c>
      <c r="L882">
        <v>1</v>
      </c>
      <c r="M882">
        <v>0</v>
      </c>
      <c r="N882">
        <v>2</v>
      </c>
      <c r="O882">
        <v>0</v>
      </c>
      <c r="R882">
        <v>33.33</v>
      </c>
      <c r="S882">
        <v>0</v>
      </c>
      <c r="T882">
        <v>33.33</v>
      </c>
      <c r="U882">
        <v>33.33</v>
      </c>
      <c r="V882">
        <v>0</v>
      </c>
      <c r="W882">
        <v>100</v>
      </c>
    </row>
    <row r="883" spans="1:23" x14ac:dyDescent="0.25">
      <c r="A883" t="s">
        <v>2078</v>
      </c>
      <c r="B883" t="s">
        <v>2077</v>
      </c>
      <c r="C883" t="s">
        <v>3245</v>
      </c>
      <c r="D883" t="s">
        <v>9</v>
      </c>
      <c r="E883">
        <v>2</v>
      </c>
      <c r="F883">
        <v>6</v>
      </c>
      <c r="G883">
        <v>33.33</v>
      </c>
      <c r="H883">
        <v>2</v>
      </c>
      <c r="I883">
        <v>0</v>
      </c>
      <c r="J883">
        <v>1</v>
      </c>
      <c r="K883">
        <v>0</v>
      </c>
      <c r="L883">
        <v>0</v>
      </c>
      <c r="M883">
        <v>1</v>
      </c>
      <c r="N883">
        <v>2</v>
      </c>
      <c r="O883">
        <v>0</v>
      </c>
      <c r="R883">
        <v>0</v>
      </c>
      <c r="S883">
        <v>50</v>
      </c>
      <c r="T883">
        <v>0</v>
      </c>
      <c r="U883">
        <v>0</v>
      </c>
      <c r="V883">
        <v>50</v>
      </c>
      <c r="W883">
        <v>100</v>
      </c>
    </row>
    <row r="884" spans="1:23" x14ac:dyDescent="0.25">
      <c r="A884" t="s">
        <v>2080</v>
      </c>
      <c r="B884" t="s">
        <v>2079</v>
      </c>
      <c r="C884" t="s">
        <v>3245</v>
      </c>
      <c r="D884" t="s">
        <v>9</v>
      </c>
      <c r="E884">
        <v>46</v>
      </c>
      <c r="F884">
        <v>360</v>
      </c>
      <c r="G884">
        <v>12.78</v>
      </c>
      <c r="H884">
        <v>33</v>
      </c>
      <c r="I884">
        <v>13</v>
      </c>
      <c r="J884">
        <v>13</v>
      </c>
      <c r="K884">
        <v>13</v>
      </c>
      <c r="L884">
        <v>6</v>
      </c>
      <c r="M884">
        <v>1</v>
      </c>
      <c r="N884">
        <v>33</v>
      </c>
      <c r="O884">
        <v>0</v>
      </c>
      <c r="R884">
        <v>28.26</v>
      </c>
      <c r="S884">
        <v>28.26</v>
      </c>
      <c r="T884">
        <v>28.26</v>
      </c>
      <c r="U884">
        <v>13.04</v>
      </c>
      <c r="V884">
        <v>2.17</v>
      </c>
      <c r="W884">
        <v>100</v>
      </c>
    </row>
    <row r="885" spans="1:23" x14ac:dyDescent="0.25">
      <c r="A885" t="s">
        <v>1398</v>
      </c>
      <c r="B885" t="s">
        <v>1397</v>
      </c>
      <c r="C885" t="s">
        <v>3245</v>
      </c>
      <c r="D885" t="s">
        <v>9</v>
      </c>
      <c r="E885">
        <v>1</v>
      </c>
      <c r="F885">
        <v>6</v>
      </c>
      <c r="G885">
        <v>16.670000000000002</v>
      </c>
      <c r="H885">
        <v>1</v>
      </c>
      <c r="I885">
        <v>0</v>
      </c>
      <c r="J885">
        <v>0</v>
      </c>
      <c r="K885">
        <v>1</v>
      </c>
      <c r="L885">
        <v>0</v>
      </c>
      <c r="M885">
        <v>0</v>
      </c>
      <c r="N885">
        <v>1</v>
      </c>
      <c r="O885">
        <v>0</v>
      </c>
      <c r="R885">
        <v>0</v>
      </c>
      <c r="S885">
        <v>0</v>
      </c>
      <c r="T885">
        <v>100</v>
      </c>
      <c r="U885">
        <v>0</v>
      </c>
      <c r="V885">
        <v>0</v>
      </c>
      <c r="W885">
        <v>100</v>
      </c>
    </row>
    <row r="886" spans="1:23" x14ac:dyDescent="0.25">
      <c r="A886" t="s">
        <v>2082</v>
      </c>
      <c r="B886" t="s">
        <v>2081</v>
      </c>
      <c r="C886" t="s">
        <v>3245</v>
      </c>
      <c r="D886" t="s">
        <v>9</v>
      </c>
      <c r="E886">
        <v>8</v>
      </c>
      <c r="F886">
        <v>28</v>
      </c>
      <c r="G886">
        <v>28.57</v>
      </c>
      <c r="H886">
        <v>6</v>
      </c>
      <c r="I886">
        <v>2</v>
      </c>
      <c r="J886">
        <v>1</v>
      </c>
      <c r="K886">
        <v>3</v>
      </c>
      <c r="L886">
        <v>1</v>
      </c>
      <c r="M886">
        <v>1</v>
      </c>
      <c r="N886">
        <v>6</v>
      </c>
      <c r="O886">
        <v>0</v>
      </c>
      <c r="R886">
        <v>25</v>
      </c>
      <c r="S886">
        <v>12.5</v>
      </c>
      <c r="T886">
        <v>37.5</v>
      </c>
      <c r="U886">
        <v>12.5</v>
      </c>
      <c r="V886">
        <v>12.5</v>
      </c>
      <c r="W886">
        <v>100</v>
      </c>
    </row>
    <row r="887" spans="1:23" x14ac:dyDescent="0.25">
      <c r="A887" t="s">
        <v>2084</v>
      </c>
      <c r="B887" t="s">
        <v>2083</v>
      </c>
      <c r="C887" t="s">
        <v>3245</v>
      </c>
      <c r="D887" t="s">
        <v>9</v>
      </c>
      <c r="E887">
        <v>0</v>
      </c>
      <c r="F887">
        <v>26</v>
      </c>
      <c r="G887">
        <v>0</v>
      </c>
      <c r="H887">
        <v>0</v>
      </c>
      <c r="I887">
        <v>0</v>
      </c>
      <c r="J887">
        <v>0</v>
      </c>
      <c r="K887">
        <v>0</v>
      </c>
      <c r="L887">
        <v>0</v>
      </c>
      <c r="M887">
        <v>0</v>
      </c>
      <c r="N887">
        <v>0</v>
      </c>
      <c r="O887">
        <v>0</v>
      </c>
    </row>
    <row r="888" spans="1:23" x14ac:dyDescent="0.25">
      <c r="A888" t="s">
        <v>2086</v>
      </c>
      <c r="B888" t="s">
        <v>2085</v>
      </c>
      <c r="C888" t="s">
        <v>3245</v>
      </c>
      <c r="D888" t="s">
        <v>9</v>
      </c>
      <c r="E888">
        <v>106</v>
      </c>
      <c r="F888">
        <v>661</v>
      </c>
      <c r="G888">
        <v>16.04</v>
      </c>
      <c r="H888">
        <v>65</v>
      </c>
      <c r="I888">
        <v>41</v>
      </c>
      <c r="J888">
        <v>16</v>
      </c>
      <c r="K888">
        <v>15</v>
      </c>
      <c r="L888">
        <v>20</v>
      </c>
      <c r="M888">
        <v>14</v>
      </c>
      <c r="N888">
        <v>65</v>
      </c>
      <c r="O888">
        <v>0</v>
      </c>
      <c r="R888">
        <v>38.68</v>
      </c>
      <c r="S888">
        <v>15.09</v>
      </c>
      <c r="T888">
        <v>14.15</v>
      </c>
      <c r="U888">
        <v>18.87</v>
      </c>
      <c r="V888">
        <v>13.21</v>
      </c>
      <c r="W888">
        <v>100</v>
      </c>
    </row>
    <row r="889" spans="1:23" x14ac:dyDescent="0.25">
      <c r="A889" t="s">
        <v>2088</v>
      </c>
      <c r="B889" t="s">
        <v>2087</v>
      </c>
      <c r="C889" t="s">
        <v>3245</v>
      </c>
      <c r="D889" t="s">
        <v>9</v>
      </c>
      <c r="E889">
        <v>92</v>
      </c>
      <c r="F889">
        <v>288</v>
      </c>
      <c r="G889">
        <v>31.94</v>
      </c>
      <c r="H889">
        <v>62</v>
      </c>
      <c r="I889">
        <v>30</v>
      </c>
      <c r="J889">
        <v>8</v>
      </c>
      <c r="K889">
        <v>34</v>
      </c>
      <c r="L889">
        <v>14</v>
      </c>
      <c r="M889">
        <v>6</v>
      </c>
      <c r="N889">
        <v>62</v>
      </c>
      <c r="O889">
        <v>0</v>
      </c>
      <c r="R889">
        <v>32.61</v>
      </c>
      <c r="S889">
        <v>8.6999999999999993</v>
      </c>
      <c r="T889">
        <v>36.96</v>
      </c>
      <c r="U889">
        <v>15.22</v>
      </c>
      <c r="V889">
        <v>6.52</v>
      </c>
      <c r="W889">
        <v>100</v>
      </c>
    </row>
    <row r="890" spans="1:23" x14ac:dyDescent="0.25">
      <c r="A890" t="s">
        <v>1404</v>
      </c>
      <c r="B890" t="s">
        <v>1403</v>
      </c>
      <c r="C890" t="s">
        <v>3245</v>
      </c>
      <c r="D890" t="s">
        <v>9</v>
      </c>
      <c r="E890">
        <v>1</v>
      </c>
      <c r="F890">
        <v>9</v>
      </c>
      <c r="G890">
        <v>11.11</v>
      </c>
      <c r="H890">
        <v>1</v>
      </c>
      <c r="I890">
        <v>0</v>
      </c>
      <c r="J890">
        <v>1</v>
      </c>
      <c r="K890">
        <v>0</v>
      </c>
      <c r="L890">
        <v>0</v>
      </c>
      <c r="M890">
        <v>0</v>
      </c>
      <c r="N890">
        <v>1</v>
      </c>
      <c r="O890">
        <v>0</v>
      </c>
      <c r="R890">
        <v>0</v>
      </c>
      <c r="S890">
        <v>100</v>
      </c>
      <c r="T890">
        <v>0</v>
      </c>
      <c r="U890">
        <v>0</v>
      </c>
      <c r="V890">
        <v>0</v>
      </c>
      <c r="W890">
        <v>100</v>
      </c>
    </row>
    <row r="891" spans="1:23" x14ac:dyDescent="0.25">
      <c r="A891" t="s">
        <v>2090</v>
      </c>
      <c r="B891" t="s">
        <v>2089</v>
      </c>
      <c r="C891" t="s">
        <v>3245</v>
      </c>
      <c r="D891" t="s">
        <v>9</v>
      </c>
      <c r="E891">
        <v>2</v>
      </c>
      <c r="F891">
        <v>27</v>
      </c>
      <c r="G891">
        <v>7.41</v>
      </c>
      <c r="H891">
        <v>1</v>
      </c>
      <c r="I891">
        <v>1</v>
      </c>
      <c r="J891">
        <v>0</v>
      </c>
      <c r="K891">
        <v>1</v>
      </c>
      <c r="L891">
        <v>0</v>
      </c>
      <c r="M891">
        <v>0</v>
      </c>
      <c r="N891">
        <v>1</v>
      </c>
      <c r="O891">
        <v>0</v>
      </c>
      <c r="R891">
        <v>50</v>
      </c>
      <c r="S891">
        <v>0</v>
      </c>
      <c r="T891">
        <v>50</v>
      </c>
      <c r="U891">
        <v>0</v>
      </c>
      <c r="V891">
        <v>0</v>
      </c>
      <c r="W891">
        <v>100</v>
      </c>
    </row>
    <row r="892" spans="1:23" x14ac:dyDescent="0.25">
      <c r="A892" t="s">
        <v>1406</v>
      </c>
      <c r="B892" t="s">
        <v>1405</v>
      </c>
      <c r="C892" t="s">
        <v>3245</v>
      </c>
      <c r="D892" t="s">
        <v>9</v>
      </c>
      <c r="E892">
        <v>3</v>
      </c>
      <c r="F892">
        <v>17</v>
      </c>
      <c r="G892">
        <v>17.649999999999999</v>
      </c>
      <c r="H892">
        <v>2</v>
      </c>
      <c r="I892">
        <v>1</v>
      </c>
      <c r="J892">
        <v>0</v>
      </c>
      <c r="K892">
        <v>1</v>
      </c>
      <c r="L892">
        <v>0</v>
      </c>
      <c r="M892">
        <v>1</v>
      </c>
      <c r="N892">
        <v>2</v>
      </c>
      <c r="O892">
        <v>0</v>
      </c>
      <c r="R892">
        <v>33.33</v>
      </c>
      <c r="S892">
        <v>0</v>
      </c>
      <c r="T892">
        <v>33.33</v>
      </c>
      <c r="U892">
        <v>0</v>
      </c>
      <c r="V892">
        <v>33.33</v>
      </c>
      <c r="W892">
        <v>100</v>
      </c>
    </row>
    <row r="893" spans="1:23" x14ac:dyDescent="0.25">
      <c r="A893" t="s">
        <v>2092</v>
      </c>
      <c r="B893" t="s">
        <v>2091</v>
      </c>
      <c r="C893" t="s">
        <v>3245</v>
      </c>
      <c r="D893" t="s">
        <v>9</v>
      </c>
      <c r="E893">
        <v>1</v>
      </c>
      <c r="F893">
        <v>10</v>
      </c>
      <c r="G893">
        <v>10</v>
      </c>
      <c r="H893">
        <v>1</v>
      </c>
      <c r="I893">
        <v>0</v>
      </c>
      <c r="J893">
        <v>0</v>
      </c>
      <c r="K893">
        <v>0</v>
      </c>
      <c r="L893">
        <v>1</v>
      </c>
      <c r="M893">
        <v>0</v>
      </c>
      <c r="N893">
        <v>1</v>
      </c>
      <c r="O893">
        <v>0</v>
      </c>
      <c r="R893">
        <v>0</v>
      </c>
      <c r="S893">
        <v>0</v>
      </c>
      <c r="T893">
        <v>0</v>
      </c>
      <c r="U893">
        <v>100</v>
      </c>
      <c r="V893">
        <v>0</v>
      </c>
      <c r="W893">
        <v>100</v>
      </c>
    </row>
    <row r="894" spans="1:23" x14ac:dyDescent="0.25">
      <c r="A894" t="s">
        <v>2094</v>
      </c>
      <c r="B894" t="s">
        <v>2093</v>
      </c>
      <c r="C894" t="s">
        <v>3245</v>
      </c>
      <c r="D894" t="s">
        <v>9</v>
      </c>
      <c r="E894">
        <v>0</v>
      </c>
      <c r="F894">
        <v>2</v>
      </c>
      <c r="G894">
        <v>0</v>
      </c>
      <c r="H894">
        <v>0</v>
      </c>
      <c r="I894">
        <v>0</v>
      </c>
      <c r="J894">
        <v>0</v>
      </c>
      <c r="K894">
        <v>0</v>
      </c>
      <c r="L894">
        <v>0</v>
      </c>
      <c r="M894">
        <v>0</v>
      </c>
      <c r="N894">
        <v>0</v>
      </c>
      <c r="O894">
        <v>0</v>
      </c>
    </row>
    <row r="895" spans="1:23" x14ac:dyDescent="0.25">
      <c r="A895" t="s">
        <v>2096</v>
      </c>
      <c r="B895" t="s">
        <v>2095</v>
      </c>
      <c r="C895" t="s">
        <v>3245</v>
      </c>
      <c r="D895" t="s">
        <v>9</v>
      </c>
      <c r="E895">
        <v>8</v>
      </c>
      <c r="F895">
        <v>14</v>
      </c>
      <c r="G895">
        <v>57.14</v>
      </c>
      <c r="H895">
        <v>8</v>
      </c>
      <c r="I895">
        <v>0</v>
      </c>
      <c r="J895">
        <v>1</v>
      </c>
      <c r="K895">
        <v>0</v>
      </c>
      <c r="L895">
        <v>6</v>
      </c>
      <c r="M895">
        <v>1</v>
      </c>
      <c r="N895">
        <v>8</v>
      </c>
      <c r="O895">
        <v>0</v>
      </c>
      <c r="R895">
        <v>0</v>
      </c>
      <c r="S895">
        <v>12.5</v>
      </c>
      <c r="T895">
        <v>0</v>
      </c>
      <c r="U895">
        <v>75</v>
      </c>
      <c r="V895">
        <v>12.5</v>
      </c>
      <c r="W895">
        <v>100</v>
      </c>
    </row>
    <row r="896" spans="1:23" x14ac:dyDescent="0.25">
      <c r="A896" t="s">
        <v>1408</v>
      </c>
      <c r="B896" t="s">
        <v>1407</v>
      </c>
      <c r="C896" t="s">
        <v>3245</v>
      </c>
      <c r="D896" t="s">
        <v>9</v>
      </c>
      <c r="E896">
        <v>29</v>
      </c>
      <c r="F896">
        <v>136</v>
      </c>
      <c r="G896">
        <v>21.32</v>
      </c>
      <c r="H896">
        <v>18</v>
      </c>
      <c r="I896">
        <v>11</v>
      </c>
      <c r="J896">
        <v>5</v>
      </c>
      <c r="K896">
        <v>3</v>
      </c>
      <c r="L896">
        <v>6</v>
      </c>
      <c r="M896">
        <v>4</v>
      </c>
      <c r="N896">
        <v>18</v>
      </c>
      <c r="O896">
        <v>0</v>
      </c>
      <c r="R896">
        <v>37.93</v>
      </c>
      <c r="S896">
        <v>17.239999999999998</v>
      </c>
      <c r="T896">
        <v>10.34</v>
      </c>
      <c r="U896">
        <v>20.69</v>
      </c>
      <c r="V896">
        <v>13.79</v>
      </c>
      <c r="W896">
        <v>100</v>
      </c>
    </row>
    <row r="897" spans="1:23" x14ac:dyDescent="0.25">
      <c r="A897" t="s">
        <v>2098</v>
      </c>
      <c r="B897" t="s">
        <v>2097</v>
      </c>
      <c r="C897" t="s">
        <v>3245</v>
      </c>
      <c r="D897" t="s">
        <v>9</v>
      </c>
      <c r="E897">
        <v>16</v>
      </c>
      <c r="F897">
        <v>26</v>
      </c>
      <c r="G897">
        <v>61.54</v>
      </c>
      <c r="H897">
        <v>12</v>
      </c>
      <c r="I897">
        <v>4</v>
      </c>
      <c r="J897">
        <v>1</v>
      </c>
      <c r="K897">
        <v>1</v>
      </c>
      <c r="L897">
        <v>7</v>
      </c>
      <c r="M897">
        <v>3</v>
      </c>
      <c r="N897">
        <v>12</v>
      </c>
      <c r="O897">
        <v>0</v>
      </c>
      <c r="R897">
        <v>25</v>
      </c>
      <c r="S897">
        <v>6.25</v>
      </c>
      <c r="T897">
        <v>6.25</v>
      </c>
      <c r="U897">
        <v>43.75</v>
      </c>
      <c r="V897">
        <v>18.75</v>
      </c>
      <c r="W897">
        <v>100</v>
      </c>
    </row>
    <row r="898" spans="1:23" x14ac:dyDescent="0.25">
      <c r="A898" t="s">
        <v>2100</v>
      </c>
      <c r="B898" t="s">
        <v>2099</v>
      </c>
      <c r="C898" t="s">
        <v>3245</v>
      </c>
      <c r="D898" t="s">
        <v>9</v>
      </c>
      <c r="E898">
        <v>1</v>
      </c>
      <c r="F898">
        <v>2</v>
      </c>
      <c r="G898">
        <v>50</v>
      </c>
      <c r="H898">
        <v>0</v>
      </c>
      <c r="I898">
        <v>1</v>
      </c>
      <c r="J898">
        <v>0</v>
      </c>
      <c r="K898">
        <v>0</v>
      </c>
      <c r="L898">
        <v>0</v>
      </c>
      <c r="M898">
        <v>0</v>
      </c>
      <c r="N898">
        <v>0</v>
      </c>
      <c r="O898">
        <v>0</v>
      </c>
      <c r="R898">
        <v>100</v>
      </c>
      <c r="S898">
        <v>0</v>
      </c>
      <c r="T898">
        <v>0</v>
      </c>
      <c r="U898">
        <v>0</v>
      </c>
      <c r="V898">
        <v>0</v>
      </c>
      <c r="W898">
        <v>100</v>
      </c>
    </row>
    <row r="899" spans="1:23" x14ac:dyDescent="0.25">
      <c r="A899" t="s">
        <v>2102</v>
      </c>
      <c r="B899" t="s">
        <v>2101</v>
      </c>
      <c r="C899" t="s">
        <v>3245</v>
      </c>
      <c r="D899" t="s">
        <v>9</v>
      </c>
      <c r="E899">
        <v>2</v>
      </c>
      <c r="F899">
        <v>2</v>
      </c>
      <c r="G899">
        <v>100</v>
      </c>
      <c r="H899">
        <v>2</v>
      </c>
      <c r="I899">
        <v>0</v>
      </c>
      <c r="J899">
        <v>1</v>
      </c>
      <c r="K899">
        <v>1</v>
      </c>
      <c r="L899">
        <v>0</v>
      </c>
      <c r="M899">
        <v>0</v>
      </c>
      <c r="N899">
        <v>2</v>
      </c>
      <c r="O899">
        <v>0</v>
      </c>
      <c r="R899">
        <v>0</v>
      </c>
      <c r="S899">
        <v>50</v>
      </c>
      <c r="T899">
        <v>50</v>
      </c>
      <c r="U899">
        <v>0</v>
      </c>
      <c r="V899">
        <v>0</v>
      </c>
      <c r="W899">
        <v>100</v>
      </c>
    </row>
    <row r="900" spans="1:23" x14ac:dyDescent="0.25">
      <c r="A900" t="s">
        <v>2104</v>
      </c>
      <c r="B900" t="s">
        <v>2103</v>
      </c>
      <c r="C900" t="s">
        <v>3245</v>
      </c>
      <c r="D900" t="s">
        <v>9</v>
      </c>
      <c r="E900">
        <v>0</v>
      </c>
      <c r="F900">
        <v>6</v>
      </c>
      <c r="G900">
        <v>0</v>
      </c>
      <c r="H900">
        <v>0</v>
      </c>
      <c r="I900">
        <v>0</v>
      </c>
      <c r="J900">
        <v>0</v>
      </c>
      <c r="K900">
        <v>0</v>
      </c>
      <c r="L900">
        <v>0</v>
      </c>
      <c r="M900">
        <v>0</v>
      </c>
      <c r="N900">
        <v>0</v>
      </c>
      <c r="O900">
        <v>0</v>
      </c>
    </row>
    <row r="901" spans="1:23" x14ac:dyDescent="0.25">
      <c r="A901" t="s">
        <v>2106</v>
      </c>
      <c r="B901" t="s">
        <v>2105</v>
      </c>
      <c r="C901" t="s">
        <v>3245</v>
      </c>
      <c r="D901" t="s">
        <v>9</v>
      </c>
      <c r="E901">
        <v>8</v>
      </c>
      <c r="F901">
        <v>59</v>
      </c>
      <c r="G901">
        <v>13.56</v>
      </c>
      <c r="H901">
        <v>4</v>
      </c>
      <c r="I901">
        <v>4</v>
      </c>
      <c r="J901">
        <v>2</v>
      </c>
      <c r="K901">
        <v>2</v>
      </c>
      <c r="L901">
        <v>0</v>
      </c>
      <c r="M901">
        <v>0</v>
      </c>
      <c r="N901">
        <v>4</v>
      </c>
      <c r="O901">
        <v>0</v>
      </c>
      <c r="R901">
        <v>50</v>
      </c>
      <c r="S901">
        <v>25</v>
      </c>
      <c r="T901">
        <v>25</v>
      </c>
      <c r="U901">
        <v>0</v>
      </c>
      <c r="V901">
        <v>0</v>
      </c>
      <c r="W901">
        <v>100</v>
      </c>
    </row>
    <row r="902" spans="1:23" x14ac:dyDescent="0.25">
      <c r="A902" t="s">
        <v>1410</v>
      </c>
      <c r="B902" t="s">
        <v>1409</v>
      </c>
      <c r="C902" t="s">
        <v>3245</v>
      </c>
      <c r="D902" t="s">
        <v>9</v>
      </c>
      <c r="E902">
        <v>22</v>
      </c>
      <c r="F902">
        <v>118</v>
      </c>
      <c r="G902">
        <v>18.64</v>
      </c>
      <c r="H902">
        <v>15</v>
      </c>
      <c r="I902">
        <v>7</v>
      </c>
      <c r="J902">
        <v>8</v>
      </c>
      <c r="K902">
        <v>2</v>
      </c>
      <c r="L902">
        <v>4</v>
      </c>
      <c r="M902">
        <v>1</v>
      </c>
      <c r="N902">
        <v>15</v>
      </c>
      <c r="O902">
        <v>0</v>
      </c>
      <c r="R902">
        <v>31.82</v>
      </c>
      <c r="S902">
        <v>36.36</v>
      </c>
      <c r="T902">
        <v>9.09</v>
      </c>
      <c r="U902">
        <v>18.18</v>
      </c>
      <c r="V902">
        <v>4.55</v>
      </c>
      <c r="W902">
        <v>100</v>
      </c>
    </row>
    <row r="903" spans="1:23" x14ac:dyDescent="0.25">
      <c r="A903" t="s">
        <v>1412</v>
      </c>
      <c r="B903" t="s">
        <v>1411</v>
      </c>
      <c r="C903" t="s">
        <v>3245</v>
      </c>
      <c r="D903" t="s">
        <v>9</v>
      </c>
      <c r="E903">
        <v>6</v>
      </c>
      <c r="F903">
        <v>28</v>
      </c>
      <c r="G903">
        <v>21.43</v>
      </c>
      <c r="H903">
        <v>3</v>
      </c>
      <c r="I903">
        <v>3</v>
      </c>
      <c r="J903">
        <v>1</v>
      </c>
      <c r="K903">
        <v>1</v>
      </c>
      <c r="L903">
        <v>0</v>
      </c>
      <c r="M903">
        <v>1</v>
      </c>
      <c r="N903">
        <v>3</v>
      </c>
      <c r="O903">
        <v>0</v>
      </c>
      <c r="R903">
        <v>50</v>
      </c>
      <c r="S903">
        <v>16.670000000000002</v>
      </c>
      <c r="T903">
        <v>16.670000000000002</v>
      </c>
      <c r="U903">
        <v>0</v>
      </c>
      <c r="V903">
        <v>16.670000000000002</v>
      </c>
      <c r="W903">
        <v>100</v>
      </c>
    </row>
    <row r="904" spans="1:23" x14ac:dyDescent="0.25">
      <c r="A904" t="s">
        <v>2108</v>
      </c>
      <c r="B904" t="s">
        <v>2107</v>
      </c>
      <c r="C904" t="s">
        <v>3245</v>
      </c>
      <c r="D904" t="s">
        <v>9</v>
      </c>
      <c r="E904">
        <v>3</v>
      </c>
      <c r="F904">
        <v>14</v>
      </c>
      <c r="G904">
        <v>21.43</v>
      </c>
      <c r="H904">
        <v>2</v>
      </c>
      <c r="I904">
        <v>1</v>
      </c>
      <c r="J904">
        <v>0</v>
      </c>
      <c r="K904">
        <v>1</v>
      </c>
      <c r="L904">
        <v>0</v>
      </c>
      <c r="M904">
        <v>1</v>
      </c>
      <c r="N904">
        <v>2</v>
      </c>
      <c r="O904">
        <v>0</v>
      </c>
      <c r="R904">
        <v>33.33</v>
      </c>
      <c r="S904">
        <v>0</v>
      </c>
      <c r="T904">
        <v>33.33</v>
      </c>
      <c r="U904">
        <v>0</v>
      </c>
      <c r="V904">
        <v>33.33</v>
      </c>
      <c r="W904">
        <v>100</v>
      </c>
    </row>
    <row r="905" spans="1:23" x14ac:dyDescent="0.25">
      <c r="A905" t="s">
        <v>1414</v>
      </c>
      <c r="B905" t="s">
        <v>1413</v>
      </c>
      <c r="C905" t="s">
        <v>3245</v>
      </c>
      <c r="D905" t="s">
        <v>9</v>
      </c>
      <c r="E905">
        <v>2</v>
      </c>
      <c r="F905">
        <v>12</v>
      </c>
      <c r="G905">
        <v>16.670000000000002</v>
      </c>
      <c r="H905">
        <v>2</v>
      </c>
      <c r="I905">
        <v>0</v>
      </c>
      <c r="J905">
        <v>1</v>
      </c>
      <c r="K905">
        <v>0</v>
      </c>
      <c r="L905">
        <v>0</v>
      </c>
      <c r="M905">
        <v>1</v>
      </c>
      <c r="N905">
        <v>2</v>
      </c>
      <c r="O905">
        <v>0</v>
      </c>
      <c r="R905">
        <v>0</v>
      </c>
      <c r="S905">
        <v>50</v>
      </c>
      <c r="T905">
        <v>0</v>
      </c>
      <c r="U905">
        <v>0</v>
      </c>
      <c r="V905">
        <v>50</v>
      </c>
      <c r="W905">
        <v>100</v>
      </c>
    </row>
    <row r="906" spans="1:23" x14ac:dyDescent="0.25">
      <c r="A906" t="s">
        <v>2110</v>
      </c>
      <c r="B906" t="s">
        <v>2109</v>
      </c>
      <c r="C906" t="s">
        <v>3245</v>
      </c>
      <c r="D906" t="s">
        <v>9</v>
      </c>
      <c r="E906">
        <v>23</v>
      </c>
      <c r="F906">
        <v>78</v>
      </c>
      <c r="G906">
        <v>29.49</v>
      </c>
      <c r="H906">
        <v>15</v>
      </c>
      <c r="I906">
        <v>8</v>
      </c>
      <c r="J906">
        <v>5</v>
      </c>
      <c r="K906">
        <v>3</v>
      </c>
      <c r="L906">
        <v>7</v>
      </c>
      <c r="M906">
        <v>0</v>
      </c>
      <c r="N906">
        <v>15</v>
      </c>
      <c r="O906">
        <v>0</v>
      </c>
      <c r="R906">
        <v>34.78</v>
      </c>
      <c r="S906">
        <v>21.74</v>
      </c>
      <c r="T906">
        <v>13.04</v>
      </c>
      <c r="U906">
        <v>30.43</v>
      </c>
      <c r="V906">
        <v>0</v>
      </c>
      <c r="W906">
        <v>100</v>
      </c>
    </row>
    <row r="907" spans="1:23" x14ac:dyDescent="0.25">
      <c r="A907" t="s">
        <v>2112</v>
      </c>
      <c r="B907" t="s">
        <v>2111</v>
      </c>
      <c r="C907" t="s">
        <v>3245</v>
      </c>
      <c r="D907" t="s">
        <v>9</v>
      </c>
      <c r="E907">
        <v>13</v>
      </c>
      <c r="F907">
        <v>124</v>
      </c>
      <c r="G907">
        <v>10.48</v>
      </c>
      <c r="H907">
        <v>7</v>
      </c>
      <c r="I907">
        <v>6</v>
      </c>
      <c r="J907">
        <v>3</v>
      </c>
      <c r="K907">
        <v>0</v>
      </c>
      <c r="L907">
        <v>2</v>
      </c>
      <c r="M907">
        <v>2</v>
      </c>
      <c r="N907">
        <v>7</v>
      </c>
      <c r="O907">
        <v>0</v>
      </c>
      <c r="R907">
        <v>46.15</v>
      </c>
      <c r="S907">
        <v>23.08</v>
      </c>
      <c r="T907">
        <v>0</v>
      </c>
      <c r="U907">
        <v>15.38</v>
      </c>
      <c r="V907">
        <v>15.38</v>
      </c>
      <c r="W907">
        <v>100</v>
      </c>
    </row>
    <row r="908" spans="1:23" x14ac:dyDescent="0.25">
      <c r="A908" t="s">
        <v>2114</v>
      </c>
      <c r="B908" t="s">
        <v>2113</v>
      </c>
      <c r="C908" t="s">
        <v>3245</v>
      </c>
      <c r="D908" t="s">
        <v>9</v>
      </c>
      <c r="E908">
        <v>22</v>
      </c>
      <c r="F908">
        <v>664</v>
      </c>
      <c r="G908">
        <v>3.31</v>
      </c>
      <c r="H908">
        <v>17</v>
      </c>
      <c r="I908">
        <v>5</v>
      </c>
      <c r="J908">
        <v>4</v>
      </c>
      <c r="K908">
        <v>7</v>
      </c>
      <c r="L908">
        <v>6</v>
      </c>
      <c r="M908">
        <v>0</v>
      </c>
      <c r="N908">
        <v>17</v>
      </c>
      <c r="O908">
        <v>0</v>
      </c>
      <c r="R908">
        <v>22.73</v>
      </c>
      <c r="S908">
        <v>18.18</v>
      </c>
      <c r="T908">
        <v>31.82</v>
      </c>
      <c r="U908">
        <v>27.27</v>
      </c>
      <c r="V908">
        <v>0</v>
      </c>
      <c r="W908">
        <v>100</v>
      </c>
    </row>
    <row r="909" spans="1:23" x14ac:dyDescent="0.25">
      <c r="A909" t="s">
        <v>1418</v>
      </c>
      <c r="B909" t="s">
        <v>1417</v>
      </c>
      <c r="C909" t="s">
        <v>3245</v>
      </c>
      <c r="D909" t="s">
        <v>9</v>
      </c>
      <c r="E909">
        <v>41</v>
      </c>
      <c r="F909">
        <v>130</v>
      </c>
      <c r="G909">
        <v>31.54</v>
      </c>
      <c r="H909">
        <v>24</v>
      </c>
      <c r="I909">
        <v>17</v>
      </c>
      <c r="J909">
        <v>10</v>
      </c>
      <c r="K909">
        <v>7</v>
      </c>
      <c r="L909">
        <v>4</v>
      </c>
      <c r="M909">
        <v>3</v>
      </c>
      <c r="N909">
        <v>24</v>
      </c>
      <c r="O909">
        <v>0</v>
      </c>
      <c r="R909">
        <v>41.46</v>
      </c>
      <c r="S909">
        <v>24.39</v>
      </c>
      <c r="T909">
        <v>17.07</v>
      </c>
      <c r="U909">
        <v>9.76</v>
      </c>
      <c r="V909">
        <v>7.32</v>
      </c>
      <c r="W909">
        <v>100</v>
      </c>
    </row>
    <row r="910" spans="1:23" x14ac:dyDescent="0.25">
      <c r="A910" t="s">
        <v>2116</v>
      </c>
      <c r="B910" t="s">
        <v>2115</v>
      </c>
      <c r="C910" t="s">
        <v>3245</v>
      </c>
      <c r="D910" t="s">
        <v>9</v>
      </c>
      <c r="E910">
        <v>59</v>
      </c>
      <c r="F910">
        <v>379</v>
      </c>
      <c r="G910">
        <v>15.57</v>
      </c>
      <c r="H910">
        <v>35</v>
      </c>
      <c r="I910">
        <v>24</v>
      </c>
      <c r="J910">
        <v>12</v>
      </c>
      <c r="K910">
        <v>17</v>
      </c>
      <c r="L910">
        <v>2</v>
      </c>
      <c r="M910">
        <v>4</v>
      </c>
      <c r="N910">
        <v>35</v>
      </c>
      <c r="O910">
        <v>0</v>
      </c>
      <c r="R910">
        <v>40.68</v>
      </c>
      <c r="S910">
        <v>20.34</v>
      </c>
      <c r="T910">
        <v>28.81</v>
      </c>
      <c r="U910">
        <v>3.39</v>
      </c>
      <c r="V910">
        <v>6.78</v>
      </c>
      <c r="W910">
        <v>100</v>
      </c>
    </row>
    <row r="911" spans="1:23" x14ac:dyDescent="0.25">
      <c r="A911" t="s">
        <v>2118</v>
      </c>
      <c r="B911" t="s">
        <v>2117</v>
      </c>
      <c r="C911" t="s">
        <v>3245</v>
      </c>
      <c r="D911" t="s">
        <v>9</v>
      </c>
      <c r="E911">
        <v>96</v>
      </c>
      <c r="F911">
        <v>189</v>
      </c>
      <c r="G911">
        <v>50.79</v>
      </c>
      <c r="H911">
        <v>57</v>
      </c>
      <c r="I911">
        <v>39</v>
      </c>
      <c r="J911">
        <v>14</v>
      </c>
      <c r="K911">
        <v>24</v>
      </c>
      <c r="L911">
        <v>12</v>
      </c>
      <c r="M911">
        <v>7</v>
      </c>
      <c r="N911">
        <v>57</v>
      </c>
      <c r="O911">
        <v>0</v>
      </c>
      <c r="R911">
        <v>40.619999999999997</v>
      </c>
      <c r="S911">
        <v>14.58</v>
      </c>
      <c r="T911">
        <v>25</v>
      </c>
      <c r="U911">
        <v>12.5</v>
      </c>
      <c r="V911">
        <v>7.29</v>
      </c>
      <c r="W911">
        <v>100</v>
      </c>
    </row>
    <row r="912" spans="1:23" x14ac:dyDescent="0.25">
      <c r="A912" t="s">
        <v>2120</v>
      </c>
      <c r="B912" t="s">
        <v>2119</v>
      </c>
      <c r="C912" t="s">
        <v>3245</v>
      </c>
      <c r="D912" t="s">
        <v>9</v>
      </c>
      <c r="E912">
        <v>886</v>
      </c>
      <c r="F912">
        <v>1864</v>
      </c>
      <c r="G912">
        <v>47.53</v>
      </c>
      <c r="H912">
        <v>629</v>
      </c>
      <c r="I912">
        <v>257</v>
      </c>
      <c r="J912">
        <v>108</v>
      </c>
      <c r="K912">
        <v>188</v>
      </c>
      <c r="L912">
        <v>219</v>
      </c>
      <c r="M912">
        <v>114</v>
      </c>
      <c r="N912">
        <v>629</v>
      </c>
      <c r="O912">
        <v>0</v>
      </c>
      <c r="R912">
        <v>29.01</v>
      </c>
      <c r="S912">
        <v>12.19</v>
      </c>
      <c r="T912">
        <v>21.22</v>
      </c>
      <c r="U912">
        <v>24.72</v>
      </c>
      <c r="V912">
        <v>12.87</v>
      </c>
      <c r="W912">
        <v>100</v>
      </c>
    </row>
    <row r="913" spans="1:23" x14ac:dyDescent="0.25">
      <c r="A913" t="s">
        <v>2124</v>
      </c>
      <c r="B913" t="s">
        <v>2123</v>
      </c>
      <c r="C913" t="s">
        <v>3245</v>
      </c>
      <c r="D913" t="s">
        <v>9</v>
      </c>
      <c r="E913">
        <v>1</v>
      </c>
      <c r="F913">
        <v>4</v>
      </c>
      <c r="G913">
        <v>25</v>
      </c>
      <c r="H913">
        <v>1</v>
      </c>
      <c r="I913">
        <v>0</v>
      </c>
      <c r="J913">
        <v>0</v>
      </c>
      <c r="K913">
        <v>1</v>
      </c>
      <c r="L913">
        <v>0</v>
      </c>
      <c r="M913">
        <v>0</v>
      </c>
      <c r="N913">
        <v>1</v>
      </c>
      <c r="O913">
        <v>0</v>
      </c>
      <c r="R913">
        <v>0</v>
      </c>
      <c r="S913">
        <v>0</v>
      </c>
      <c r="T913">
        <v>100</v>
      </c>
      <c r="U913">
        <v>0</v>
      </c>
      <c r="V913">
        <v>0</v>
      </c>
      <c r="W913">
        <v>100</v>
      </c>
    </row>
    <row r="914" spans="1:23" x14ac:dyDescent="0.25">
      <c r="A914" t="s">
        <v>1422</v>
      </c>
      <c r="B914" t="s">
        <v>1421</v>
      </c>
      <c r="C914" t="s">
        <v>3245</v>
      </c>
      <c r="D914" t="s">
        <v>9</v>
      </c>
      <c r="E914">
        <v>193</v>
      </c>
      <c r="F914">
        <v>655</v>
      </c>
      <c r="G914">
        <v>29.47</v>
      </c>
      <c r="H914">
        <v>138</v>
      </c>
      <c r="I914">
        <v>55</v>
      </c>
      <c r="J914">
        <v>38</v>
      </c>
      <c r="K914">
        <v>39</v>
      </c>
      <c r="L914">
        <v>33</v>
      </c>
      <c r="M914">
        <v>28</v>
      </c>
      <c r="N914">
        <v>138</v>
      </c>
      <c r="O914">
        <v>0</v>
      </c>
      <c r="R914">
        <v>28.5</v>
      </c>
      <c r="S914">
        <v>19.690000000000001</v>
      </c>
      <c r="T914">
        <v>20.21</v>
      </c>
      <c r="U914">
        <v>17.100000000000001</v>
      </c>
      <c r="V914">
        <v>14.51</v>
      </c>
      <c r="W914">
        <v>100</v>
      </c>
    </row>
    <row r="915" spans="1:23" x14ac:dyDescent="0.25">
      <c r="A915" t="s">
        <v>1428</v>
      </c>
      <c r="B915" t="s">
        <v>1427</v>
      </c>
      <c r="C915" t="s">
        <v>3245</v>
      </c>
      <c r="D915" t="s">
        <v>9</v>
      </c>
      <c r="E915">
        <v>2</v>
      </c>
      <c r="F915">
        <v>7</v>
      </c>
      <c r="G915">
        <v>28.57</v>
      </c>
      <c r="H915">
        <v>2</v>
      </c>
      <c r="I915">
        <v>0</v>
      </c>
      <c r="J915">
        <v>0</v>
      </c>
      <c r="K915">
        <v>1</v>
      </c>
      <c r="L915">
        <v>1</v>
      </c>
      <c r="M915">
        <v>0</v>
      </c>
      <c r="N915">
        <v>2</v>
      </c>
      <c r="O915">
        <v>0</v>
      </c>
      <c r="R915">
        <v>0</v>
      </c>
      <c r="S915">
        <v>0</v>
      </c>
      <c r="T915">
        <v>50</v>
      </c>
      <c r="U915">
        <v>50</v>
      </c>
      <c r="V915">
        <v>0</v>
      </c>
      <c r="W915">
        <v>100</v>
      </c>
    </row>
    <row r="916" spans="1:23" x14ac:dyDescent="0.25">
      <c r="A916" t="s">
        <v>2128</v>
      </c>
      <c r="B916" t="s">
        <v>2127</v>
      </c>
      <c r="C916" t="s">
        <v>3245</v>
      </c>
      <c r="D916" t="s">
        <v>9</v>
      </c>
      <c r="E916">
        <v>0</v>
      </c>
      <c r="F916">
        <v>6</v>
      </c>
      <c r="G916">
        <v>0</v>
      </c>
      <c r="H916">
        <v>0</v>
      </c>
      <c r="I916">
        <v>0</v>
      </c>
      <c r="J916">
        <v>0</v>
      </c>
      <c r="K916">
        <v>0</v>
      </c>
      <c r="L916">
        <v>0</v>
      </c>
      <c r="M916">
        <v>0</v>
      </c>
      <c r="N916">
        <v>0</v>
      </c>
      <c r="O916">
        <v>0</v>
      </c>
    </row>
    <row r="917" spans="1:23" x14ac:dyDescent="0.25">
      <c r="A917" t="s">
        <v>2130</v>
      </c>
      <c r="B917" t="s">
        <v>2129</v>
      </c>
      <c r="C917" t="s">
        <v>3245</v>
      </c>
      <c r="D917" t="s">
        <v>9</v>
      </c>
      <c r="E917">
        <v>9</v>
      </c>
      <c r="F917">
        <v>108</v>
      </c>
      <c r="G917">
        <v>8.33</v>
      </c>
      <c r="H917">
        <v>7</v>
      </c>
      <c r="I917">
        <v>2</v>
      </c>
      <c r="J917">
        <v>3</v>
      </c>
      <c r="K917">
        <v>1</v>
      </c>
      <c r="L917">
        <v>2</v>
      </c>
      <c r="M917">
        <v>1</v>
      </c>
      <c r="N917">
        <v>7</v>
      </c>
      <c r="O917">
        <v>0</v>
      </c>
      <c r="R917">
        <v>22.22</v>
      </c>
      <c r="S917">
        <v>33.33</v>
      </c>
      <c r="T917">
        <v>11.11</v>
      </c>
      <c r="U917">
        <v>22.22</v>
      </c>
      <c r="V917">
        <v>11.11</v>
      </c>
      <c r="W917">
        <v>100</v>
      </c>
    </row>
    <row r="918" spans="1:23" x14ac:dyDescent="0.25">
      <c r="A918" t="s">
        <v>2132</v>
      </c>
      <c r="B918" t="s">
        <v>2131</v>
      </c>
      <c r="C918" t="s">
        <v>3245</v>
      </c>
      <c r="D918" t="s">
        <v>9</v>
      </c>
      <c r="E918">
        <v>0</v>
      </c>
      <c r="F918">
        <v>16</v>
      </c>
      <c r="G918">
        <v>0</v>
      </c>
      <c r="H918">
        <v>0</v>
      </c>
      <c r="I918">
        <v>0</v>
      </c>
      <c r="J918">
        <v>0</v>
      </c>
      <c r="K918">
        <v>0</v>
      </c>
      <c r="L918">
        <v>0</v>
      </c>
      <c r="M918">
        <v>0</v>
      </c>
      <c r="N918">
        <v>0</v>
      </c>
      <c r="O918">
        <v>0</v>
      </c>
    </row>
    <row r="919" spans="1:23" x14ac:dyDescent="0.25">
      <c r="A919" t="s">
        <v>2134</v>
      </c>
      <c r="B919" t="s">
        <v>2133</v>
      </c>
      <c r="C919" t="s">
        <v>3245</v>
      </c>
      <c r="D919" t="s">
        <v>9</v>
      </c>
      <c r="E919">
        <v>1</v>
      </c>
      <c r="F919">
        <v>30</v>
      </c>
      <c r="G919">
        <v>3.33</v>
      </c>
      <c r="H919">
        <v>0</v>
      </c>
      <c r="I919">
        <v>1</v>
      </c>
      <c r="J919">
        <v>0</v>
      </c>
      <c r="K919">
        <v>0</v>
      </c>
      <c r="L919">
        <v>0</v>
      </c>
      <c r="M919">
        <v>0</v>
      </c>
      <c r="N919">
        <v>0</v>
      </c>
      <c r="O919">
        <v>0</v>
      </c>
      <c r="R919">
        <v>100</v>
      </c>
      <c r="S919">
        <v>0</v>
      </c>
      <c r="T919">
        <v>0</v>
      </c>
      <c r="U919">
        <v>0</v>
      </c>
      <c r="V919">
        <v>0</v>
      </c>
      <c r="W919">
        <v>100</v>
      </c>
    </row>
    <row r="920" spans="1:23" x14ac:dyDescent="0.25">
      <c r="A920" t="s">
        <v>2136</v>
      </c>
      <c r="B920" t="s">
        <v>2135</v>
      </c>
      <c r="C920" t="s">
        <v>3245</v>
      </c>
      <c r="D920" t="s">
        <v>9</v>
      </c>
      <c r="E920">
        <v>1</v>
      </c>
      <c r="F920">
        <v>5</v>
      </c>
      <c r="G920">
        <v>20</v>
      </c>
      <c r="H920">
        <v>1</v>
      </c>
      <c r="I920">
        <v>0</v>
      </c>
      <c r="J920">
        <v>0</v>
      </c>
      <c r="K920">
        <v>1</v>
      </c>
      <c r="L920">
        <v>0</v>
      </c>
      <c r="M920">
        <v>0</v>
      </c>
      <c r="N920">
        <v>1</v>
      </c>
      <c r="O920">
        <v>0</v>
      </c>
      <c r="R920">
        <v>0</v>
      </c>
      <c r="S920">
        <v>0</v>
      </c>
      <c r="T920">
        <v>100</v>
      </c>
      <c r="U920">
        <v>0</v>
      </c>
      <c r="V920">
        <v>0</v>
      </c>
      <c r="W920">
        <v>100</v>
      </c>
    </row>
    <row r="921" spans="1:23" x14ac:dyDescent="0.25">
      <c r="A921" t="s">
        <v>2138</v>
      </c>
      <c r="B921" t="s">
        <v>2137</v>
      </c>
      <c r="C921" t="s">
        <v>3245</v>
      </c>
      <c r="D921" t="s">
        <v>9</v>
      </c>
      <c r="E921">
        <v>0</v>
      </c>
      <c r="F921">
        <v>2</v>
      </c>
      <c r="G921">
        <v>0</v>
      </c>
      <c r="H921">
        <v>0</v>
      </c>
      <c r="I921">
        <v>0</v>
      </c>
      <c r="J921">
        <v>0</v>
      </c>
      <c r="K921">
        <v>0</v>
      </c>
      <c r="L921">
        <v>0</v>
      </c>
      <c r="M921">
        <v>0</v>
      </c>
      <c r="N921">
        <v>0</v>
      </c>
      <c r="O921">
        <v>0</v>
      </c>
    </row>
    <row r="922" spans="1:23" x14ac:dyDescent="0.25">
      <c r="A922" t="s">
        <v>2140</v>
      </c>
      <c r="B922" t="s">
        <v>2139</v>
      </c>
      <c r="C922" t="s">
        <v>3245</v>
      </c>
      <c r="D922" t="s">
        <v>9</v>
      </c>
      <c r="E922">
        <v>147</v>
      </c>
      <c r="F922">
        <v>601</v>
      </c>
      <c r="G922">
        <v>24.46</v>
      </c>
      <c r="H922">
        <v>106</v>
      </c>
      <c r="I922">
        <v>41</v>
      </c>
      <c r="J922">
        <v>36</v>
      </c>
      <c r="K922">
        <v>33</v>
      </c>
      <c r="L922">
        <v>21</v>
      </c>
      <c r="M922">
        <v>16</v>
      </c>
      <c r="N922">
        <v>106</v>
      </c>
      <c r="O922">
        <v>0</v>
      </c>
      <c r="R922">
        <v>27.89</v>
      </c>
      <c r="S922">
        <v>24.49</v>
      </c>
      <c r="T922">
        <v>22.45</v>
      </c>
      <c r="U922">
        <v>14.29</v>
      </c>
      <c r="V922">
        <v>10.88</v>
      </c>
      <c r="W922">
        <v>100</v>
      </c>
    </row>
    <row r="923" spans="1:23" x14ac:dyDescent="0.25">
      <c r="A923" t="s">
        <v>2142</v>
      </c>
      <c r="B923" t="s">
        <v>2141</v>
      </c>
      <c r="C923" t="s">
        <v>3245</v>
      </c>
      <c r="D923" t="s">
        <v>9</v>
      </c>
      <c r="E923">
        <v>3</v>
      </c>
      <c r="F923">
        <v>13</v>
      </c>
      <c r="G923">
        <v>23.08</v>
      </c>
      <c r="H923">
        <v>1</v>
      </c>
      <c r="I923">
        <v>2</v>
      </c>
      <c r="J923">
        <v>0</v>
      </c>
      <c r="K923">
        <v>0</v>
      </c>
      <c r="L923">
        <v>0</v>
      </c>
      <c r="M923">
        <v>1</v>
      </c>
      <c r="N923">
        <v>1</v>
      </c>
      <c r="O923">
        <v>0</v>
      </c>
      <c r="R923">
        <v>66.67</v>
      </c>
      <c r="S923">
        <v>0</v>
      </c>
      <c r="T923">
        <v>0</v>
      </c>
      <c r="U923">
        <v>0</v>
      </c>
      <c r="V923">
        <v>33.33</v>
      </c>
      <c r="W923">
        <v>100</v>
      </c>
    </row>
    <row r="924" spans="1:23" x14ac:dyDescent="0.25">
      <c r="A924" t="s">
        <v>2144</v>
      </c>
      <c r="B924" t="s">
        <v>2143</v>
      </c>
      <c r="C924" t="s">
        <v>3245</v>
      </c>
      <c r="D924" t="s">
        <v>9</v>
      </c>
      <c r="E924">
        <v>14</v>
      </c>
      <c r="F924">
        <v>41</v>
      </c>
      <c r="G924">
        <v>34.15</v>
      </c>
      <c r="H924">
        <v>8</v>
      </c>
      <c r="I924">
        <v>6</v>
      </c>
      <c r="J924">
        <v>0</v>
      </c>
      <c r="K924">
        <v>6</v>
      </c>
      <c r="L924">
        <v>0</v>
      </c>
      <c r="M924">
        <v>2</v>
      </c>
      <c r="N924">
        <v>8</v>
      </c>
      <c r="O924">
        <v>0</v>
      </c>
      <c r="R924">
        <v>42.86</v>
      </c>
      <c r="S924">
        <v>0</v>
      </c>
      <c r="T924">
        <v>42.86</v>
      </c>
      <c r="U924">
        <v>0</v>
      </c>
      <c r="V924">
        <v>14.29</v>
      </c>
      <c r="W924">
        <v>100</v>
      </c>
    </row>
    <row r="925" spans="1:23" x14ac:dyDescent="0.25">
      <c r="A925" t="s">
        <v>2146</v>
      </c>
      <c r="B925" t="s">
        <v>2145</v>
      </c>
      <c r="C925" t="s">
        <v>3245</v>
      </c>
      <c r="D925" t="s">
        <v>9</v>
      </c>
      <c r="E925">
        <v>9</v>
      </c>
      <c r="F925">
        <v>32</v>
      </c>
      <c r="G925">
        <v>28.12</v>
      </c>
      <c r="H925">
        <v>6</v>
      </c>
      <c r="I925">
        <v>3</v>
      </c>
      <c r="J925">
        <v>2</v>
      </c>
      <c r="K925">
        <v>0</v>
      </c>
      <c r="L925">
        <v>1</v>
      </c>
      <c r="M925">
        <v>3</v>
      </c>
      <c r="N925">
        <v>6</v>
      </c>
      <c r="O925">
        <v>0</v>
      </c>
      <c r="R925">
        <v>33.33</v>
      </c>
      <c r="S925">
        <v>22.22</v>
      </c>
      <c r="T925">
        <v>0</v>
      </c>
      <c r="U925">
        <v>11.11</v>
      </c>
      <c r="V925">
        <v>33.33</v>
      </c>
      <c r="W925">
        <v>100</v>
      </c>
    </row>
    <row r="926" spans="1:23" x14ac:dyDescent="0.25">
      <c r="A926" t="s">
        <v>2148</v>
      </c>
      <c r="B926" t="s">
        <v>2147</v>
      </c>
      <c r="C926" t="s">
        <v>3245</v>
      </c>
      <c r="D926" t="s">
        <v>9</v>
      </c>
      <c r="E926">
        <v>1</v>
      </c>
      <c r="F926">
        <v>20</v>
      </c>
      <c r="G926">
        <v>5</v>
      </c>
      <c r="H926">
        <v>1</v>
      </c>
      <c r="I926">
        <v>0</v>
      </c>
      <c r="J926">
        <v>0</v>
      </c>
      <c r="K926">
        <v>1</v>
      </c>
      <c r="L926">
        <v>0</v>
      </c>
      <c r="M926">
        <v>0</v>
      </c>
      <c r="N926">
        <v>1</v>
      </c>
      <c r="O926">
        <v>0</v>
      </c>
      <c r="R926">
        <v>0</v>
      </c>
      <c r="S926">
        <v>0</v>
      </c>
      <c r="T926">
        <v>100</v>
      </c>
      <c r="U926">
        <v>0</v>
      </c>
      <c r="V926">
        <v>0</v>
      </c>
      <c r="W926">
        <v>100</v>
      </c>
    </row>
    <row r="927" spans="1:23" x14ac:dyDescent="0.25">
      <c r="A927" t="s">
        <v>1438</v>
      </c>
      <c r="B927" t="s">
        <v>1437</v>
      </c>
      <c r="C927" t="s">
        <v>3245</v>
      </c>
      <c r="D927" t="s">
        <v>9</v>
      </c>
      <c r="E927">
        <v>1</v>
      </c>
      <c r="F927">
        <v>43</v>
      </c>
      <c r="G927">
        <v>2.33</v>
      </c>
      <c r="H927">
        <v>1</v>
      </c>
      <c r="I927">
        <v>0</v>
      </c>
      <c r="J927">
        <v>1</v>
      </c>
      <c r="K927">
        <v>0</v>
      </c>
      <c r="L927">
        <v>0</v>
      </c>
      <c r="M927">
        <v>0</v>
      </c>
      <c r="N927">
        <v>1</v>
      </c>
      <c r="O927">
        <v>0</v>
      </c>
      <c r="R927">
        <v>0</v>
      </c>
      <c r="S927">
        <v>100</v>
      </c>
      <c r="T927">
        <v>0</v>
      </c>
      <c r="U927">
        <v>0</v>
      </c>
      <c r="V927">
        <v>0</v>
      </c>
      <c r="W927">
        <v>100</v>
      </c>
    </row>
    <row r="928" spans="1:23" x14ac:dyDescent="0.25">
      <c r="A928" t="s">
        <v>2150</v>
      </c>
      <c r="B928" t="s">
        <v>2149</v>
      </c>
      <c r="C928" t="s">
        <v>3245</v>
      </c>
      <c r="D928" t="s">
        <v>9</v>
      </c>
      <c r="E928">
        <v>5</v>
      </c>
      <c r="F928">
        <v>31</v>
      </c>
      <c r="G928">
        <v>16.13</v>
      </c>
      <c r="H928">
        <v>5</v>
      </c>
      <c r="I928">
        <v>0</v>
      </c>
      <c r="J928">
        <v>1</v>
      </c>
      <c r="K928">
        <v>4</v>
      </c>
      <c r="L928">
        <v>0</v>
      </c>
      <c r="M928">
        <v>0</v>
      </c>
      <c r="N928">
        <v>5</v>
      </c>
      <c r="O928">
        <v>0</v>
      </c>
      <c r="R928">
        <v>0</v>
      </c>
      <c r="S928">
        <v>20</v>
      </c>
      <c r="T928">
        <v>80</v>
      </c>
      <c r="U928">
        <v>0</v>
      </c>
      <c r="V928">
        <v>0</v>
      </c>
      <c r="W928">
        <v>100</v>
      </c>
    </row>
    <row r="929" spans="1:23" x14ac:dyDescent="0.25">
      <c r="A929" t="s">
        <v>2152</v>
      </c>
      <c r="B929" t="s">
        <v>2151</v>
      </c>
      <c r="C929" t="s">
        <v>3245</v>
      </c>
      <c r="D929" t="s">
        <v>9</v>
      </c>
      <c r="E929">
        <v>1</v>
      </c>
      <c r="F929">
        <v>4</v>
      </c>
      <c r="G929">
        <v>25</v>
      </c>
      <c r="H929">
        <v>1</v>
      </c>
      <c r="I929">
        <v>0</v>
      </c>
      <c r="J929">
        <v>0</v>
      </c>
      <c r="K929">
        <v>0</v>
      </c>
      <c r="L929">
        <v>1</v>
      </c>
      <c r="M929">
        <v>0</v>
      </c>
      <c r="N929">
        <v>1</v>
      </c>
      <c r="O929">
        <v>0</v>
      </c>
      <c r="R929">
        <v>0</v>
      </c>
      <c r="S929">
        <v>0</v>
      </c>
      <c r="T929">
        <v>0</v>
      </c>
      <c r="U929">
        <v>100</v>
      </c>
      <c r="V929">
        <v>0</v>
      </c>
      <c r="W929">
        <v>100</v>
      </c>
    </row>
    <row r="930" spans="1:23" x14ac:dyDescent="0.25">
      <c r="A930" t="s">
        <v>2154</v>
      </c>
      <c r="B930" t="s">
        <v>2153</v>
      </c>
      <c r="C930" t="s">
        <v>3245</v>
      </c>
      <c r="D930" t="s">
        <v>9</v>
      </c>
      <c r="E930">
        <v>0</v>
      </c>
      <c r="F930">
        <v>1</v>
      </c>
      <c r="G930">
        <v>0</v>
      </c>
      <c r="H930">
        <v>0</v>
      </c>
      <c r="I930">
        <v>0</v>
      </c>
      <c r="J930">
        <v>0</v>
      </c>
      <c r="K930">
        <v>0</v>
      </c>
      <c r="L930">
        <v>0</v>
      </c>
      <c r="M930">
        <v>0</v>
      </c>
      <c r="N930">
        <v>0</v>
      </c>
      <c r="O930">
        <v>0</v>
      </c>
    </row>
    <row r="931" spans="1:23" x14ac:dyDescent="0.25">
      <c r="A931" t="s">
        <v>1445</v>
      </c>
      <c r="B931" t="s">
        <v>1444</v>
      </c>
      <c r="C931" t="s">
        <v>3245</v>
      </c>
      <c r="D931" t="s">
        <v>9</v>
      </c>
      <c r="E931">
        <v>12</v>
      </c>
      <c r="F931">
        <v>26</v>
      </c>
      <c r="G931">
        <v>46.15</v>
      </c>
      <c r="H931">
        <v>12</v>
      </c>
      <c r="I931">
        <v>0</v>
      </c>
      <c r="J931">
        <v>0</v>
      </c>
      <c r="K931">
        <v>2</v>
      </c>
      <c r="L931">
        <v>10</v>
      </c>
      <c r="M931">
        <v>0</v>
      </c>
      <c r="N931">
        <v>12</v>
      </c>
      <c r="O931">
        <v>0</v>
      </c>
      <c r="R931">
        <v>0</v>
      </c>
      <c r="S931">
        <v>0</v>
      </c>
      <c r="T931">
        <v>16.670000000000002</v>
      </c>
      <c r="U931">
        <v>83.33</v>
      </c>
      <c r="V931">
        <v>0</v>
      </c>
      <c r="W931">
        <v>100</v>
      </c>
    </row>
    <row r="932" spans="1:23" x14ac:dyDescent="0.25">
      <c r="A932" t="s">
        <v>2158</v>
      </c>
      <c r="B932" t="s">
        <v>2157</v>
      </c>
      <c r="C932" t="s">
        <v>3245</v>
      </c>
      <c r="D932" t="s">
        <v>9</v>
      </c>
      <c r="E932">
        <v>1</v>
      </c>
      <c r="F932">
        <v>5</v>
      </c>
      <c r="G932">
        <v>20</v>
      </c>
      <c r="H932">
        <v>1</v>
      </c>
      <c r="I932">
        <v>0</v>
      </c>
      <c r="J932">
        <v>0</v>
      </c>
      <c r="K932">
        <v>0</v>
      </c>
      <c r="L932">
        <v>1</v>
      </c>
      <c r="M932">
        <v>0</v>
      </c>
      <c r="N932">
        <v>1</v>
      </c>
      <c r="O932">
        <v>0</v>
      </c>
      <c r="R932">
        <v>0</v>
      </c>
      <c r="S932">
        <v>0</v>
      </c>
      <c r="T932">
        <v>0</v>
      </c>
      <c r="U932">
        <v>100</v>
      </c>
      <c r="V932">
        <v>0</v>
      </c>
      <c r="W932">
        <v>100</v>
      </c>
    </row>
    <row r="933" spans="1:23" x14ac:dyDescent="0.25">
      <c r="A933" t="s">
        <v>2160</v>
      </c>
      <c r="B933" t="s">
        <v>2159</v>
      </c>
      <c r="C933" t="s">
        <v>3245</v>
      </c>
      <c r="D933" t="s">
        <v>9</v>
      </c>
      <c r="E933">
        <v>6</v>
      </c>
      <c r="F933">
        <v>45</v>
      </c>
      <c r="G933">
        <v>13.33</v>
      </c>
      <c r="H933">
        <v>5</v>
      </c>
      <c r="I933">
        <v>1</v>
      </c>
      <c r="J933">
        <v>1</v>
      </c>
      <c r="K933">
        <v>1</v>
      </c>
      <c r="L933">
        <v>2</v>
      </c>
      <c r="M933">
        <v>1</v>
      </c>
      <c r="N933">
        <v>5</v>
      </c>
      <c r="O933">
        <v>0</v>
      </c>
      <c r="R933">
        <v>16.670000000000002</v>
      </c>
      <c r="S933">
        <v>16.670000000000002</v>
      </c>
      <c r="T933">
        <v>16.670000000000002</v>
      </c>
      <c r="U933">
        <v>33.33</v>
      </c>
      <c r="V933">
        <v>16.670000000000002</v>
      </c>
      <c r="W933">
        <v>100</v>
      </c>
    </row>
    <row r="934" spans="1:23" x14ac:dyDescent="0.25">
      <c r="A934" t="s">
        <v>2162</v>
      </c>
      <c r="B934" t="s">
        <v>2161</v>
      </c>
      <c r="C934" t="s">
        <v>3245</v>
      </c>
      <c r="D934" t="s">
        <v>9</v>
      </c>
      <c r="E934">
        <v>10</v>
      </c>
      <c r="F934">
        <v>133</v>
      </c>
      <c r="G934">
        <v>7.52</v>
      </c>
      <c r="H934">
        <v>5</v>
      </c>
      <c r="I934">
        <v>5</v>
      </c>
      <c r="J934">
        <v>2</v>
      </c>
      <c r="K934">
        <v>1</v>
      </c>
      <c r="L934">
        <v>1</v>
      </c>
      <c r="M934">
        <v>1</v>
      </c>
      <c r="N934">
        <v>5</v>
      </c>
      <c r="O934">
        <v>0</v>
      </c>
      <c r="R934">
        <v>50</v>
      </c>
      <c r="S934">
        <v>20</v>
      </c>
      <c r="T934">
        <v>10</v>
      </c>
      <c r="U934">
        <v>10</v>
      </c>
      <c r="V934">
        <v>10</v>
      </c>
      <c r="W934">
        <v>100</v>
      </c>
    </row>
    <row r="935" spans="1:23" x14ac:dyDescent="0.25">
      <c r="A935" t="s">
        <v>2164</v>
      </c>
      <c r="B935" t="s">
        <v>2163</v>
      </c>
      <c r="C935" t="s">
        <v>3245</v>
      </c>
      <c r="D935" t="s">
        <v>9</v>
      </c>
      <c r="E935">
        <v>0</v>
      </c>
      <c r="F935">
        <v>3</v>
      </c>
      <c r="G935">
        <v>0</v>
      </c>
      <c r="H935">
        <v>0</v>
      </c>
      <c r="I935">
        <v>0</v>
      </c>
      <c r="J935">
        <v>0</v>
      </c>
      <c r="K935">
        <v>0</v>
      </c>
      <c r="L935">
        <v>0</v>
      </c>
      <c r="M935">
        <v>0</v>
      </c>
      <c r="N935">
        <v>0</v>
      </c>
      <c r="O935">
        <v>0</v>
      </c>
    </row>
    <row r="936" spans="1:23" x14ac:dyDescent="0.25">
      <c r="A936" t="s">
        <v>2166</v>
      </c>
      <c r="B936" t="s">
        <v>2165</v>
      </c>
      <c r="C936" t="s">
        <v>3245</v>
      </c>
      <c r="D936" t="s">
        <v>9</v>
      </c>
      <c r="E936">
        <v>0</v>
      </c>
      <c r="F936">
        <v>3</v>
      </c>
      <c r="G936">
        <v>0</v>
      </c>
      <c r="H936">
        <v>0</v>
      </c>
      <c r="I936">
        <v>0</v>
      </c>
      <c r="J936">
        <v>0</v>
      </c>
      <c r="K936">
        <v>0</v>
      </c>
      <c r="L936">
        <v>0</v>
      </c>
      <c r="M936">
        <v>0</v>
      </c>
      <c r="N936">
        <v>0</v>
      </c>
      <c r="O936">
        <v>0</v>
      </c>
    </row>
    <row r="937" spans="1:23" x14ac:dyDescent="0.25">
      <c r="A937" t="s">
        <v>1451</v>
      </c>
      <c r="B937" t="s">
        <v>1450</v>
      </c>
      <c r="C937" t="s">
        <v>3245</v>
      </c>
      <c r="D937" t="s">
        <v>9</v>
      </c>
      <c r="E937">
        <v>12</v>
      </c>
      <c r="F937">
        <v>45</v>
      </c>
      <c r="G937">
        <v>26.67</v>
      </c>
      <c r="H937">
        <v>5</v>
      </c>
      <c r="I937">
        <v>7</v>
      </c>
      <c r="J937">
        <v>0</v>
      </c>
      <c r="K937">
        <v>2</v>
      </c>
      <c r="L937">
        <v>1</v>
      </c>
      <c r="M937">
        <v>2</v>
      </c>
      <c r="N937">
        <v>5</v>
      </c>
      <c r="O937">
        <v>0</v>
      </c>
      <c r="R937">
        <v>58.33</v>
      </c>
      <c r="S937">
        <v>0</v>
      </c>
      <c r="T937">
        <v>16.670000000000002</v>
      </c>
      <c r="U937">
        <v>8.33</v>
      </c>
      <c r="V937">
        <v>16.670000000000002</v>
      </c>
      <c r="W937">
        <v>100</v>
      </c>
    </row>
    <row r="938" spans="1:23" x14ac:dyDescent="0.25">
      <c r="A938" t="s">
        <v>1453</v>
      </c>
      <c r="B938" t="s">
        <v>1452</v>
      </c>
      <c r="C938" t="s">
        <v>3245</v>
      </c>
      <c r="D938" t="s">
        <v>9</v>
      </c>
      <c r="E938">
        <v>148</v>
      </c>
      <c r="F938">
        <v>763</v>
      </c>
      <c r="G938">
        <v>19.399999999999999</v>
      </c>
      <c r="H938">
        <v>108</v>
      </c>
      <c r="I938">
        <v>40</v>
      </c>
      <c r="J938">
        <v>57</v>
      </c>
      <c r="K938">
        <v>23</v>
      </c>
      <c r="L938">
        <v>17</v>
      </c>
      <c r="M938">
        <v>11</v>
      </c>
      <c r="N938">
        <v>108</v>
      </c>
      <c r="O938">
        <v>0</v>
      </c>
      <c r="R938">
        <v>27.03</v>
      </c>
      <c r="S938">
        <v>38.51</v>
      </c>
      <c r="T938">
        <v>15.54</v>
      </c>
      <c r="U938">
        <v>11.49</v>
      </c>
      <c r="V938">
        <v>7.43</v>
      </c>
      <c r="W938">
        <v>100</v>
      </c>
    </row>
    <row r="939" spans="1:23" x14ac:dyDescent="0.25">
      <c r="A939" t="s">
        <v>2168</v>
      </c>
      <c r="B939" t="s">
        <v>2167</v>
      </c>
      <c r="C939" t="s">
        <v>3245</v>
      </c>
      <c r="D939" t="s">
        <v>9</v>
      </c>
      <c r="E939">
        <v>4</v>
      </c>
      <c r="F939">
        <v>49</v>
      </c>
      <c r="G939">
        <v>8.16</v>
      </c>
      <c r="H939">
        <v>2</v>
      </c>
      <c r="I939">
        <v>2</v>
      </c>
      <c r="J939">
        <v>0</v>
      </c>
      <c r="K939">
        <v>1</v>
      </c>
      <c r="L939">
        <v>0</v>
      </c>
      <c r="M939">
        <v>1</v>
      </c>
      <c r="N939">
        <v>2</v>
      </c>
      <c r="O939">
        <v>0</v>
      </c>
      <c r="R939">
        <v>50</v>
      </c>
      <c r="S939">
        <v>0</v>
      </c>
      <c r="T939">
        <v>25</v>
      </c>
      <c r="U939">
        <v>0</v>
      </c>
      <c r="V939">
        <v>25</v>
      </c>
      <c r="W939">
        <v>100</v>
      </c>
    </row>
    <row r="940" spans="1:23" x14ac:dyDescent="0.25">
      <c r="A940" t="s">
        <v>2170</v>
      </c>
      <c r="B940" t="s">
        <v>2169</v>
      </c>
      <c r="C940" t="s">
        <v>3245</v>
      </c>
      <c r="D940" t="s">
        <v>9</v>
      </c>
      <c r="E940">
        <v>1</v>
      </c>
      <c r="F940">
        <v>8</v>
      </c>
      <c r="G940">
        <v>12.5</v>
      </c>
      <c r="H940">
        <v>0</v>
      </c>
      <c r="I940">
        <v>1</v>
      </c>
      <c r="J940">
        <v>0</v>
      </c>
      <c r="K940">
        <v>0</v>
      </c>
      <c r="L940">
        <v>0</v>
      </c>
      <c r="M940">
        <v>0</v>
      </c>
      <c r="N940">
        <v>0</v>
      </c>
      <c r="O940">
        <v>0</v>
      </c>
      <c r="R940">
        <v>100</v>
      </c>
      <c r="S940">
        <v>0</v>
      </c>
      <c r="T940">
        <v>0</v>
      </c>
      <c r="U940">
        <v>0</v>
      </c>
      <c r="V940">
        <v>0</v>
      </c>
      <c r="W940">
        <v>100</v>
      </c>
    </row>
    <row r="941" spans="1:23" x14ac:dyDescent="0.25">
      <c r="A941" t="s">
        <v>1457</v>
      </c>
      <c r="B941" t="s">
        <v>1456</v>
      </c>
      <c r="C941" t="s">
        <v>3245</v>
      </c>
      <c r="D941" t="s">
        <v>9</v>
      </c>
      <c r="E941">
        <v>289</v>
      </c>
      <c r="F941">
        <v>952</v>
      </c>
      <c r="G941">
        <v>30.36</v>
      </c>
      <c r="H941">
        <v>200</v>
      </c>
      <c r="I941">
        <v>89</v>
      </c>
      <c r="J941">
        <v>107</v>
      </c>
      <c r="K941">
        <v>49</v>
      </c>
      <c r="L941">
        <v>31</v>
      </c>
      <c r="M941">
        <v>13</v>
      </c>
      <c r="N941">
        <v>200</v>
      </c>
      <c r="O941">
        <v>0</v>
      </c>
      <c r="R941">
        <v>30.8</v>
      </c>
      <c r="S941">
        <v>37.020000000000003</v>
      </c>
      <c r="T941">
        <v>16.96</v>
      </c>
      <c r="U941">
        <v>10.73</v>
      </c>
      <c r="V941">
        <v>4.5</v>
      </c>
      <c r="W941">
        <v>100</v>
      </c>
    </row>
    <row r="942" spans="1:23" x14ac:dyDescent="0.25">
      <c r="A942" t="s">
        <v>2172</v>
      </c>
      <c r="B942" t="s">
        <v>2171</v>
      </c>
      <c r="C942" t="s">
        <v>3245</v>
      </c>
      <c r="D942" t="s">
        <v>9</v>
      </c>
      <c r="E942">
        <v>0</v>
      </c>
      <c r="F942">
        <v>1</v>
      </c>
      <c r="G942">
        <v>0</v>
      </c>
      <c r="H942">
        <v>0</v>
      </c>
      <c r="I942">
        <v>0</v>
      </c>
      <c r="J942">
        <v>0</v>
      </c>
      <c r="K942">
        <v>0</v>
      </c>
      <c r="L942">
        <v>0</v>
      </c>
      <c r="M942">
        <v>0</v>
      </c>
      <c r="N942">
        <v>0</v>
      </c>
      <c r="O942">
        <v>0</v>
      </c>
    </row>
    <row r="943" spans="1:23" x14ac:dyDescent="0.25">
      <c r="A943" t="s">
        <v>2174</v>
      </c>
      <c r="B943" t="s">
        <v>2173</v>
      </c>
      <c r="C943" t="s">
        <v>3245</v>
      </c>
      <c r="D943" t="s">
        <v>9</v>
      </c>
      <c r="E943">
        <v>12</v>
      </c>
      <c r="F943">
        <v>37</v>
      </c>
      <c r="G943">
        <v>32.43</v>
      </c>
      <c r="H943">
        <v>12</v>
      </c>
      <c r="I943">
        <v>0</v>
      </c>
      <c r="J943">
        <v>2</v>
      </c>
      <c r="K943">
        <v>6</v>
      </c>
      <c r="L943">
        <v>2</v>
      </c>
      <c r="M943">
        <v>2</v>
      </c>
      <c r="N943">
        <v>12</v>
      </c>
      <c r="O943">
        <v>0</v>
      </c>
      <c r="R943">
        <v>0</v>
      </c>
      <c r="S943">
        <v>16.670000000000002</v>
      </c>
      <c r="T943">
        <v>50</v>
      </c>
      <c r="U943">
        <v>16.670000000000002</v>
      </c>
      <c r="V943">
        <v>16.670000000000002</v>
      </c>
      <c r="W943">
        <v>100</v>
      </c>
    </row>
    <row r="944" spans="1:23" x14ac:dyDescent="0.25">
      <c r="A944" t="s">
        <v>2176</v>
      </c>
      <c r="B944" t="s">
        <v>2175</v>
      </c>
      <c r="C944" t="s">
        <v>3245</v>
      </c>
      <c r="D944" t="s">
        <v>9</v>
      </c>
      <c r="E944">
        <v>2</v>
      </c>
      <c r="F944">
        <v>10</v>
      </c>
      <c r="G944">
        <v>20</v>
      </c>
      <c r="H944">
        <v>0</v>
      </c>
      <c r="I944">
        <v>2</v>
      </c>
      <c r="J944">
        <v>0</v>
      </c>
      <c r="K944">
        <v>0</v>
      </c>
      <c r="L944">
        <v>0</v>
      </c>
      <c r="M944">
        <v>0</v>
      </c>
      <c r="N944">
        <v>0</v>
      </c>
      <c r="O944">
        <v>0</v>
      </c>
      <c r="R944">
        <v>100</v>
      </c>
      <c r="S944">
        <v>0</v>
      </c>
      <c r="T944">
        <v>0</v>
      </c>
      <c r="U944">
        <v>0</v>
      </c>
      <c r="V944">
        <v>0</v>
      </c>
      <c r="W944">
        <v>100</v>
      </c>
    </row>
    <row r="945" spans="1:23" x14ac:dyDescent="0.25">
      <c r="A945" t="s">
        <v>1459</v>
      </c>
      <c r="B945" t="s">
        <v>1458</v>
      </c>
      <c r="C945" t="s">
        <v>3245</v>
      </c>
      <c r="D945" t="s">
        <v>9</v>
      </c>
      <c r="E945">
        <v>24</v>
      </c>
      <c r="F945">
        <v>84</v>
      </c>
      <c r="G945">
        <v>28.57</v>
      </c>
      <c r="H945">
        <v>14</v>
      </c>
      <c r="I945">
        <v>10</v>
      </c>
      <c r="J945">
        <v>4</v>
      </c>
      <c r="K945">
        <v>4</v>
      </c>
      <c r="L945">
        <v>5</v>
      </c>
      <c r="M945">
        <v>1</v>
      </c>
      <c r="N945">
        <v>14</v>
      </c>
      <c r="O945">
        <v>0</v>
      </c>
      <c r="R945">
        <v>41.67</v>
      </c>
      <c r="S945">
        <v>16.670000000000002</v>
      </c>
      <c r="T945">
        <v>16.670000000000002</v>
      </c>
      <c r="U945">
        <v>20.83</v>
      </c>
      <c r="V945">
        <v>4.17</v>
      </c>
      <c r="W945">
        <v>100</v>
      </c>
    </row>
    <row r="946" spans="1:23" x14ac:dyDescent="0.25">
      <c r="A946" t="s">
        <v>2178</v>
      </c>
      <c r="B946" t="s">
        <v>2177</v>
      </c>
      <c r="C946" t="s">
        <v>3245</v>
      </c>
      <c r="D946" t="s">
        <v>9</v>
      </c>
      <c r="E946">
        <v>5</v>
      </c>
      <c r="F946">
        <v>7</v>
      </c>
      <c r="G946">
        <v>71.430000000000007</v>
      </c>
      <c r="H946">
        <v>0</v>
      </c>
      <c r="I946">
        <v>5</v>
      </c>
      <c r="J946">
        <v>0</v>
      </c>
      <c r="K946">
        <v>0</v>
      </c>
      <c r="L946">
        <v>0</v>
      </c>
      <c r="M946">
        <v>0</v>
      </c>
      <c r="N946">
        <v>0</v>
      </c>
      <c r="O946">
        <v>0</v>
      </c>
      <c r="R946">
        <v>100</v>
      </c>
      <c r="S946">
        <v>0</v>
      </c>
      <c r="T946">
        <v>0</v>
      </c>
      <c r="U946">
        <v>0</v>
      </c>
      <c r="V946">
        <v>0</v>
      </c>
      <c r="W946">
        <v>100</v>
      </c>
    </row>
    <row r="947" spans="1:23" x14ac:dyDescent="0.25">
      <c r="A947" t="s">
        <v>2180</v>
      </c>
      <c r="B947" t="s">
        <v>2179</v>
      </c>
      <c r="C947" t="s">
        <v>3245</v>
      </c>
      <c r="D947" t="s">
        <v>9</v>
      </c>
      <c r="E947">
        <v>10</v>
      </c>
      <c r="F947">
        <v>56</v>
      </c>
      <c r="G947">
        <v>17.86</v>
      </c>
      <c r="H947">
        <v>8</v>
      </c>
      <c r="I947">
        <v>2</v>
      </c>
      <c r="J947">
        <v>3</v>
      </c>
      <c r="K947">
        <v>1</v>
      </c>
      <c r="L947">
        <v>2</v>
      </c>
      <c r="M947">
        <v>2</v>
      </c>
      <c r="N947">
        <v>8</v>
      </c>
      <c r="O947">
        <v>0</v>
      </c>
      <c r="R947">
        <v>20</v>
      </c>
      <c r="S947">
        <v>30</v>
      </c>
      <c r="T947">
        <v>10</v>
      </c>
      <c r="U947">
        <v>20</v>
      </c>
      <c r="V947">
        <v>20</v>
      </c>
      <c r="W947">
        <v>100</v>
      </c>
    </row>
    <row r="948" spans="1:23" x14ac:dyDescent="0.25">
      <c r="A948" t="s">
        <v>2182</v>
      </c>
      <c r="B948" t="s">
        <v>2181</v>
      </c>
      <c r="C948" t="s">
        <v>3245</v>
      </c>
      <c r="D948" t="s">
        <v>9</v>
      </c>
      <c r="E948">
        <v>0</v>
      </c>
      <c r="F948">
        <v>6</v>
      </c>
      <c r="G948">
        <v>0</v>
      </c>
      <c r="H948">
        <v>0</v>
      </c>
      <c r="I948">
        <v>0</v>
      </c>
      <c r="J948">
        <v>0</v>
      </c>
      <c r="K948">
        <v>0</v>
      </c>
      <c r="L948">
        <v>0</v>
      </c>
      <c r="M948">
        <v>0</v>
      </c>
      <c r="N948">
        <v>0</v>
      </c>
      <c r="O948">
        <v>0</v>
      </c>
    </row>
    <row r="949" spans="1:23" x14ac:dyDescent="0.25">
      <c r="A949" t="s">
        <v>2184</v>
      </c>
      <c r="B949" t="s">
        <v>2183</v>
      </c>
      <c r="C949" t="s">
        <v>3245</v>
      </c>
      <c r="D949" t="s">
        <v>9</v>
      </c>
      <c r="E949">
        <v>6</v>
      </c>
      <c r="F949">
        <v>50</v>
      </c>
      <c r="G949">
        <v>12</v>
      </c>
      <c r="H949">
        <v>4</v>
      </c>
      <c r="I949">
        <v>2</v>
      </c>
      <c r="J949">
        <v>0</v>
      </c>
      <c r="K949">
        <v>2</v>
      </c>
      <c r="L949">
        <v>1</v>
      </c>
      <c r="M949">
        <v>1</v>
      </c>
      <c r="N949">
        <v>4</v>
      </c>
      <c r="O949">
        <v>0</v>
      </c>
      <c r="R949">
        <v>33.33</v>
      </c>
      <c r="S949">
        <v>0</v>
      </c>
      <c r="T949">
        <v>33.33</v>
      </c>
      <c r="U949">
        <v>16.670000000000002</v>
      </c>
      <c r="V949">
        <v>16.670000000000002</v>
      </c>
      <c r="W949">
        <v>100</v>
      </c>
    </row>
    <row r="950" spans="1:23" x14ac:dyDescent="0.25">
      <c r="A950" t="s">
        <v>2186</v>
      </c>
      <c r="B950" t="s">
        <v>2185</v>
      </c>
      <c r="C950" t="s">
        <v>3245</v>
      </c>
      <c r="D950" t="s">
        <v>9</v>
      </c>
      <c r="E950">
        <v>1</v>
      </c>
      <c r="F950">
        <v>31</v>
      </c>
      <c r="G950">
        <v>3.23</v>
      </c>
      <c r="H950">
        <v>0</v>
      </c>
      <c r="I950">
        <v>1</v>
      </c>
      <c r="J950">
        <v>0</v>
      </c>
      <c r="K950">
        <v>0</v>
      </c>
      <c r="L950">
        <v>0</v>
      </c>
      <c r="M950">
        <v>0</v>
      </c>
      <c r="N950">
        <v>0</v>
      </c>
      <c r="O950">
        <v>0</v>
      </c>
      <c r="R950">
        <v>100</v>
      </c>
      <c r="S950">
        <v>0</v>
      </c>
      <c r="T950">
        <v>0</v>
      </c>
      <c r="U950">
        <v>0</v>
      </c>
      <c r="V950">
        <v>0</v>
      </c>
      <c r="W950">
        <v>100</v>
      </c>
    </row>
    <row r="951" spans="1:23" x14ac:dyDescent="0.25">
      <c r="A951" t="s">
        <v>2188</v>
      </c>
      <c r="B951" t="s">
        <v>2187</v>
      </c>
      <c r="C951" t="s">
        <v>3245</v>
      </c>
      <c r="D951" t="s">
        <v>9</v>
      </c>
      <c r="E951">
        <v>8</v>
      </c>
      <c r="F951">
        <v>32</v>
      </c>
      <c r="G951">
        <v>25</v>
      </c>
      <c r="H951">
        <v>7</v>
      </c>
      <c r="I951">
        <v>1</v>
      </c>
      <c r="J951">
        <v>0</v>
      </c>
      <c r="K951">
        <v>6</v>
      </c>
      <c r="L951">
        <v>0</v>
      </c>
      <c r="M951">
        <v>1</v>
      </c>
      <c r="N951">
        <v>7</v>
      </c>
      <c r="O951">
        <v>0</v>
      </c>
      <c r="R951">
        <v>12.5</v>
      </c>
      <c r="S951">
        <v>0</v>
      </c>
      <c r="T951">
        <v>75</v>
      </c>
      <c r="U951">
        <v>0</v>
      </c>
      <c r="V951">
        <v>12.5</v>
      </c>
      <c r="W951">
        <v>100</v>
      </c>
    </row>
    <row r="952" spans="1:23" x14ac:dyDescent="0.25">
      <c r="A952" t="s">
        <v>2194</v>
      </c>
      <c r="B952" t="s">
        <v>2193</v>
      </c>
      <c r="C952" t="s">
        <v>3245</v>
      </c>
      <c r="D952" t="s">
        <v>9</v>
      </c>
      <c r="E952">
        <v>21</v>
      </c>
      <c r="F952">
        <v>69</v>
      </c>
      <c r="G952">
        <v>30.43</v>
      </c>
      <c r="H952">
        <v>15</v>
      </c>
      <c r="I952">
        <v>6</v>
      </c>
      <c r="J952">
        <v>2</v>
      </c>
      <c r="K952">
        <v>8</v>
      </c>
      <c r="L952">
        <v>3</v>
      </c>
      <c r="M952">
        <v>2</v>
      </c>
      <c r="N952">
        <v>15</v>
      </c>
      <c r="O952">
        <v>0</v>
      </c>
      <c r="R952">
        <v>28.57</v>
      </c>
      <c r="S952">
        <v>9.52</v>
      </c>
      <c r="T952">
        <v>38.1</v>
      </c>
      <c r="U952">
        <v>14.29</v>
      </c>
      <c r="V952">
        <v>9.52</v>
      </c>
      <c r="W952">
        <v>100</v>
      </c>
    </row>
    <row r="953" spans="1:23" x14ac:dyDescent="0.25">
      <c r="A953" t="s">
        <v>2196</v>
      </c>
      <c r="B953" t="s">
        <v>2195</v>
      </c>
      <c r="C953" t="s">
        <v>3245</v>
      </c>
      <c r="D953" t="s">
        <v>9</v>
      </c>
      <c r="E953">
        <v>0</v>
      </c>
      <c r="F953">
        <v>7</v>
      </c>
      <c r="G953">
        <v>0</v>
      </c>
      <c r="H953">
        <v>0</v>
      </c>
      <c r="I953">
        <v>0</v>
      </c>
      <c r="J953">
        <v>0</v>
      </c>
      <c r="K953">
        <v>0</v>
      </c>
      <c r="L953">
        <v>0</v>
      </c>
      <c r="M953">
        <v>0</v>
      </c>
      <c r="N953">
        <v>0</v>
      </c>
      <c r="O953">
        <v>0</v>
      </c>
    </row>
    <row r="954" spans="1:23" x14ac:dyDescent="0.25">
      <c r="A954" t="s">
        <v>2198</v>
      </c>
      <c r="B954" t="s">
        <v>2197</v>
      </c>
      <c r="C954" t="s">
        <v>3245</v>
      </c>
      <c r="D954" t="s">
        <v>9</v>
      </c>
      <c r="E954">
        <v>0</v>
      </c>
      <c r="F954">
        <v>1</v>
      </c>
      <c r="G954">
        <v>0</v>
      </c>
      <c r="H954">
        <v>0</v>
      </c>
      <c r="I954">
        <v>0</v>
      </c>
      <c r="J954">
        <v>0</v>
      </c>
      <c r="K954">
        <v>0</v>
      </c>
      <c r="L954">
        <v>0</v>
      </c>
      <c r="M954">
        <v>0</v>
      </c>
      <c r="N954">
        <v>0</v>
      </c>
      <c r="O954">
        <v>0</v>
      </c>
    </row>
    <row r="955" spans="1:23" x14ac:dyDescent="0.25">
      <c r="A955" t="s">
        <v>2200</v>
      </c>
      <c r="B955" t="s">
        <v>2199</v>
      </c>
      <c r="C955" t="s">
        <v>3245</v>
      </c>
      <c r="D955" t="s">
        <v>9</v>
      </c>
      <c r="E955">
        <v>0</v>
      </c>
      <c r="F955">
        <v>2</v>
      </c>
      <c r="G955">
        <v>0</v>
      </c>
      <c r="H955">
        <v>0</v>
      </c>
      <c r="I955">
        <v>0</v>
      </c>
      <c r="J955">
        <v>0</v>
      </c>
      <c r="K955">
        <v>0</v>
      </c>
      <c r="L955">
        <v>0</v>
      </c>
      <c r="M955">
        <v>0</v>
      </c>
      <c r="N955">
        <v>0</v>
      </c>
      <c r="O955">
        <v>0</v>
      </c>
    </row>
    <row r="956" spans="1:23" x14ac:dyDescent="0.25">
      <c r="A956" t="s">
        <v>2202</v>
      </c>
      <c r="B956" t="s">
        <v>2201</v>
      </c>
      <c r="C956" t="s">
        <v>3245</v>
      </c>
      <c r="D956" t="s">
        <v>9</v>
      </c>
      <c r="E956">
        <v>52</v>
      </c>
      <c r="F956">
        <v>195</v>
      </c>
      <c r="G956">
        <v>26.67</v>
      </c>
      <c r="H956">
        <v>30</v>
      </c>
      <c r="I956">
        <v>22</v>
      </c>
      <c r="J956">
        <v>6</v>
      </c>
      <c r="K956">
        <v>13</v>
      </c>
      <c r="L956">
        <v>8</v>
      </c>
      <c r="M956">
        <v>3</v>
      </c>
      <c r="N956">
        <v>30</v>
      </c>
      <c r="O956">
        <v>0</v>
      </c>
      <c r="R956">
        <v>42.31</v>
      </c>
      <c r="S956">
        <v>11.54</v>
      </c>
      <c r="T956">
        <v>25</v>
      </c>
      <c r="U956">
        <v>15.38</v>
      </c>
      <c r="V956">
        <v>5.77</v>
      </c>
      <c r="W956">
        <v>100</v>
      </c>
    </row>
    <row r="957" spans="1:23" x14ac:dyDescent="0.25">
      <c r="A957" t="s">
        <v>1464</v>
      </c>
      <c r="B957" t="s">
        <v>1463</v>
      </c>
      <c r="C957" t="s">
        <v>3245</v>
      </c>
      <c r="D957" t="s">
        <v>9</v>
      </c>
      <c r="E957">
        <v>775</v>
      </c>
      <c r="F957">
        <v>1984</v>
      </c>
      <c r="G957">
        <v>39.06</v>
      </c>
      <c r="H957">
        <v>553</v>
      </c>
      <c r="I957">
        <v>222</v>
      </c>
      <c r="J957">
        <v>210</v>
      </c>
      <c r="K957">
        <v>150</v>
      </c>
      <c r="L957">
        <v>105</v>
      </c>
      <c r="M957">
        <v>88</v>
      </c>
      <c r="N957">
        <v>553</v>
      </c>
      <c r="O957">
        <v>0</v>
      </c>
      <c r="R957">
        <v>28.65</v>
      </c>
      <c r="S957">
        <v>27.1</v>
      </c>
      <c r="T957">
        <v>19.350000000000001</v>
      </c>
      <c r="U957">
        <v>13.55</v>
      </c>
      <c r="V957">
        <v>11.35</v>
      </c>
      <c r="W957">
        <v>100</v>
      </c>
    </row>
    <row r="958" spans="1:23" x14ac:dyDescent="0.25">
      <c r="A958" t="s">
        <v>1466</v>
      </c>
      <c r="B958" t="s">
        <v>1465</v>
      </c>
      <c r="C958" t="s">
        <v>3245</v>
      </c>
      <c r="D958" t="s">
        <v>9</v>
      </c>
      <c r="E958">
        <v>67</v>
      </c>
      <c r="F958">
        <v>288</v>
      </c>
      <c r="G958">
        <v>23.26</v>
      </c>
      <c r="H958">
        <v>52</v>
      </c>
      <c r="I958">
        <v>15</v>
      </c>
      <c r="J958">
        <v>14</v>
      </c>
      <c r="K958">
        <v>16</v>
      </c>
      <c r="L958">
        <v>15</v>
      </c>
      <c r="M958">
        <v>7</v>
      </c>
      <c r="N958">
        <v>52</v>
      </c>
      <c r="O958">
        <v>0</v>
      </c>
      <c r="R958">
        <v>22.39</v>
      </c>
      <c r="S958">
        <v>20.9</v>
      </c>
      <c r="T958">
        <v>23.88</v>
      </c>
      <c r="U958">
        <v>22.39</v>
      </c>
      <c r="V958">
        <v>10.45</v>
      </c>
      <c r="W958">
        <v>100</v>
      </c>
    </row>
    <row r="959" spans="1:23" x14ac:dyDescent="0.25">
      <c r="A959" t="s">
        <v>2204</v>
      </c>
      <c r="B959" t="s">
        <v>2203</v>
      </c>
      <c r="C959" t="s">
        <v>3245</v>
      </c>
      <c r="D959" t="s">
        <v>9</v>
      </c>
      <c r="E959">
        <v>0</v>
      </c>
      <c r="F959">
        <v>2</v>
      </c>
      <c r="G959">
        <v>0</v>
      </c>
      <c r="H959">
        <v>0</v>
      </c>
      <c r="I959">
        <v>0</v>
      </c>
      <c r="J959">
        <v>0</v>
      </c>
      <c r="K959">
        <v>0</v>
      </c>
      <c r="L959">
        <v>0</v>
      </c>
      <c r="M959">
        <v>0</v>
      </c>
      <c r="N959">
        <v>0</v>
      </c>
      <c r="O959">
        <v>0</v>
      </c>
    </row>
    <row r="960" spans="1:23" x14ac:dyDescent="0.25">
      <c r="A960" t="s">
        <v>2206</v>
      </c>
      <c r="B960" t="s">
        <v>2205</v>
      </c>
      <c r="C960" t="s">
        <v>3245</v>
      </c>
      <c r="D960" t="s">
        <v>9</v>
      </c>
      <c r="E960">
        <v>7</v>
      </c>
      <c r="F960">
        <v>35</v>
      </c>
      <c r="G960">
        <v>20</v>
      </c>
      <c r="H960">
        <v>4</v>
      </c>
      <c r="I960">
        <v>3</v>
      </c>
      <c r="J960">
        <v>1</v>
      </c>
      <c r="K960">
        <v>1</v>
      </c>
      <c r="L960">
        <v>2</v>
      </c>
      <c r="M960">
        <v>0</v>
      </c>
      <c r="N960">
        <v>4</v>
      </c>
      <c r="O960">
        <v>0</v>
      </c>
      <c r="R960">
        <v>42.86</v>
      </c>
      <c r="S960">
        <v>14.29</v>
      </c>
      <c r="T960">
        <v>14.29</v>
      </c>
      <c r="U960">
        <v>28.57</v>
      </c>
      <c r="V960">
        <v>0</v>
      </c>
      <c r="W960">
        <v>100</v>
      </c>
    </row>
    <row r="961" spans="1:23" x14ac:dyDescent="0.25">
      <c r="A961" t="s">
        <v>2208</v>
      </c>
      <c r="B961" t="s">
        <v>2207</v>
      </c>
      <c r="C961" t="s">
        <v>3245</v>
      </c>
      <c r="D961" t="s">
        <v>9</v>
      </c>
      <c r="E961">
        <v>0</v>
      </c>
      <c r="F961">
        <v>4</v>
      </c>
      <c r="G961">
        <v>0</v>
      </c>
      <c r="H961">
        <v>0</v>
      </c>
      <c r="I961">
        <v>0</v>
      </c>
      <c r="J961">
        <v>0</v>
      </c>
      <c r="K961">
        <v>0</v>
      </c>
      <c r="L961">
        <v>0</v>
      </c>
      <c r="M961">
        <v>0</v>
      </c>
      <c r="N961">
        <v>0</v>
      </c>
      <c r="O961">
        <v>0</v>
      </c>
    </row>
    <row r="962" spans="1:23" x14ac:dyDescent="0.25">
      <c r="A962" t="s">
        <v>2210</v>
      </c>
      <c r="B962" t="s">
        <v>2209</v>
      </c>
      <c r="C962" t="s">
        <v>3245</v>
      </c>
      <c r="D962" t="s">
        <v>9</v>
      </c>
      <c r="E962">
        <v>1</v>
      </c>
      <c r="F962">
        <v>7</v>
      </c>
      <c r="G962">
        <v>14.29</v>
      </c>
      <c r="H962">
        <v>1</v>
      </c>
      <c r="I962">
        <v>0</v>
      </c>
      <c r="J962">
        <v>0</v>
      </c>
      <c r="K962">
        <v>1</v>
      </c>
      <c r="L962">
        <v>0</v>
      </c>
      <c r="M962">
        <v>0</v>
      </c>
      <c r="N962">
        <v>1</v>
      </c>
      <c r="O962">
        <v>0</v>
      </c>
      <c r="R962">
        <v>0</v>
      </c>
      <c r="S962">
        <v>0</v>
      </c>
      <c r="T962">
        <v>100</v>
      </c>
      <c r="U962">
        <v>0</v>
      </c>
      <c r="V962">
        <v>0</v>
      </c>
      <c r="W962">
        <v>100</v>
      </c>
    </row>
    <row r="963" spans="1:23" x14ac:dyDescent="0.25">
      <c r="A963" t="s">
        <v>1468</v>
      </c>
      <c r="B963" t="s">
        <v>1467</v>
      </c>
      <c r="C963" t="s">
        <v>3245</v>
      </c>
      <c r="D963" t="s">
        <v>9</v>
      </c>
      <c r="E963">
        <v>0</v>
      </c>
      <c r="F963">
        <v>6</v>
      </c>
      <c r="G963">
        <v>0</v>
      </c>
      <c r="H963">
        <v>0</v>
      </c>
      <c r="I963">
        <v>0</v>
      </c>
      <c r="J963">
        <v>0</v>
      </c>
      <c r="K963">
        <v>0</v>
      </c>
      <c r="L963">
        <v>0</v>
      </c>
      <c r="M963">
        <v>0</v>
      </c>
      <c r="N963">
        <v>0</v>
      </c>
      <c r="O963">
        <v>0</v>
      </c>
    </row>
    <row r="964" spans="1:23" x14ac:dyDescent="0.25">
      <c r="A964" t="s">
        <v>1470</v>
      </c>
      <c r="B964" t="s">
        <v>1469</v>
      </c>
      <c r="C964" t="s">
        <v>3245</v>
      </c>
      <c r="D964" t="s">
        <v>9</v>
      </c>
      <c r="E964">
        <v>0</v>
      </c>
      <c r="F964">
        <v>1</v>
      </c>
      <c r="G964">
        <v>0</v>
      </c>
      <c r="H964">
        <v>0</v>
      </c>
      <c r="I964">
        <v>0</v>
      </c>
      <c r="J964">
        <v>0</v>
      </c>
      <c r="K964">
        <v>0</v>
      </c>
      <c r="L964">
        <v>0</v>
      </c>
      <c r="M964">
        <v>0</v>
      </c>
      <c r="N964">
        <v>0</v>
      </c>
      <c r="O964">
        <v>0</v>
      </c>
    </row>
    <row r="965" spans="1:23" x14ac:dyDescent="0.25">
      <c r="A965" t="s">
        <v>2212</v>
      </c>
      <c r="B965" t="s">
        <v>2211</v>
      </c>
      <c r="C965" t="s">
        <v>3245</v>
      </c>
      <c r="D965" t="s">
        <v>9</v>
      </c>
      <c r="E965">
        <v>91</v>
      </c>
      <c r="F965">
        <v>491</v>
      </c>
      <c r="G965">
        <v>18.53</v>
      </c>
      <c r="H965">
        <v>60</v>
      </c>
      <c r="I965">
        <v>31</v>
      </c>
      <c r="J965">
        <v>23</v>
      </c>
      <c r="K965">
        <v>16</v>
      </c>
      <c r="L965">
        <v>11</v>
      </c>
      <c r="M965">
        <v>10</v>
      </c>
      <c r="N965">
        <v>60</v>
      </c>
      <c r="O965">
        <v>0</v>
      </c>
      <c r="R965">
        <v>34.07</v>
      </c>
      <c r="S965">
        <v>25.27</v>
      </c>
      <c r="T965">
        <v>17.579999999999998</v>
      </c>
      <c r="U965">
        <v>12.09</v>
      </c>
      <c r="V965">
        <v>10.99</v>
      </c>
      <c r="W965">
        <v>100</v>
      </c>
    </row>
    <row r="966" spans="1:23" x14ac:dyDescent="0.25">
      <c r="A966" t="s">
        <v>2214</v>
      </c>
      <c r="B966" t="s">
        <v>2213</v>
      </c>
      <c r="C966" t="s">
        <v>3245</v>
      </c>
      <c r="D966" t="s">
        <v>9</v>
      </c>
      <c r="E966">
        <v>2</v>
      </c>
      <c r="F966">
        <v>9</v>
      </c>
      <c r="G966">
        <v>22.22</v>
      </c>
      <c r="H966">
        <v>2</v>
      </c>
      <c r="I966">
        <v>0</v>
      </c>
      <c r="J966">
        <v>1</v>
      </c>
      <c r="K966">
        <v>1</v>
      </c>
      <c r="L966">
        <v>0</v>
      </c>
      <c r="M966">
        <v>0</v>
      </c>
      <c r="N966">
        <v>2</v>
      </c>
      <c r="O966">
        <v>0</v>
      </c>
      <c r="R966">
        <v>0</v>
      </c>
      <c r="S966">
        <v>50</v>
      </c>
      <c r="T966">
        <v>50</v>
      </c>
      <c r="U966">
        <v>0</v>
      </c>
      <c r="V966">
        <v>0</v>
      </c>
      <c r="W966">
        <v>100</v>
      </c>
    </row>
    <row r="967" spans="1:23" x14ac:dyDescent="0.25">
      <c r="A967" t="s">
        <v>2216</v>
      </c>
      <c r="B967" t="s">
        <v>2215</v>
      </c>
      <c r="C967" t="s">
        <v>3245</v>
      </c>
      <c r="D967" t="s">
        <v>9</v>
      </c>
      <c r="E967">
        <v>0</v>
      </c>
      <c r="F967">
        <v>3</v>
      </c>
      <c r="G967">
        <v>0</v>
      </c>
      <c r="H967">
        <v>0</v>
      </c>
      <c r="I967">
        <v>0</v>
      </c>
      <c r="J967">
        <v>0</v>
      </c>
      <c r="K967">
        <v>0</v>
      </c>
      <c r="L967">
        <v>0</v>
      </c>
      <c r="M967">
        <v>0</v>
      </c>
      <c r="N967">
        <v>0</v>
      </c>
      <c r="O967">
        <v>0</v>
      </c>
    </row>
    <row r="968" spans="1:23" x14ac:dyDescent="0.25">
      <c r="A968" t="s">
        <v>2218</v>
      </c>
      <c r="B968" t="s">
        <v>2217</v>
      </c>
      <c r="C968" t="s">
        <v>3245</v>
      </c>
      <c r="D968" t="s">
        <v>9</v>
      </c>
      <c r="E968">
        <v>5</v>
      </c>
      <c r="F968">
        <v>14</v>
      </c>
      <c r="G968">
        <v>35.71</v>
      </c>
      <c r="H968">
        <v>3</v>
      </c>
      <c r="I968">
        <v>2</v>
      </c>
      <c r="J968">
        <v>1</v>
      </c>
      <c r="K968">
        <v>1</v>
      </c>
      <c r="L968">
        <v>1</v>
      </c>
      <c r="M968">
        <v>0</v>
      </c>
      <c r="N968">
        <v>3</v>
      </c>
      <c r="O968">
        <v>0</v>
      </c>
      <c r="R968">
        <v>40</v>
      </c>
      <c r="S968">
        <v>20</v>
      </c>
      <c r="T968">
        <v>20</v>
      </c>
      <c r="U968">
        <v>20</v>
      </c>
      <c r="V968">
        <v>0</v>
      </c>
      <c r="W968">
        <v>100</v>
      </c>
    </row>
    <row r="969" spans="1:23" x14ac:dyDescent="0.25">
      <c r="A969" t="s">
        <v>2220</v>
      </c>
      <c r="B969" t="s">
        <v>2219</v>
      </c>
      <c r="C969" t="s">
        <v>3245</v>
      </c>
      <c r="D969" t="s">
        <v>9</v>
      </c>
      <c r="E969">
        <v>0</v>
      </c>
      <c r="F969">
        <v>15</v>
      </c>
      <c r="G969">
        <v>0</v>
      </c>
      <c r="H969">
        <v>0</v>
      </c>
      <c r="I969">
        <v>0</v>
      </c>
      <c r="J969">
        <v>0</v>
      </c>
      <c r="K969">
        <v>0</v>
      </c>
      <c r="L969">
        <v>0</v>
      </c>
      <c r="M969">
        <v>0</v>
      </c>
      <c r="N969">
        <v>0</v>
      </c>
      <c r="O969">
        <v>0</v>
      </c>
    </row>
    <row r="970" spans="1:23" x14ac:dyDescent="0.25">
      <c r="A970" t="s">
        <v>2222</v>
      </c>
      <c r="B970" t="s">
        <v>2221</v>
      </c>
      <c r="C970" t="s">
        <v>3245</v>
      </c>
      <c r="D970" t="s">
        <v>9</v>
      </c>
      <c r="E970">
        <v>129</v>
      </c>
      <c r="F970">
        <v>468</v>
      </c>
      <c r="G970">
        <v>27.56</v>
      </c>
      <c r="H970">
        <v>80</v>
      </c>
      <c r="I970">
        <v>49</v>
      </c>
      <c r="J970">
        <v>41</v>
      </c>
      <c r="K970">
        <v>13</v>
      </c>
      <c r="L970">
        <v>11</v>
      </c>
      <c r="M970">
        <v>15</v>
      </c>
      <c r="N970">
        <v>80</v>
      </c>
      <c r="O970">
        <v>0</v>
      </c>
      <c r="R970">
        <v>37.979999999999997</v>
      </c>
      <c r="S970">
        <v>31.78</v>
      </c>
      <c r="T970">
        <v>10.08</v>
      </c>
      <c r="U970">
        <v>8.5299999999999994</v>
      </c>
      <c r="V970">
        <v>11.63</v>
      </c>
      <c r="W970">
        <v>100</v>
      </c>
    </row>
    <row r="971" spans="1:23" x14ac:dyDescent="0.25">
      <c r="A971" t="s">
        <v>1473</v>
      </c>
      <c r="B971" t="s">
        <v>1472</v>
      </c>
      <c r="C971" t="s">
        <v>3245</v>
      </c>
      <c r="D971" t="s">
        <v>9</v>
      </c>
      <c r="E971">
        <v>47</v>
      </c>
      <c r="F971">
        <v>209</v>
      </c>
      <c r="G971">
        <v>22.49</v>
      </c>
      <c r="H971">
        <v>31</v>
      </c>
      <c r="I971">
        <v>16</v>
      </c>
      <c r="J971">
        <v>9</v>
      </c>
      <c r="K971">
        <v>11</v>
      </c>
      <c r="L971">
        <v>7</v>
      </c>
      <c r="M971">
        <v>4</v>
      </c>
      <c r="N971">
        <v>31</v>
      </c>
      <c r="O971">
        <v>0</v>
      </c>
      <c r="R971">
        <v>34.04</v>
      </c>
      <c r="S971">
        <v>19.149999999999999</v>
      </c>
      <c r="T971">
        <v>23.4</v>
      </c>
      <c r="U971">
        <v>14.89</v>
      </c>
      <c r="V971">
        <v>8.51</v>
      </c>
      <c r="W971">
        <v>100</v>
      </c>
    </row>
    <row r="972" spans="1:23" x14ac:dyDescent="0.25">
      <c r="A972" t="s">
        <v>2224</v>
      </c>
      <c r="B972" t="s">
        <v>2223</v>
      </c>
      <c r="C972" t="s">
        <v>3245</v>
      </c>
      <c r="D972" t="s">
        <v>9</v>
      </c>
      <c r="E972">
        <v>0</v>
      </c>
      <c r="F972">
        <v>7</v>
      </c>
      <c r="G972">
        <v>0</v>
      </c>
      <c r="H972">
        <v>0</v>
      </c>
      <c r="I972">
        <v>0</v>
      </c>
      <c r="J972">
        <v>0</v>
      </c>
      <c r="K972">
        <v>0</v>
      </c>
      <c r="L972">
        <v>0</v>
      </c>
      <c r="M972">
        <v>0</v>
      </c>
      <c r="N972">
        <v>0</v>
      </c>
      <c r="O972">
        <v>0</v>
      </c>
    </row>
    <row r="973" spans="1:23" x14ac:dyDescent="0.25">
      <c r="A973" t="s">
        <v>1475</v>
      </c>
      <c r="B973" t="s">
        <v>1474</v>
      </c>
      <c r="C973" t="s">
        <v>3245</v>
      </c>
      <c r="D973" t="s">
        <v>9</v>
      </c>
      <c r="E973">
        <v>3</v>
      </c>
      <c r="F973">
        <v>18</v>
      </c>
      <c r="G973">
        <v>16.670000000000002</v>
      </c>
      <c r="H973">
        <v>2</v>
      </c>
      <c r="I973">
        <v>1</v>
      </c>
      <c r="J973">
        <v>0</v>
      </c>
      <c r="K973">
        <v>0</v>
      </c>
      <c r="L973">
        <v>2</v>
      </c>
      <c r="M973">
        <v>0</v>
      </c>
      <c r="N973">
        <v>2</v>
      </c>
      <c r="O973">
        <v>0</v>
      </c>
      <c r="R973">
        <v>33.33</v>
      </c>
      <c r="S973">
        <v>0</v>
      </c>
      <c r="T973">
        <v>0</v>
      </c>
      <c r="U973">
        <v>66.67</v>
      </c>
      <c r="V973">
        <v>0</v>
      </c>
      <c r="W973">
        <v>100</v>
      </c>
    </row>
    <row r="974" spans="1:23" x14ac:dyDescent="0.25">
      <c r="A974" t="s">
        <v>1477</v>
      </c>
      <c r="B974" t="s">
        <v>1476</v>
      </c>
      <c r="C974" t="s">
        <v>3245</v>
      </c>
      <c r="D974" t="s">
        <v>9</v>
      </c>
      <c r="E974">
        <v>3</v>
      </c>
      <c r="F974">
        <v>25</v>
      </c>
      <c r="G974">
        <v>12</v>
      </c>
      <c r="H974">
        <v>3</v>
      </c>
      <c r="I974">
        <v>0</v>
      </c>
      <c r="J974">
        <v>2</v>
      </c>
      <c r="K974">
        <v>0</v>
      </c>
      <c r="L974">
        <v>1</v>
      </c>
      <c r="M974">
        <v>0</v>
      </c>
      <c r="N974">
        <v>3</v>
      </c>
      <c r="O974">
        <v>0</v>
      </c>
      <c r="R974">
        <v>0</v>
      </c>
      <c r="S974">
        <v>66.67</v>
      </c>
      <c r="T974">
        <v>0</v>
      </c>
      <c r="U974">
        <v>33.33</v>
      </c>
      <c r="V974">
        <v>0</v>
      </c>
      <c r="W974">
        <v>100</v>
      </c>
    </row>
    <row r="975" spans="1:23" x14ac:dyDescent="0.25">
      <c r="A975" t="s">
        <v>2226</v>
      </c>
      <c r="B975" t="s">
        <v>2225</v>
      </c>
      <c r="C975" t="s">
        <v>3245</v>
      </c>
      <c r="D975" t="s">
        <v>9</v>
      </c>
      <c r="E975">
        <v>2</v>
      </c>
      <c r="F975">
        <v>40</v>
      </c>
      <c r="G975">
        <v>5</v>
      </c>
      <c r="H975">
        <v>1</v>
      </c>
      <c r="I975">
        <v>1</v>
      </c>
      <c r="J975">
        <v>0</v>
      </c>
      <c r="K975">
        <v>1</v>
      </c>
      <c r="L975">
        <v>0</v>
      </c>
      <c r="M975">
        <v>0</v>
      </c>
      <c r="N975">
        <v>1</v>
      </c>
      <c r="O975">
        <v>0</v>
      </c>
      <c r="R975">
        <v>50</v>
      </c>
      <c r="S975">
        <v>0</v>
      </c>
      <c r="T975">
        <v>50</v>
      </c>
      <c r="U975">
        <v>0</v>
      </c>
      <c r="V975">
        <v>0</v>
      </c>
      <c r="W975">
        <v>100</v>
      </c>
    </row>
    <row r="976" spans="1:23" x14ac:dyDescent="0.25">
      <c r="A976" t="s">
        <v>1481</v>
      </c>
      <c r="B976" t="s">
        <v>1480</v>
      </c>
      <c r="C976" t="s">
        <v>3245</v>
      </c>
      <c r="D976" t="s">
        <v>9</v>
      </c>
      <c r="E976">
        <v>44</v>
      </c>
      <c r="F976">
        <v>386</v>
      </c>
      <c r="G976">
        <v>11.4</v>
      </c>
      <c r="H976">
        <v>27</v>
      </c>
      <c r="I976">
        <v>17</v>
      </c>
      <c r="J976">
        <v>10</v>
      </c>
      <c r="K976">
        <v>7</v>
      </c>
      <c r="L976">
        <v>6</v>
      </c>
      <c r="M976">
        <v>4</v>
      </c>
      <c r="N976">
        <v>27</v>
      </c>
      <c r="O976">
        <v>0</v>
      </c>
      <c r="R976">
        <v>38.64</v>
      </c>
      <c r="S976">
        <v>22.73</v>
      </c>
      <c r="T976">
        <v>15.91</v>
      </c>
      <c r="U976">
        <v>13.64</v>
      </c>
      <c r="V976">
        <v>9.09</v>
      </c>
      <c r="W976">
        <v>100</v>
      </c>
    </row>
    <row r="977" spans="1:23" x14ac:dyDescent="0.25">
      <c r="A977" t="s">
        <v>2228</v>
      </c>
      <c r="B977" t="s">
        <v>2227</v>
      </c>
      <c r="C977" t="s">
        <v>3245</v>
      </c>
      <c r="D977" t="s">
        <v>9</v>
      </c>
      <c r="E977">
        <v>14</v>
      </c>
      <c r="F977">
        <v>151</v>
      </c>
      <c r="G977">
        <v>9.27</v>
      </c>
      <c r="H977">
        <v>6</v>
      </c>
      <c r="I977">
        <v>8</v>
      </c>
      <c r="J977">
        <v>2</v>
      </c>
      <c r="K977">
        <v>1</v>
      </c>
      <c r="L977">
        <v>2</v>
      </c>
      <c r="M977">
        <v>1</v>
      </c>
      <c r="N977">
        <v>6</v>
      </c>
      <c r="O977">
        <v>0</v>
      </c>
      <c r="R977">
        <v>57.14</v>
      </c>
      <c r="S977">
        <v>14.29</v>
      </c>
      <c r="T977">
        <v>7.14</v>
      </c>
      <c r="U977">
        <v>14.29</v>
      </c>
      <c r="V977">
        <v>7.14</v>
      </c>
      <c r="W977">
        <v>100</v>
      </c>
    </row>
    <row r="978" spans="1:23" x14ac:dyDescent="0.25">
      <c r="A978" t="s">
        <v>2230</v>
      </c>
      <c r="B978" t="s">
        <v>2229</v>
      </c>
      <c r="C978" t="s">
        <v>3245</v>
      </c>
      <c r="D978" t="s">
        <v>9</v>
      </c>
      <c r="E978">
        <v>14</v>
      </c>
      <c r="F978">
        <v>349</v>
      </c>
      <c r="G978">
        <v>4.01</v>
      </c>
      <c r="H978">
        <v>9</v>
      </c>
      <c r="I978">
        <v>5</v>
      </c>
      <c r="J978">
        <v>4</v>
      </c>
      <c r="K978">
        <v>1</v>
      </c>
      <c r="L978">
        <v>4</v>
      </c>
      <c r="M978">
        <v>0</v>
      </c>
      <c r="N978">
        <v>9</v>
      </c>
      <c r="O978">
        <v>0</v>
      </c>
      <c r="R978">
        <v>35.71</v>
      </c>
      <c r="S978">
        <v>28.57</v>
      </c>
      <c r="T978">
        <v>7.14</v>
      </c>
      <c r="U978">
        <v>28.57</v>
      </c>
      <c r="V978">
        <v>0</v>
      </c>
      <c r="W978">
        <v>100</v>
      </c>
    </row>
    <row r="979" spans="1:23" x14ac:dyDescent="0.25">
      <c r="A979" t="s">
        <v>2234</v>
      </c>
      <c r="B979" t="s">
        <v>2233</v>
      </c>
      <c r="C979" t="s">
        <v>3245</v>
      </c>
      <c r="D979" t="s">
        <v>9</v>
      </c>
      <c r="E979">
        <v>3</v>
      </c>
      <c r="F979">
        <v>25</v>
      </c>
      <c r="G979">
        <v>12</v>
      </c>
      <c r="H979">
        <v>3</v>
      </c>
      <c r="I979">
        <v>0</v>
      </c>
      <c r="J979">
        <v>0</v>
      </c>
      <c r="K979">
        <v>1</v>
      </c>
      <c r="L979">
        <v>1</v>
      </c>
      <c r="M979">
        <v>1</v>
      </c>
      <c r="N979">
        <v>3</v>
      </c>
      <c r="O979">
        <v>0</v>
      </c>
      <c r="R979">
        <v>0</v>
      </c>
      <c r="S979">
        <v>0</v>
      </c>
      <c r="T979">
        <v>33.33</v>
      </c>
      <c r="U979">
        <v>33.33</v>
      </c>
      <c r="V979">
        <v>33.33</v>
      </c>
      <c r="W979">
        <v>100</v>
      </c>
    </row>
    <row r="980" spans="1:23" x14ac:dyDescent="0.25">
      <c r="A980" t="s">
        <v>2236</v>
      </c>
      <c r="B980" t="s">
        <v>2235</v>
      </c>
      <c r="C980" t="s">
        <v>3245</v>
      </c>
      <c r="D980" t="s">
        <v>9</v>
      </c>
      <c r="E980">
        <v>0</v>
      </c>
      <c r="F980">
        <v>8</v>
      </c>
      <c r="G980">
        <v>0</v>
      </c>
      <c r="H980">
        <v>0</v>
      </c>
      <c r="I980">
        <v>0</v>
      </c>
      <c r="J980">
        <v>0</v>
      </c>
      <c r="K980">
        <v>0</v>
      </c>
      <c r="L980">
        <v>0</v>
      </c>
      <c r="M980">
        <v>0</v>
      </c>
      <c r="N980">
        <v>0</v>
      </c>
      <c r="O980">
        <v>0</v>
      </c>
    </row>
    <row r="981" spans="1:23" x14ac:dyDescent="0.25">
      <c r="A981" t="s">
        <v>2238</v>
      </c>
      <c r="B981" t="s">
        <v>2237</v>
      </c>
      <c r="C981" t="s">
        <v>3245</v>
      </c>
      <c r="D981" t="s">
        <v>9</v>
      </c>
      <c r="E981">
        <v>0</v>
      </c>
      <c r="F981">
        <v>3</v>
      </c>
      <c r="G981">
        <v>0</v>
      </c>
      <c r="H981">
        <v>0</v>
      </c>
      <c r="I981">
        <v>0</v>
      </c>
      <c r="J981">
        <v>0</v>
      </c>
      <c r="K981">
        <v>0</v>
      </c>
      <c r="L981">
        <v>0</v>
      </c>
      <c r="M981">
        <v>0</v>
      </c>
      <c r="N981">
        <v>0</v>
      </c>
      <c r="O981">
        <v>0</v>
      </c>
    </row>
    <row r="982" spans="1:23" x14ac:dyDescent="0.25">
      <c r="A982" t="s">
        <v>1485</v>
      </c>
      <c r="B982" t="s">
        <v>1484</v>
      </c>
      <c r="C982" t="s">
        <v>3245</v>
      </c>
      <c r="D982" t="s">
        <v>9</v>
      </c>
      <c r="E982">
        <v>4</v>
      </c>
      <c r="F982">
        <v>32</v>
      </c>
      <c r="G982">
        <v>12.5</v>
      </c>
      <c r="H982">
        <v>3</v>
      </c>
      <c r="I982">
        <v>1</v>
      </c>
      <c r="J982">
        <v>0</v>
      </c>
      <c r="K982">
        <v>0</v>
      </c>
      <c r="L982">
        <v>2</v>
      </c>
      <c r="M982">
        <v>1</v>
      </c>
      <c r="N982">
        <v>3</v>
      </c>
      <c r="O982">
        <v>0</v>
      </c>
      <c r="R982">
        <v>25</v>
      </c>
      <c r="S982">
        <v>0</v>
      </c>
      <c r="T982">
        <v>0</v>
      </c>
      <c r="U982">
        <v>50</v>
      </c>
      <c r="V982">
        <v>25</v>
      </c>
      <c r="W982">
        <v>100</v>
      </c>
    </row>
    <row r="983" spans="1:23" x14ac:dyDescent="0.25">
      <c r="A983" t="s">
        <v>1487</v>
      </c>
      <c r="B983" t="s">
        <v>1486</v>
      </c>
      <c r="C983" t="s">
        <v>3245</v>
      </c>
      <c r="D983" t="s">
        <v>9</v>
      </c>
      <c r="E983">
        <v>11</v>
      </c>
      <c r="F983">
        <v>40</v>
      </c>
      <c r="G983">
        <v>27.5</v>
      </c>
      <c r="H983">
        <v>10</v>
      </c>
      <c r="I983">
        <v>1</v>
      </c>
      <c r="J983">
        <v>3</v>
      </c>
      <c r="K983">
        <v>1</v>
      </c>
      <c r="L983">
        <v>3</v>
      </c>
      <c r="M983">
        <v>3</v>
      </c>
      <c r="N983">
        <v>10</v>
      </c>
      <c r="O983">
        <v>0</v>
      </c>
      <c r="R983">
        <v>9.09</v>
      </c>
      <c r="S983">
        <v>27.27</v>
      </c>
      <c r="T983">
        <v>9.09</v>
      </c>
      <c r="U983">
        <v>27.27</v>
      </c>
      <c r="V983">
        <v>27.27</v>
      </c>
      <c r="W983">
        <v>100</v>
      </c>
    </row>
    <row r="984" spans="1:23" x14ac:dyDescent="0.25">
      <c r="A984" t="s">
        <v>1489</v>
      </c>
      <c r="B984" t="s">
        <v>1488</v>
      </c>
      <c r="C984" t="s">
        <v>3245</v>
      </c>
      <c r="D984" t="s">
        <v>9</v>
      </c>
      <c r="E984">
        <v>8</v>
      </c>
      <c r="F984">
        <v>18</v>
      </c>
      <c r="G984">
        <v>44.44</v>
      </c>
      <c r="H984">
        <v>4</v>
      </c>
      <c r="I984">
        <v>4</v>
      </c>
      <c r="J984">
        <v>1</v>
      </c>
      <c r="K984">
        <v>1</v>
      </c>
      <c r="L984">
        <v>2</v>
      </c>
      <c r="M984">
        <v>0</v>
      </c>
      <c r="N984">
        <v>4</v>
      </c>
      <c r="O984">
        <v>0</v>
      </c>
      <c r="R984">
        <v>50</v>
      </c>
      <c r="S984">
        <v>12.5</v>
      </c>
      <c r="T984">
        <v>12.5</v>
      </c>
      <c r="U984">
        <v>25</v>
      </c>
      <c r="V984">
        <v>0</v>
      </c>
      <c r="W984">
        <v>100</v>
      </c>
    </row>
    <row r="985" spans="1:23" x14ac:dyDescent="0.25">
      <c r="A985" t="s">
        <v>2240</v>
      </c>
      <c r="B985" t="s">
        <v>2239</v>
      </c>
      <c r="C985" t="s">
        <v>3245</v>
      </c>
      <c r="D985" t="s">
        <v>9</v>
      </c>
      <c r="E985">
        <v>11</v>
      </c>
      <c r="F985">
        <v>37</v>
      </c>
      <c r="G985">
        <v>29.73</v>
      </c>
      <c r="H985">
        <v>6</v>
      </c>
      <c r="I985">
        <v>5</v>
      </c>
      <c r="J985">
        <v>2</v>
      </c>
      <c r="K985">
        <v>3</v>
      </c>
      <c r="L985">
        <v>0</v>
      </c>
      <c r="M985">
        <v>1</v>
      </c>
      <c r="N985">
        <v>6</v>
      </c>
      <c r="O985">
        <v>0</v>
      </c>
      <c r="R985">
        <v>45.45</v>
      </c>
      <c r="S985">
        <v>18.18</v>
      </c>
      <c r="T985">
        <v>27.27</v>
      </c>
      <c r="U985">
        <v>0</v>
      </c>
      <c r="V985">
        <v>9.09</v>
      </c>
      <c r="W985">
        <v>100</v>
      </c>
    </row>
    <row r="986" spans="1:23" x14ac:dyDescent="0.25">
      <c r="A986" t="s">
        <v>1494</v>
      </c>
      <c r="B986" t="s">
        <v>1493</v>
      </c>
      <c r="C986" t="s">
        <v>3245</v>
      </c>
      <c r="D986" t="s">
        <v>9</v>
      </c>
      <c r="E986">
        <v>0</v>
      </c>
      <c r="F986">
        <v>9</v>
      </c>
      <c r="G986">
        <v>0</v>
      </c>
      <c r="H986">
        <v>0</v>
      </c>
      <c r="I986">
        <v>0</v>
      </c>
      <c r="J986">
        <v>0</v>
      </c>
      <c r="K986">
        <v>0</v>
      </c>
      <c r="L986">
        <v>0</v>
      </c>
      <c r="M986">
        <v>0</v>
      </c>
      <c r="N986">
        <v>0</v>
      </c>
      <c r="O986">
        <v>0</v>
      </c>
    </row>
    <row r="987" spans="1:23" x14ac:dyDescent="0.25">
      <c r="A987" t="s">
        <v>1496</v>
      </c>
      <c r="B987" t="s">
        <v>1495</v>
      </c>
      <c r="C987" t="s">
        <v>3245</v>
      </c>
      <c r="D987" t="s">
        <v>9</v>
      </c>
      <c r="E987">
        <v>2</v>
      </c>
      <c r="F987">
        <v>8</v>
      </c>
      <c r="G987">
        <v>25</v>
      </c>
      <c r="H987">
        <v>1</v>
      </c>
      <c r="I987">
        <v>1</v>
      </c>
      <c r="J987">
        <v>1</v>
      </c>
      <c r="K987">
        <v>0</v>
      </c>
      <c r="L987">
        <v>0</v>
      </c>
      <c r="M987">
        <v>0</v>
      </c>
      <c r="N987">
        <v>1</v>
      </c>
      <c r="O987">
        <v>0</v>
      </c>
      <c r="R987">
        <v>50</v>
      </c>
      <c r="S987">
        <v>50</v>
      </c>
      <c r="T987">
        <v>0</v>
      </c>
      <c r="U987">
        <v>0</v>
      </c>
      <c r="V987">
        <v>0</v>
      </c>
      <c r="W987">
        <v>100</v>
      </c>
    </row>
    <row r="988" spans="1:23" x14ac:dyDescent="0.25">
      <c r="A988" t="s">
        <v>1145</v>
      </c>
      <c r="B988" t="s">
        <v>1497</v>
      </c>
      <c r="C988" t="s">
        <v>3245</v>
      </c>
      <c r="D988" t="s">
        <v>9</v>
      </c>
      <c r="E988">
        <v>1193</v>
      </c>
      <c r="F988">
        <v>4880</v>
      </c>
      <c r="G988">
        <v>24.45</v>
      </c>
      <c r="H988">
        <v>861</v>
      </c>
      <c r="I988">
        <v>332</v>
      </c>
      <c r="J988">
        <v>229</v>
      </c>
      <c r="K988">
        <v>267</v>
      </c>
      <c r="L988">
        <v>208</v>
      </c>
      <c r="M988">
        <v>157</v>
      </c>
      <c r="N988">
        <v>861</v>
      </c>
      <c r="O988">
        <v>0</v>
      </c>
      <c r="R988">
        <v>27.83</v>
      </c>
      <c r="S988">
        <v>19.2</v>
      </c>
      <c r="T988">
        <v>22.38</v>
      </c>
      <c r="U988">
        <v>17.440000000000001</v>
      </c>
      <c r="V988">
        <v>13.16</v>
      </c>
      <c r="W988">
        <v>100</v>
      </c>
    </row>
    <row r="989" spans="1:23" x14ac:dyDescent="0.25">
      <c r="A989" t="s">
        <v>2242</v>
      </c>
      <c r="B989" t="s">
        <v>2241</v>
      </c>
      <c r="C989" t="s">
        <v>3245</v>
      </c>
      <c r="D989" t="s">
        <v>9</v>
      </c>
      <c r="E989">
        <v>38</v>
      </c>
      <c r="F989">
        <v>125</v>
      </c>
      <c r="G989">
        <v>30.4</v>
      </c>
      <c r="H989">
        <v>35</v>
      </c>
      <c r="I989">
        <v>3</v>
      </c>
      <c r="J989">
        <v>9</v>
      </c>
      <c r="K989">
        <v>22</v>
      </c>
      <c r="L989">
        <v>2</v>
      </c>
      <c r="M989">
        <v>2</v>
      </c>
      <c r="N989">
        <v>35</v>
      </c>
      <c r="O989">
        <v>0</v>
      </c>
      <c r="R989">
        <v>7.89</v>
      </c>
      <c r="S989">
        <v>23.68</v>
      </c>
      <c r="T989">
        <v>57.89</v>
      </c>
      <c r="U989">
        <v>5.26</v>
      </c>
      <c r="V989">
        <v>5.26</v>
      </c>
      <c r="W989">
        <v>100</v>
      </c>
    </row>
    <row r="990" spans="1:23" x14ac:dyDescent="0.25">
      <c r="A990" t="s">
        <v>2244</v>
      </c>
      <c r="B990" t="s">
        <v>2243</v>
      </c>
      <c r="C990" t="s">
        <v>3245</v>
      </c>
      <c r="D990" t="s">
        <v>9</v>
      </c>
      <c r="E990">
        <v>0</v>
      </c>
      <c r="F990">
        <v>7</v>
      </c>
      <c r="G990">
        <v>0</v>
      </c>
      <c r="H990">
        <v>0</v>
      </c>
      <c r="I990">
        <v>0</v>
      </c>
      <c r="J990">
        <v>0</v>
      </c>
      <c r="K990">
        <v>0</v>
      </c>
      <c r="L990">
        <v>0</v>
      </c>
      <c r="M990">
        <v>0</v>
      </c>
      <c r="N990">
        <v>0</v>
      </c>
      <c r="O990">
        <v>0</v>
      </c>
    </row>
    <row r="991" spans="1:23" x14ac:dyDescent="0.25">
      <c r="A991" t="s">
        <v>2246</v>
      </c>
      <c r="B991" t="s">
        <v>2245</v>
      </c>
      <c r="C991" t="s">
        <v>3245</v>
      </c>
      <c r="D991" t="s">
        <v>9</v>
      </c>
      <c r="E991">
        <v>5</v>
      </c>
      <c r="F991">
        <v>23</v>
      </c>
      <c r="G991">
        <v>21.74</v>
      </c>
      <c r="H991">
        <v>3</v>
      </c>
      <c r="I991">
        <v>2</v>
      </c>
      <c r="J991">
        <v>1</v>
      </c>
      <c r="K991">
        <v>2</v>
      </c>
      <c r="L991">
        <v>0</v>
      </c>
      <c r="M991">
        <v>0</v>
      </c>
      <c r="N991">
        <v>3</v>
      </c>
      <c r="O991">
        <v>0</v>
      </c>
      <c r="R991">
        <v>40</v>
      </c>
      <c r="S991">
        <v>20</v>
      </c>
      <c r="T991">
        <v>40</v>
      </c>
      <c r="U991">
        <v>0</v>
      </c>
      <c r="V991">
        <v>0</v>
      </c>
      <c r="W991">
        <v>100</v>
      </c>
    </row>
    <row r="992" spans="1:23" x14ac:dyDescent="0.25">
      <c r="A992" t="s">
        <v>2248</v>
      </c>
      <c r="B992" t="s">
        <v>2247</v>
      </c>
      <c r="C992" t="s">
        <v>3245</v>
      </c>
      <c r="D992" t="s">
        <v>9</v>
      </c>
      <c r="E992">
        <v>7</v>
      </c>
      <c r="F992">
        <v>17</v>
      </c>
      <c r="G992">
        <v>41.18</v>
      </c>
      <c r="H992">
        <v>5</v>
      </c>
      <c r="I992">
        <v>2</v>
      </c>
      <c r="J992">
        <v>1</v>
      </c>
      <c r="K992">
        <v>2</v>
      </c>
      <c r="L992">
        <v>2</v>
      </c>
      <c r="M992">
        <v>0</v>
      </c>
      <c r="N992">
        <v>5</v>
      </c>
      <c r="O992">
        <v>0</v>
      </c>
      <c r="R992">
        <v>28.57</v>
      </c>
      <c r="S992">
        <v>14.29</v>
      </c>
      <c r="T992">
        <v>28.57</v>
      </c>
      <c r="U992">
        <v>28.57</v>
      </c>
      <c r="V992">
        <v>0</v>
      </c>
      <c r="W992">
        <v>100</v>
      </c>
    </row>
    <row r="993" spans="1:23" x14ac:dyDescent="0.25">
      <c r="A993" t="s">
        <v>2250</v>
      </c>
      <c r="B993" t="s">
        <v>2249</v>
      </c>
      <c r="C993" t="s">
        <v>3245</v>
      </c>
      <c r="D993" t="s">
        <v>9</v>
      </c>
      <c r="E993">
        <v>7</v>
      </c>
      <c r="F993">
        <v>75</v>
      </c>
      <c r="G993">
        <v>9.33</v>
      </c>
      <c r="H993">
        <v>6</v>
      </c>
      <c r="I993">
        <v>1</v>
      </c>
      <c r="J993">
        <v>0</v>
      </c>
      <c r="K993">
        <v>3</v>
      </c>
      <c r="L993">
        <v>2</v>
      </c>
      <c r="M993">
        <v>1</v>
      </c>
      <c r="N993">
        <v>6</v>
      </c>
      <c r="O993">
        <v>0</v>
      </c>
      <c r="R993">
        <v>14.29</v>
      </c>
      <c r="S993">
        <v>0</v>
      </c>
      <c r="T993">
        <v>42.86</v>
      </c>
      <c r="U993">
        <v>28.57</v>
      </c>
      <c r="V993">
        <v>14.29</v>
      </c>
      <c r="W993">
        <v>100</v>
      </c>
    </row>
    <row r="994" spans="1:23" x14ac:dyDescent="0.25">
      <c r="A994" t="s">
        <v>2252</v>
      </c>
      <c r="B994" t="s">
        <v>2251</v>
      </c>
      <c r="C994" t="s">
        <v>3245</v>
      </c>
      <c r="D994" t="s">
        <v>9</v>
      </c>
      <c r="E994">
        <v>17</v>
      </c>
      <c r="F994">
        <v>47</v>
      </c>
      <c r="G994">
        <v>36.17</v>
      </c>
      <c r="H994">
        <v>10</v>
      </c>
      <c r="I994">
        <v>7</v>
      </c>
      <c r="J994">
        <v>3</v>
      </c>
      <c r="K994">
        <v>5</v>
      </c>
      <c r="L994">
        <v>0</v>
      </c>
      <c r="M994">
        <v>2</v>
      </c>
      <c r="N994">
        <v>10</v>
      </c>
      <c r="O994">
        <v>0</v>
      </c>
      <c r="R994">
        <v>41.18</v>
      </c>
      <c r="S994">
        <v>17.649999999999999</v>
      </c>
      <c r="T994">
        <v>29.41</v>
      </c>
      <c r="U994">
        <v>0</v>
      </c>
      <c r="V994">
        <v>11.76</v>
      </c>
      <c r="W994">
        <v>100</v>
      </c>
    </row>
    <row r="995" spans="1:23" x14ac:dyDescent="0.25">
      <c r="A995" t="s">
        <v>2254</v>
      </c>
      <c r="B995" t="s">
        <v>2253</v>
      </c>
      <c r="C995" t="s">
        <v>3245</v>
      </c>
      <c r="D995" t="s">
        <v>9</v>
      </c>
      <c r="E995">
        <v>3</v>
      </c>
      <c r="F995">
        <v>4</v>
      </c>
      <c r="G995">
        <v>75</v>
      </c>
      <c r="H995">
        <v>3</v>
      </c>
      <c r="I995">
        <v>0</v>
      </c>
      <c r="J995">
        <v>0</v>
      </c>
      <c r="K995">
        <v>1</v>
      </c>
      <c r="L995">
        <v>1</v>
      </c>
      <c r="M995">
        <v>1</v>
      </c>
      <c r="N995">
        <v>3</v>
      </c>
      <c r="O995">
        <v>0</v>
      </c>
      <c r="R995">
        <v>0</v>
      </c>
      <c r="S995">
        <v>0</v>
      </c>
      <c r="T995">
        <v>33.33</v>
      </c>
      <c r="U995">
        <v>33.33</v>
      </c>
      <c r="V995">
        <v>33.33</v>
      </c>
      <c r="W995">
        <v>100</v>
      </c>
    </row>
    <row r="996" spans="1:23" x14ac:dyDescent="0.25">
      <c r="A996" t="s">
        <v>2258</v>
      </c>
      <c r="B996" t="s">
        <v>2257</v>
      </c>
      <c r="C996" t="s">
        <v>3245</v>
      </c>
      <c r="D996" t="s">
        <v>9</v>
      </c>
      <c r="E996">
        <v>11</v>
      </c>
      <c r="F996">
        <v>66</v>
      </c>
      <c r="G996">
        <v>16.670000000000002</v>
      </c>
      <c r="H996">
        <v>8</v>
      </c>
      <c r="I996">
        <v>3</v>
      </c>
      <c r="J996">
        <v>0</v>
      </c>
      <c r="K996">
        <v>3</v>
      </c>
      <c r="L996">
        <v>1</v>
      </c>
      <c r="M996">
        <v>4</v>
      </c>
      <c r="N996">
        <v>8</v>
      </c>
      <c r="O996">
        <v>0</v>
      </c>
      <c r="R996">
        <v>27.27</v>
      </c>
      <c r="S996">
        <v>0</v>
      </c>
      <c r="T996">
        <v>27.27</v>
      </c>
      <c r="U996">
        <v>9.09</v>
      </c>
      <c r="V996">
        <v>36.36</v>
      </c>
      <c r="W996">
        <v>100</v>
      </c>
    </row>
    <row r="997" spans="1:23" x14ac:dyDescent="0.25">
      <c r="A997" t="s">
        <v>2262</v>
      </c>
      <c r="B997" t="s">
        <v>2261</v>
      </c>
      <c r="C997" t="s">
        <v>3245</v>
      </c>
      <c r="D997" t="s">
        <v>9</v>
      </c>
      <c r="E997">
        <v>0</v>
      </c>
      <c r="F997">
        <v>1</v>
      </c>
      <c r="G997">
        <v>0</v>
      </c>
      <c r="H997">
        <v>0</v>
      </c>
      <c r="I997">
        <v>0</v>
      </c>
      <c r="J997">
        <v>0</v>
      </c>
      <c r="K997">
        <v>0</v>
      </c>
      <c r="L997">
        <v>0</v>
      </c>
      <c r="M997">
        <v>0</v>
      </c>
      <c r="N997">
        <v>0</v>
      </c>
      <c r="O997">
        <v>0</v>
      </c>
    </row>
    <row r="998" spans="1:23" x14ac:dyDescent="0.25">
      <c r="A998" t="s">
        <v>2264</v>
      </c>
      <c r="B998" t="s">
        <v>2263</v>
      </c>
      <c r="C998" t="s">
        <v>3245</v>
      </c>
      <c r="D998" t="s">
        <v>9</v>
      </c>
      <c r="E998">
        <v>0</v>
      </c>
      <c r="F998">
        <v>10</v>
      </c>
      <c r="G998">
        <v>0</v>
      </c>
      <c r="H998">
        <v>0</v>
      </c>
      <c r="I998">
        <v>0</v>
      </c>
      <c r="J998">
        <v>0</v>
      </c>
      <c r="K998">
        <v>0</v>
      </c>
      <c r="L998">
        <v>0</v>
      </c>
      <c r="M998">
        <v>0</v>
      </c>
      <c r="N998">
        <v>0</v>
      </c>
      <c r="O998">
        <v>0</v>
      </c>
    </row>
    <row r="999" spans="1:23" x14ac:dyDescent="0.25">
      <c r="A999" t="s">
        <v>2266</v>
      </c>
      <c r="B999" t="s">
        <v>2265</v>
      </c>
      <c r="C999" t="s">
        <v>3245</v>
      </c>
      <c r="D999" t="s">
        <v>9</v>
      </c>
      <c r="E999">
        <v>10</v>
      </c>
      <c r="F999">
        <v>25</v>
      </c>
      <c r="G999">
        <v>40</v>
      </c>
      <c r="H999">
        <v>10</v>
      </c>
      <c r="I999">
        <v>0</v>
      </c>
      <c r="J999">
        <v>3</v>
      </c>
      <c r="K999">
        <v>1</v>
      </c>
      <c r="L999">
        <v>6</v>
      </c>
      <c r="M999">
        <v>0</v>
      </c>
      <c r="N999">
        <v>10</v>
      </c>
      <c r="O999">
        <v>0</v>
      </c>
      <c r="R999">
        <v>0</v>
      </c>
      <c r="S999">
        <v>30</v>
      </c>
      <c r="T999">
        <v>10</v>
      </c>
      <c r="U999">
        <v>60</v>
      </c>
      <c r="V999">
        <v>0</v>
      </c>
      <c r="W999">
        <v>100</v>
      </c>
    </row>
    <row r="1000" spans="1:23" x14ac:dyDescent="0.25">
      <c r="A1000" t="s">
        <v>1506</v>
      </c>
      <c r="B1000" t="s">
        <v>1505</v>
      </c>
      <c r="C1000" t="s">
        <v>3245</v>
      </c>
      <c r="D1000" t="s">
        <v>9</v>
      </c>
      <c r="E1000">
        <v>4</v>
      </c>
      <c r="F1000">
        <v>7</v>
      </c>
      <c r="G1000">
        <v>57.14</v>
      </c>
      <c r="H1000">
        <v>3</v>
      </c>
      <c r="I1000">
        <v>1</v>
      </c>
      <c r="J1000">
        <v>0</v>
      </c>
      <c r="K1000">
        <v>2</v>
      </c>
      <c r="L1000">
        <v>1</v>
      </c>
      <c r="M1000">
        <v>0</v>
      </c>
      <c r="N1000">
        <v>3</v>
      </c>
      <c r="O1000">
        <v>0</v>
      </c>
      <c r="R1000">
        <v>25</v>
      </c>
      <c r="S1000">
        <v>0</v>
      </c>
      <c r="T1000">
        <v>50</v>
      </c>
      <c r="U1000">
        <v>25</v>
      </c>
      <c r="V1000">
        <v>0</v>
      </c>
      <c r="W1000">
        <v>100</v>
      </c>
    </row>
    <row r="1001" spans="1:23" x14ac:dyDescent="0.25">
      <c r="A1001" t="s">
        <v>2268</v>
      </c>
      <c r="B1001" t="s">
        <v>2267</v>
      </c>
      <c r="C1001" t="s">
        <v>3245</v>
      </c>
      <c r="D1001" t="s">
        <v>9</v>
      </c>
      <c r="E1001">
        <v>328</v>
      </c>
      <c r="F1001">
        <v>873</v>
      </c>
      <c r="G1001">
        <v>37.57</v>
      </c>
      <c r="H1001">
        <v>265</v>
      </c>
      <c r="I1001">
        <v>63</v>
      </c>
      <c r="J1001">
        <v>41</v>
      </c>
      <c r="K1001">
        <v>73</v>
      </c>
      <c r="L1001">
        <v>61</v>
      </c>
      <c r="M1001">
        <v>90</v>
      </c>
      <c r="N1001">
        <v>265</v>
      </c>
      <c r="O1001">
        <v>0</v>
      </c>
      <c r="R1001">
        <v>19.21</v>
      </c>
      <c r="S1001">
        <v>12.5</v>
      </c>
      <c r="T1001">
        <v>22.26</v>
      </c>
      <c r="U1001">
        <v>18.600000000000001</v>
      </c>
      <c r="V1001">
        <v>27.44</v>
      </c>
      <c r="W1001">
        <v>100</v>
      </c>
    </row>
    <row r="1002" spans="1:23" x14ac:dyDescent="0.25">
      <c r="A1002" t="s">
        <v>2270</v>
      </c>
      <c r="B1002" t="s">
        <v>2269</v>
      </c>
      <c r="C1002" t="s">
        <v>3245</v>
      </c>
      <c r="D1002" t="s">
        <v>9</v>
      </c>
      <c r="E1002">
        <v>2</v>
      </c>
      <c r="F1002">
        <v>14</v>
      </c>
      <c r="G1002">
        <v>14.29</v>
      </c>
      <c r="H1002">
        <v>1</v>
      </c>
      <c r="I1002">
        <v>1</v>
      </c>
      <c r="J1002">
        <v>1</v>
      </c>
      <c r="K1002">
        <v>0</v>
      </c>
      <c r="L1002">
        <v>0</v>
      </c>
      <c r="M1002">
        <v>0</v>
      </c>
      <c r="N1002">
        <v>1</v>
      </c>
      <c r="O1002">
        <v>0</v>
      </c>
      <c r="R1002">
        <v>50</v>
      </c>
      <c r="S1002">
        <v>50</v>
      </c>
      <c r="T1002">
        <v>0</v>
      </c>
      <c r="U1002">
        <v>0</v>
      </c>
      <c r="V1002">
        <v>0</v>
      </c>
      <c r="W1002">
        <v>100</v>
      </c>
    </row>
    <row r="1003" spans="1:23" x14ac:dyDescent="0.25">
      <c r="A1003" t="s">
        <v>2272</v>
      </c>
      <c r="B1003" t="s">
        <v>2271</v>
      </c>
      <c r="C1003" t="s">
        <v>3245</v>
      </c>
      <c r="D1003" t="s">
        <v>9</v>
      </c>
      <c r="E1003">
        <v>2</v>
      </c>
      <c r="F1003">
        <v>3</v>
      </c>
      <c r="G1003">
        <v>66.67</v>
      </c>
      <c r="H1003">
        <v>2</v>
      </c>
      <c r="I1003">
        <v>0</v>
      </c>
      <c r="J1003">
        <v>0</v>
      </c>
      <c r="K1003">
        <v>2</v>
      </c>
      <c r="L1003">
        <v>0</v>
      </c>
      <c r="M1003">
        <v>0</v>
      </c>
      <c r="N1003">
        <v>2</v>
      </c>
      <c r="O1003">
        <v>0</v>
      </c>
      <c r="R1003">
        <v>0</v>
      </c>
      <c r="S1003">
        <v>0</v>
      </c>
      <c r="T1003">
        <v>100</v>
      </c>
      <c r="U1003">
        <v>0</v>
      </c>
      <c r="V1003">
        <v>0</v>
      </c>
      <c r="W1003">
        <v>100</v>
      </c>
    </row>
    <row r="1004" spans="1:23" x14ac:dyDescent="0.25">
      <c r="A1004" t="s">
        <v>2274</v>
      </c>
      <c r="B1004" t="s">
        <v>2273</v>
      </c>
      <c r="C1004" t="s">
        <v>3245</v>
      </c>
      <c r="D1004" t="s">
        <v>9</v>
      </c>
      <c r="E1004">
        <v>4</v>
      </c>
      <c r="F1004">
        <v>25</v>
      </c>
      <c r="G1004">
        <v>16</v>
      </c>
      <c r="H1004">
        <v>4</v>
      </c>
      <c r="I1004">
        <v>0</v>
      </c>
      <c r="J1004">
        <v>1</v>
      </c>
      <c r="K1004">
        <v>2</v>
      </c>
      <c r="L1004">
        <v>1</v>
      </c>
      <c r="M1004">
        <v>0</v>
      </c>
      <c r="N1004">
        <v>4</v>
      </c>
      <c r="O1004">
        <v>0</v>
      </c>
      <c r="R1004">
        <v>0</v>
      </c>
      <c r="S1004">
        <v>25</v>
      </c>
      <c r="T1004">
        <v>50</v>
      </c>
      <c r="U1004">
        <v>25</v>
      </c>
      <c r="V1004">
        <v>0</v>
      </c>
      <c r="W1004">
        <v>100</v>
      </c>
    </row>
    <row r="1005" spans="1:23" x14ac:dyDescent="0.25">
      <c r="A1005" t="s">
        <v>2276</v>
      </c>
      <c r="B1005" t="s">
        <v>2275</v>
      </c>
      <c r="C1005" t="s">
        <v>3245</v>
      </c>
      <c r="D1005" t="s">
        <v>9</v>
      </c>
      <c r="E1005">
        <v>5</v>
      </c>
      <c r="F1005">
        <v>56</v>
      </c>
      <c r="G1005">
        <v>8.93</v>
      </c>
      <c r="H1005">
        <v>4</v>
      </c>
      <c r="I1005">
        <v>1</v>
      </c>
      <c r="J1005">
        <v>1</v>
      </c>
      <c r="K1005">
        <v>0</v>
      </c>
      <c r="L1005">
        <v>0</v>
      </c>
      <c r="M1005">
        <v>3</v>
      </c>
      <c r="N1005">
        <v>4</v>
      </c>
      <c r="O1005">
        <v>0</v>
      </c>
      <c r="R1005">
        <v>20</v>
      </c>
      <c r="S1005">
        <v>20</v>
      </c>
      <c r="T1005">
        <v>0</v>
      </c>
      <c r="U1005">
        <v>0</v>
      </c>
      <c r="V1005">
        <v>60</v>
      </c>
      <c r="W1005">
        <v>100</v>
      </c>
    </row>
    <row r="1006" spans="1:23" x14ac:dyDescent="0.25">
      <c r="A1006" t="s">
        <v>1510</v>
      </c>
      <c r="B1006" t="s">
        <v>1509</v>
      </c>
      <c r="C1006" t="s">
        <v>3245</v>
      </c>
      <c r="D1006" t="s">
        <v>9</v>
      </c>
      <c r="E1006">
        <v>9</v>
      </c>
      <c r="F1006">
        <v>64</v>
      </c>
      <c r="G1006">
        <v>14.06</v>
      </c>
      <c r="H1006">
        <v>7</v>
      </c>
      <c r="I1006">
        <v>2</v>
      </c>
      <c r="J1006">
        <v>0</v>
      </c>
      <c r="K1006">
        <v>4</v>
      </c>
      <c r="L1006">
        <v>2</v>
      </c>
      <c r="M1006">
        <v>1</v>
      </c>
      <c r="N1006">
        <v>7</v>
      </c>
      <c r="O1006">
        <v>0</v>
      </c>
      <c r="R1006">
        <v>22.22</v>
      </c>
      <c r="S1006">
        <v>0</v>
      </c>
      <c r="T1006">
        <v>44.44</v>
      </c>
      <c r="U1006">
        <v>22.22</v>
      </c>
      <c r="V1006">
        <v>11.11</v>
      </c>
      <c r="W1006">
        <v>100</v>
      </c>
    </row>
    <row r="1007" spans="1:23" x14ac:dyDescent="0.25">
      <c r="A1007" t="s">
        <v>2280</v>
      </c>
      <c r="B1007" t="s">
        <v>2279</v>
      </c>
      <c r="C1007" t="s">
        <v>3245</v>
      </c>
      <c r="D1007" t="s">
        <v>9</v>
      </c>
      <c r="E1007">
        <v>0</v>
      </c>
      <c r="F1007">
        <v>12</v>
      </c>
      <c r="G1007">
        <v>0</v>
      </c>
      <c r="H1007">
        <v>0</v>
      </c>
      <c r="I1007">
        <v>0</v>
      </c>
      <c r="J1007">
        <v>0</v>
      </c>
      <c r="K1007">
        <v>0</v>
      </c>
      <c r="L1007">
        <v>0</v>
      </c>
      <c r="M1007">
        <v>0</v>
      </c>
      <c r="N1007">
        <v>0</v>
      </c>
      <c r="O1007">
        <v>0</v>
      </c>
    </row>
    <row r="1008" spans="1:23" x14ac:dyDescent="0.25">
      <c r="A1008" t="s">
        <v>2282</v>
      </c>
      <c r="B1008" t="s">
        <v>2281</v>
      </c>
      <c r="C1008" t="s">
        <v>3245</v>
      </c>
      <c r="D1008" t="s">
        <v>9</v>
      </c>
      <c r="E1008">
        <v>1</v>
      </c>
      <c r="F1008">
        <v>48</v>
      </c>
      <c r="G1008">
        <v>2.08</v>
      </c>
      <c r="H1008">
        <v>1</v>
      </c>
      <c r="I1008">
        <v>0</v>
      </c>
      <c r="J1008">
        <v>0</v>
      </c>
      <c r="K1008">
        <v>0</v>
      </c>
      <c r="L1008">
        <v>1</v>
      </c>
      <c r="M1008">
        <v>0</v>
      </c>
      <c r="N1008">
        <v>1</v>
      </c>
      <c r="O1008">
        <v>0</v>
      </c>
      <c r="R1008">
        <v>0</v>
      </c>
      <c r="S1008">
        <v>0</v>
      </c>
      <c r="T1008">
        <v>0</v>
      </c>
      <c r="U1008">
        <v>100</v>
      </c>
      <c r="V1008">
        <v>0</v>
      </c>
      <c r="W1008">
        <v>100</v>
      </c>
    </row>
    <row r="1009" spans="1:23" x14ac:dyDescent="0.25">
      <c r="A1009" t="s">
        <v>2284</v>
      </c>
      <c r="B1009" t="s">
        <v>2283</v>
      </c>
      <c r="C1009" t="s">
        <v>3245</v>
      </c>
      <c r="D1009" t="s">
        <v>9</v>
      </c>
      <c r="E1009">
        <v>5</v>
      </c>
      <c r="F1009">
        <v>16</v>
      </c>
      <c r="G1009">
        <v>31.25</v>
      </c>
      <c r="H1009">
        <v>3</v>
      </c>
      <c r="I1009">
        <v>2</v>
      </c>
      <c r="J1009">
        <v>0</v>
      </c>
      <c r="K1009">
        <v>2</v>
      </c>
      <c r="L1009">
        <v>1</v>
      </c>
      <c r="M1009">
        <v>0</v>
      </c>
      <c r="N1009">
        <v>3</v>
      </c>
      <c r="O1009">
        <v>0</v>
      </c>
      <c r="R1009">
        <v>40</v>
      </c>
      <c r="S1009">
        <v>0</v>
      </c>
      <c r="T1009">
        <v>40</v>
      </c>
      <c r="U1009">
        <v>20</v>
      </c>
      <c r="V1009">
        <v>0</v>
      </c>
      <c r="W1009">
        <v>100</v>
      </c>
    </row>
    <row r="1010" spans="1:23" x14ac:dyDescent="0.25">
      <c r="A1010" t="s">
        <v>1512</v>
      </c>
      <c r="B1010" t="s">
        <v>1511</v>
      </c>
      <c r="C1010" t="s">
        <v>3245</v>
      </c>
      <c r="D1010" t="s">
        <v>9</v>
      </c>
      <c r="E1010">
        <v>13</v>
      </c>
      <c r="F1010">
        <v>25</v>
      </c>
      <c r="G1010">
        <v>52</v>
      </c>
      <c r="H1010">
        <v>9</v>
      </c>
      <c r="I1010">
        <v>4</v>
      </c>
      <c r="J1010">
        <v>4</v>
      </c>
      <c r="K1010">
        <v>2</v>
      </c>
      <c r="L1010">
        <v>2</v>
      </c>
      <c r="M1010">
        <v>1</v>
      </c>
      <c r="N1010">
        <v>9</v>
      </c>
      <c r="O1010">
        <v>0</v>
      </c>
      <c r="R1010">
        <v>30.77</v>
      </c>
      <c r="S1010">
        <v>30.77</v>
      </c>
      <c r="T1010">
        <v>15.38</v>
      </c>
      <c r="U1010">
        <v>15.38</v>
      </c>
      <c r="V1010">
        <v>7.69</v>
      </c>
      <c r="W1010">
        <v>100</v>
      </c>
    </row>
    <row r="1011" spans="1:23" x14ac:dyDescent="0.25">
      <c r="A1011" t="s">
        <v>2286</v>
      </c>
      <c r="B1011" t="s">
        <v>2285</v>
      </c>
      <c r="C1011" t="s">
        <v>3245</v>
      </c>
      <c r="D1011" t="s">
        <v>9</v>
      </c>
      <c r="E1011">
        <v>3</v>
      </c>
      <c r="F1011">
        <v>20</v>
      </c>
      <c r="G1011">
        <v>15</v>
      </c>
      <c r="H1011">
        <v>3</v>
      </c>
      <c r="I1011">
        <v>0</v>
      </c>
      <c r="J1011">
        <v>0</v>
      </c>
      <c r="K1011">
        <v>1</v>
      </c>
      <c r="L1011">
        <v>1</v>
      </c>
      <c r="M1011">
        <v>1</v>
      </c>
      <c r="N1011">
        <v>3</v>
      </c>
      <c r="O1011">
        <v>0</v>
      </c>
      <c r="R1011">
        <v>0</v>
      </c>
      <c r="S1011">
        <v>0</v>
      </c>
      <c r="T1011">
        <v>33.33</v>
      </c>
      <c r="U1011">
        <v>33.33</v>
      </c>
      <c r="V1011">
        <v>33.33</v>
      </c>
      <c r="W1011">
        <v>100</v>
      </c>
    </row>
    <row r="1012" spans="1:23" x14ac:dyDescent="0.25">
      <c r="A1012" t="s">
        <v>2288</v>
      </c>
      <c r="B1012" t="s">
        <v>2287</v>
      </c>
      <c r="C1012" t="s">
        <v>3245</v>
      </c>
      <c r="D1012" t="s">
        <v>9</v>
      </c>
      <c r="E1012">
        <v>1</v>
      </c>
      <c r="F1012">
        <v>1</v>
      </c>
      <c r="G1012">
        <v>100</v>
      </c>
      <c r="H1012">
        <v>0</v>
      </c>
      <c r="I1012">
        <v>1</v>
      </c>
      <c r="J1012">
        <v>0</v>
      </c>
      <c r="K1012">
        <v>0</v>
      </c>
      <c r="L1012">
        <v>0</v>
      </c>
      <c r="M1012">
        <v>0</v>
      </c>
      <c r="N1012">
        <v>0</v>
      </c>
      <c r="O1012">
        <v>0</v>
      </c>
      <c r="R1012">
        <v>100</v>
      </c>
      <c r="S1012">
        <v>0</v>
      </c>
      <c r="T1012">
        <v>0</v>
      </c>
      <c r="U1012">
        <v>0</v>
      </c>
      <c r="V1012">
        <v>0</v>
      </c>
      <c r="W1012">
        <v>100</v>
      </c>
    </row>
    <row r="1013" spans="1:23" x14ac:dyDescent="0.25">
      <c r="A1013" t="s">
        <v>2290</v>
      </c>
      <c r="B1013" t="s">
        <v>2289</v>
      </c>
      <c r="C1013" t="s">
        <v>3245</v>
      </c>
      <c r="D1013" t="s">
        <v>9</v>
      </c>
      <c r="E1013">
        <v>96</v>
      </c>
      <c r="F1013">
        <v>326</v>
      </c>
      <c r="G1013">
        <v>29.45</v>
      </c>
      <c r="H1013">
        <v>62</v>
      </c>
      <c r="I1013">
        <v>34</v>
      </c>
      <c r="J1013">
        <v>22</v>
      </c>
      <c r="K1013">
        <v>17</v>
      </c>
      <c r="L1013">
        <v>17</v>
      </c>
      <c r="M1013">
        <v>6</v>
      </c>
      <c r="N1013">
        <v>62</v>
      </c>
      <c r="O1013">
        <v>0</v>
      </c>
      <c r="R1013">
        <v>35.42</v>
      </c>
      <c r="S1013">
        <v>22.92</v>
      </c>
      <c r="T1013">
        <v>17.71</v>
      </c>
      <c r="U1013">
        <v>17.71</v>
      </c>
      <c r="V1013">
        <v>6.25</v>
      </c>
      <c r="W1013">
        <v>100</v>
      </c>
    </row>
    <row r="1014" spans="1:23" x14ac:dyDescent="0.25">
      <c r="A1014" t="s">
        <v>2292</v>
      </c>
      <c r="B1014" t="s">
        <v>2291</v>
      </c>
      <c r="C1014" t="s">
        <v>3245</v>
      </c>
      <c r="D1014" t="s">
        <v>9</v>
      </c>
      <c r="E1014">
        <v>17</v>
      </c>
      <c r="F1014">
        <v>143</v>
      </c>
      <c r="G1014">
        <v>11.89</v>
      </c>
      <c r="H1014">
        <v>12</v>
      </c>
      <c r="I1014">
        <v>5</v>
      </c>
      <c r="J1014">
        <v>5</v>
      </c>
      <c r="K1014">
        <v>6</v>
      </c>
      <c r="L1014">
        <v>1</v>
      </c>
      <c r="M1014">
        <v>0</v>
      </c>
      <c r="N1014">
        <v>12</v>
      </c>
      <c r="O1014">
        <v>0</v>
      </c>
      <c r="R1014">
        <v>29.41</v>
      </c>
      <c r="S1014">
        <v>29.41</v>
      </c>
      <c r="T1014">
        <v>35.29</v>
      </c>
      <c r="U1014">
        <v>5.88</v>
      </c>
      <c r="V1014">
        <v>0</v>
      </c>
      <c r="W1014">
        <v>100</v>
      </c>
    </row>
    <row r="1015" spans="1:23" x14ac:dyDescent="0.25">
      <c r="A1015" t="s">
        <v>2294</v>
      </c>
      <c r="B1015" t="s">
        <v>2293</v>
      </c>
      <c r="C1015" t="s">
        <v>3245</v>
      </c>
      <c r="D1015" t="s">
        <v>9</v>
      </c>
      <c r="E1015">
        <v>68</v>
      </c>
      <c r="F1015">
        <v>293</v>
      </c>
      <c r="G1015">
        <v>23.21</v>
      </c>
      <c r="H1015">
        <v>43</v>
      </c>
      <c r="I1015">
        <v>25</v>
      </c>
      <c r="J1015">
        <v>17</v>
      </c>
      <c r="K1015">
        <v>9</v>
      </c>
      <c r="L1015">
        <v>10</v>
      </c>
      <c r="M1015">
        <v>7</v>
      </c>
      <c r="N1015">
        <v>43</v>
      </c>
      <c r="O1015">
        <v>0</v>
      </c>
      <c r="R1015">
        <v>36.76</v>
      </c>
      <c r="S1015">
        <v>25</v>
      </c>
      <c r="T1015">
        <v>13.24</v>
      </c>
      <c r="U1015">
        <v>14.71</v>
      </c>
      <c r="V1015">
        <v>10.29</v>
      </c>
      <c r="W1015">
        <v>100</v>
      </c>
    </row>
    <row r="1016" spans="1:23" x14ac:dyDescent="0.25">
      <c r="A1016" t="s">
        <v>2296</v>
      </c>
      <c r="B1016" t="s">
        <v>2295</v>
      </c>
      <c r="C1016" t="s">
        <v>3245</v>
      </c>
      <c r="D1016" t="s">
        <v>9</v>
      </c>
      <c r="E1016">
        <v>8</v>
      </c>
      <c r="F1016">
        <v>82</v>
      </c>
      <c r="G1016">
        <v>9.76</v>
      </c>
      <c r="H1016">
        <v>5</v>
      </c>
      <c r="I1016">
        <v>3</v>
      </c>
      <c r="J1016">
        <v>2</v>
      </c>
      <c r="K1016">
        <v>0</v>
      </c>
      <c r="L1016">
        <v>1</v>
      </c>
      <c r="M1016">
        <v>2</v>
      </c>
      <c r="N1016">
        <v>5</v>
      </c>
      <c r="O1016">
        <v>0</v>
      </c>
      <c r="R1016">
        <v>37.5</v>
      </c>
      <c r="S1016">
        <v>25</v>
      </c>
      <c r="T1016">
        <v>0</v>
      </c>
      <c r="U1016">
        <v>12.5</v>
      </c>
      <c r="V1016">
        <v>25</v>
      </c>
      <c r="W1016">
        <v>100</v>
      </c>
    </row>
    <row r="1017" spans="1:23" x14ac:dyDescent="0.25">
      <c r="A1017" t="s">
        <v>2300</v>
      </c>
      <c r="B1017" t="s">
        <v>2299</v>
      </c>
      <c r="C1017" t="s">
        <v>3245</v>
      </c>
      <c r="D1017" t="s">
        <v>9</v>
      </c>
      <c r="E1017">
        <v>33</v>
      </c>
      <c r="F1017">
        <v>170</v>
      </c>
      <c r="G1017">
        <v>19.41</v>
      </c>
      <c r="H1017">
        <v>16</v>
      </c>
      <c r="I1017">
        <v>17</v>
      </c>
      <c r="J1017">
        <v>3</v>
      </c>
      <c r="K1017">
        <v>6</v>
      </c>
      <c r="L1017">
        <v>4</v>
      </c>
      <c r="M1017">
        <v>3</v>
      </c>
      <c r="N1017">
        <v>16</v>
      </c>
      <c r="O1017">
        <v>0</v>
      </c>
      <c r="R1017">
        <v>51.52</v>
      </c>
      <c r="S1017">
        <v>9.09</v>
      </c>
      <c r="T1017">
        <v>18.18</v>
      </c>
      <c r="U1017">
        <v>12.12</v>
      </c>
      <c r="V1017">
        <v>9.09</v>
      </c>
      <c r="W1017">
        <v>100</v>
      </c>
    </row>
    <row r="1018" spans="1:23" x14ac:dyDescent="0.25">
      <c r="A1018" t="s">
        <v>2302</v>
      </c>
      <c r="B1018" t="s">
        <v>2301</v>
      </c>
      <c r="C1018" t="s">
        <v>3245</v>
      </c>
      <c r="D1018" t="s">
        <v>9</v>
      </c>
      <c r="E1018">
        <v>1</v>
      </c>
      <c r="F1018">
        <v>5</v>
      </c>
      <c r="G1018">
        <v>20</v>
      </c>
      <c r="H1018">
        <v>1</v>
      </c>
      <c r="I1018">
        <v>0</v>
      </c>
      <c r="J1018">
        <v>0</v>
      </c>
      <c r="K1018">
        <v>0</v>
      </c>
      <c r="L1018">
        <v>0</v>
      </c>
      <c r="M1018">
        <v>1</v>
      </c>
      <c r="N1018">
        <v>1</v>
      </c>
      <c r="O1018">
        <v>0</v>
      </c>
      <c r="R1018">
        <v>0</v>
      </c>
      <c r="S1018">
        <v>0</v>
      </c>
      <c r="T1018">
        <v>0</v>
      </c>
      <c r="U1018">
        <v>0</v>
      </c>
      <c r="V1018">
        <v>100</v>
      </c>
      <c r="W1018">
        <v>100</v>
      </c>
    </row>
    <row r="1019" spans="1:23" x14ac:dyDescent="0.25">
      <c r="A1019" t="s">
        <v>2304</v>
      </c>
      <c r="B1019" t="s">
        <v>2303</v>
      </c>
      <c r="C1019" t="s">
        <v>3245</v>
      </c>
      <c r="D1019" t="s">
        <v>9</v>
      </c>
      <c r="E1019">
        <v>3</v>
      </c>
      <c r="F1019">
        <v>58</v>
      </c>
      <c r="G1019">
        <v>5.17</v>
      </c>
      <c r="H1019">
        <v>3</v>
      </c>
      <c r="I1019">
        <v>0</v>
      </c>
      <c r="J1019">
        <v>0</v>
      </c>
      <c r="K1019">
        <v>1</v>
      </c>
      <c r="L1019">
        <v>2</v>
      </c>
      <c r="M1019">
        <v>0</v>
      </c>
      <c r="N1019">
        <v>3</v>
      </c>
      <c r="O1019">
        <v>0</v>
      </c>
      <c r="R1019">
        <v>0</v>
      </c>
      <c r="S1019">
        <v>0</v>
      </c>
      <c r="T1019">
        <v>33.33</v>
      </c>
      <c r="U1019">
        <v>66.67</v>
      </c>
      <c r="V1019">
        <v>0</v>
      </c>
      <c r="W1019">
        <v>100</v>
      </c>
    </row>
    <row r="1020" spans="1:23" x14ac:dyDescent="0.25">
      <c r="A1020" t="s">
        <v>2306</v>
      </c>
      <c r="B1020" t="s">
        <v>2305</v>
      </c>
      <c r="C1020" t="s">
        <v>3245</v>
      </c>
      <c r="D1020" t="s">
        <v>9</v>
      </c>
      <c r="E1020">
        <v>6</v>
      </c>
      <c r="F1020">
        <v>29</v>
      </c>
      <c r="G1020">
        <v>20.69</v>
      </c>
      <c r="H1020">
        <v>2</v>
      </c>
      <c r="I1020">
        <v>4</v>
      </c>
      <c r="J1020">
        <v>0</v>
      </c>
      <c r="K1020">
        <v>0</v>
      </c>
      <c r="L1020">
        <v>2</v>
      </c>
      <c r="M1020">
        <v>0</v>
      </c>
      <c r="N1020">
        <v>2</v>
      </c>
      <c r="O1020">
        <v>0</v>
      </c>
      <c r="R1020">
        <v>66.67</v>
      </c>
      <c r="S1020">
        <v>0</v>
      </c>
      <c r="T1020">
        <v>0</v>
      </c>
      <c r="U1020">
        <v>33.33</v>
      </c>
      <c r="V1020">
        <v>0</v>
      </c>
      <c r="W1020">
        <v>100</v>
      </c>
    </row>
    <row r="1021" spans="1:23" x14ac:dyDescent="0.25">
      <c r="A1021" t="s">
        <v>2308</v>
      </c>
      <c r="B1021" t="s">
        <v>2307</v>
      </c>
      <c r="C1021" t="s">
        <v>3245</v>
      </c>
      <c r="D1021" t="s">
        <v>9</v>
      </c>
      <c r="E1021">
        <v>69</v>
      </c>
      <c r="F1021">
        <v>625</v>
      </c>
      <c r="G1021">
        <v>11.04</v>
      </c>
      <c r="H1021">
        <v>37</v>
      </c>
      <c r="I1021">
        <v>32</v>
      </c>
      <c r="J1021">
        <v>6</v>
      </c>
      <c r="K1021">
        <v>24</v>
      </c>
      <c r="L1021">
        <v>3</v>
      </c>
      <c r="M1021">
        <v>4</v>
      </c>
      <c r="N1021">
        <v>37</v>
      </c>
      <c r="O1021">
        <v>0</v>
      </c>
      <c r="R1021">
        <v>46.38</v>
      </c>
      <c r="S1021">
        <v>8.6999999999999993</v>
      </c>
      <c r="T1021">
        <v>34.78</v>
      </c>
      <c r="U1021">
        <v>4.3499999999999996</v>
      </c>
      <c r="V1021">
        <v>5.8</v>
      </c>
      <c r="W1021">
        <v>100</v>
      </c>
    </row>
    <row r="1022" spans="1:23" x14ac:dyDescent="0.25">
      <c r="A1022" t="s">
        <v>2310</v>
      </c>
      <c r="B1022" t="s">
        <v>2309</v>
      </c>
      <c r="C1022" t="s">
        <v>3245</v>
      </c>
      <c r="D1022" t="s">
        <v>9</v>
      </c>
      <c r="E1022">
        <v>23</v>
      </c>
      <c r="F1022">
        <v>189</v>
      </c>
      <c r="G1022">
        <v>12.17</v>
      </c>
      <c r="H1022">
        <v>12</v>
      </c>
      <c r="I1022">
        <v>11</v>
      </c>
      <c r="J1022">
        <v>4</v>
      </c>
      <c r="K1022">
        <v>6</v>
      </c>
      <c r="L1022">
        <v>0</v>
      </c>
      <c r="M1022">
        <v>2</v>
      </c>
      <c r="N1022">
        <v>12</v>
      </c>
      <c r="O1022">
        <v>0</v>
      </c>
      <c r="R1022">
        <v>47.83</v>
      </c>
      <c r="S1022">
        <v>17.39</v>
      </c>
      <c r="T1022">
        <v>26.09</v>
      </c>
      <c r="U1022">
        <v>0</v>
      </c>
      <c r="V1022">
        <v>8.6999999999999993</v>
      </c>
      <c r="W1022">
        <v>100</v>
      </c>
    </row>
    <row r="1023" spans="1:23" x14ac:dyDescent="0.25">
      <c r="A1023" t="s">
        <v>2316</v>
      </c>
      <c r="B1023" t="s">
        <v>2315</v>
      </c>
      <c r="C1023" t="s">
        <v>3245</v>
      </c>
      <c r="D1023" t="s">
        <v>9</v>
      </c>
      <c r="E1023">
        <v>64</v>
      </c>
      <c r="F1023">
        <v>455</v>
      </c>
      <c r="G1023">
        <v>14.07</v>
      </c>
      <c r="H1023">
        <v>47</v>
      </c>
      <c r="I1023">
        <v>17</v>
      </c>
      <c r="J1023">
        <v>15</v>
      </c>
      <c r="K1023">
        <v>17</v>
      </c>
      <c r="L1023">
        <v>8</v>
      </c>
      <c r="M1023">
        <v>7</v>
      </c>
      <c r="N1023">
        <v>47</v>
      </c>
      <c r="O1023">
        <v>0</v>
      </c>
      <c r="R1023">
        <v>26.56</v>
      </c>
      <c r="S1023">
        <v>23.44</v>
      </c>
      <c r="T1023">
        <v>26.56</v>
      </c>
      <c r="U1023">
        <v>12.5</v>
      </c>
      <c r="V1023">
        <v>10.94</v>
      </c>
      <c r="W1023">
        <v>100</v>
      </c>
    </row>
    <row r="1024" spans="1:23" x14ac:dyDescent="0.25">
      <c r="A1024" t="s">
        <v>2318</v>
      </c>
      <c r="B1024" t="s">
        <v>2317</v>
      </c>
      <c r="C1024" t="s">
        <v>3245</v>
      </c>
      <c r="D1024" t="s">
        <v>9</v>
      </c>
      <c r="E1024">
        <v>13</v>
      </c>
      <c r="F1024">
        <v>58</v>
      </c>
      <c r="G1024">
        <v>22.41</v>
      </c>
      <c r="H1024">
        <v>11</v>
      </c>
      <c r="I1024">
        <v>2</v>
      </c>
      <c r="J1024">
        <v>1</v>
      </c>
      <c r="K1024">
        <v>2</v>
      </c>
      <c r="L1024">
        <v>6</v>
      </c>
      <c r="M1024">
        <v>2</v>
      </c>
      <c r="N1024">
        <v>11</v>
      </c>
      <c r="O1024">
        <v>0</v>
      </c>
      <c r="R1024">
        <v>15.38</v>
      </c>
      <c r="S1024">
        <v>7.69</v>
      </c>
      <c r="T1024">
        <v>15.38</v>
      </c>
      <c r="U1024">
        <v>46.15</v>
      </c>
      <c r="V1024">
        <v>15.38</v>
      </c>
      <c r="W1024">
        <v>100</v>
      </c>
    </row>
    <row r="1025" spans="1:23" x14ac:dyDescent="0.25">
      <c r="A1025" t="s">
        <v>2320</v>
      </c>
      <c r="B1025" t="s">
        <v>2319</v>
      </c>
      <c r="C1025" t="s">
        <v>3245</v>
      </c>
      <c r="D1025" t="s">
        <v>9</v>
      </c>
      <c r="E1025">
        <v>0</v>
      </c>
      <c r="F1025">
        <v>2</v>
      </c>
      <c r="G1025">
        <v>0</v>
      </c>
      <c r="H1025">
        <v>0</v>
      </c>
      <c r="I1025">
        <v>0</v>
      </c>
      <c r="J1025">
        <v>0</v>
      </c>
      <c r="K1025">
        <v>0</v>
      </c>
      <c r="L1025">
        <v>0</v>
      </c>
      <c r="M1025">
        <v>0</v>
      </c>
      <c r="N1025">
        <v>0</v>
      </c>
      <c r="O1025">
        <v>0</v>
      </c>
    </row>
    <row r="1026" spans="1:23" x14ac:dyDescent="0.25">
      <c r="A1026" t="s">
        <v>1137</v>
      </c>
      <c r="B1026" t="s">
        <v>2321</v>
      </c>
      <c r="C1026" t="s">
        <v>3245</v>
      </c>
      <c r="D1026" t="s">
        <v>9</v>
      </c>
      <c r="E1026">
        <v>1182</v>
      </c>
      <c r="F1026">
        <v>4939</v>
      </c>
      <c r="G1026">
        <v>23.93</v>
      </c>
      <c r="H1026">
        <v>989</v>
      </c>
      <c r="I1026">
        <v>193</v>
      </c>
      <c r="J1026">
        <v>302</v>
      </c>
      <c r="K1026">
        <v>404</v>
      </c>
      <c r="L1026">
        <v>182</v>
      </c>
      <c r="M1026">
        <v>101</v>
      </c>
      <c r="N1026">
        <v>989</v>
      </c>
      <c r="O1026">
        <v>0</v>
      </c>
      <c r="R1026">
        <v>16.329999999999998</v>
      </c>
      <c r="S1026">
        <v>25.55</v>
      </c>
      <c r="T1026">
        <v>34.18</v>
      </c>
      <c r="U1026">
        <v>15.4</v>
      </c>
      <c r="V1026">
        <v>8.5399999999999991</v>
      </c>
      <c r="W1026">
        <v>100</v>
      </c>
    </row>
    <row r="1027" spans="1:23" x14ac:dyDescent="0.25">
      <c r="A1027" t="s">
        <v>2323</v>
      </c>
      <c r="B1027" t="s">
        <v>2322</v>
      </c>
      <c r="C1027" t="s">
        <v>3245</v>
      </c>
      <c r="D1027" t="s">
        <v>9</v>
      </c>
      <c r="E1027">
        <v>261</v>
      </c>
      <c r="F1027">
        <v>1667</v>
      </c>
      <c r="G1027">
        <v>15.66</v>
      </c>
      <c r="H1027">
        <v>226</v>
      </c>
      <c r="I1027">
        <v>35</v>
      </c>
      <c r="J1027">
        <v>56</v>
      </c>
      <c r="K1027">
        <v>110</v>
      </c>
      <c r="L1027">
        <v>40</v>
      </c>
      <c r="M1027">
        <v>20</v>
      </c>
      <c r="N1027">
        <v>226</v>
      </c>
      <c r="O1027">
        <v>0</v>
      </c>
      <c r="R1027">
        <v>13.41</v>
      </c>
      <c r="S1027">
        <v>21.46</v>
      </c>
      <c r="T1027">
        <v>42.15</v>
      </c>
      <c r="U1027">
        <v>15.33</v>
      </c>
      <c r="V1027">
        <v>7.66</v>
      </c>
      <c r="W1027">
        <v>100</v>
      </c>
    </row>
    <row r="1028" spans="1:23" x14ac:dyDescent="0.25">
      <c r="A1028" t="s">
        <v>2325</v>
      </c>
      <c r="B1028" t="s">
        <v>2324</v>
      </c>
      <c r="C1028" t="s">
        <v>3245</v>
      </c>
      <c r="D1028" t="s">
        <v>9</v>
      </c>
      <c r="E1028">
        <v>11</v>
      </c>
      <c r="F1028">
        <v>107</v>
      </c>
      <c r="G1028">
        <v>10.28</v>
      </c>
      <c r="H1028">
        <v>6</v>
      </c>
      <c r="I1028">
        <v>5</v>
      </c>
      <c r="J1028">
        <v>1</v>
      </c>
      <c r="K1028">
        <v>3</v>
      </c>
      <c r="L1028">
        <v>1</v>
      </c>
      <c r="M1028">
        <v>1</v>
      </c>
      <c r="N1028">
        <v>6</v>
      </c>
      <c r="O1028">
        <v>0</v>
      </c>
      <c r="R1028">
        <v>45.45</v>
      </c>
      <c r="S1028">
        <v>9.09</v>
      </c>
      <c r="T1028">
        <v>27.27</v>
      </c>
      <c r="U1028">
        <v>9.09</v>
      </c>
      <c r="V1028">
        <v>9.09</v>
      </c>
      <c r="W1028">
        <v>100</v>
      </c>
    </row>
    <row r="1029" spans="1:23" x14ac:dyDescent="0.25">
      <c r="A1029" t="s">
        <v>2327</v>
      </c>
      <c r="B1029" t="s">
        <v>2326</v>
      </c>
      <c r="C1029" t="s">
        <v>3245</v>
      </c>
      <c r="D1029" t="s">
        <v>9</v>
      </c>
      <c r="E1029">
        <v>207</v>
      </c>
      <c r="F1029">
        <v>1742</v>
      </c>
      <c r="G1029">
        <v>11.88</v>
      </c>
      <c r="H1029">
        <v>137</v>
      </c>
      <c r="I1029">
        <v>70</v>
      </c>
      <c r="J1029">
        <v>40</v>
      </c>
      <c r="K1029">
        <v>50</v>
      </c>
      <c r="L1029">
        <v>32</v>
      </c>
      <c r="M1029">
        <v>15</v>
      </c>
      <c r="N1029">
        <v>137</v>
      </c>
      <c r="O1029">
        <v>0</v>
      </c>
      <c r="R1029">
        <v>33.82</v>
      </c>
      <c r="S1029">
        <v>19.32</v>
      </c>
      <c r="T1029">
        <v>24.15</v>
      </c>
      <c r="U1029">
        <v>15.46</v>
      </c>
      <c r="V1029">
        <v>7.25</v>
      </c>
      <c r="W1029">
        <v>100</v>
      </c>
    </row>
    <row r="1030" spans="1:23" x14ac:dyDescent="0.25">
      <c r="A1030" t="s">
        <v>2329</v>
      </c>
      <c r="B1030" t="s">
        <v>2328</v>
      </c>
      <c r="C1030" t="s">
        <v>3245</v>
      </c>
      <c r="D1030" t="s">
        <v>9</v>
      </c>
      <c r="E1030">
        <v>27</v>
      </c>
      <c r="F1030">
        <v>534</v>
      </c>
      <c r="G1030">
        <v>5.0599999999999996</v>
      </c>
      <c r="H1030">
        <v>17</v>
      </c>
      <c r="I1030">
        <v>10</v>
      </c>
      <c r="J1030">
        <v>11</v>
      </c>
      <c r="K1030">
        <v>4</v>
      </c>
      <c r="L1030">
        <v>1</v>
      </c>
      <c r="M1030">
        <v>1</v>
      </c>
      <c r="N1030">
        <v>17</v>
      </c>
      <c r="O1030">
        <v>0</v>
      </c>
      <c r="R1030">
        <v>37.04</v>
      </c>
      <c r="S1030">
        <v>40.74</v>
      </c>
      <c r="T1030">
        <v>14.81</v>
      </c>
      <c r="U1030">
        <v>3.7</v>
      </c>
      <c r="V1030">
        <v>3.7</v>
      </c>
      <c r="W1030">
        <v>100</v>
      </c>
    </row>
    <row r="1031" spans="1:23" x14ac:dyDescent="0.25">
      <c r="A1031" t="s">
        <v>2331</v>
      </c>
      <c r="B1031" t="s">
        <v>2330</v>
      </c>
      <c r="C1031" t="s">
        <v>3245</v>
      </c>
      <c r="D1031" t="s">
        <v>9</v>
      </c>
      <c r="E1031">
        <v>5</v>
      </c>
      <c r="F1031">
        <v>6</v>
      </c>
      <c r="G1031">
        <v>83.33</v>
      </c>
      <c r="H1031">
        <v>4</v>
      </c>
      <c r="I1031">
        <v>1</v>
      </c>
      <c r="J1031">
        <v>0</v>
      </c>
      <c r="K1031">
        <v>2</v>
      </c>
      <c r="L1031">
        <v>1</v>
      </c>
      <c r="M1031">
        <v>1</v>
      </c>
      <c r="N1031">
        <v>4</v>
      </c>
      <c r="O1031">
        <v>0</v>
      </c>
      <c r="R1031">
        <v>20</v>
      </c>
      <c r="S1031">
        <v>0</v>
      </c>
      <c r="T1031">
        <v>40</v>
      </c>
      <c r="U1031">
        <v>20</v>
      </c>
      <c r="V1031">
        <v>20</v>
      </c>
      <c r="W1031">
        <v>100</v>
      </c>
    </row>
    <row r="1032" spans="1:23" x14ac:dyDescent="0.25">
      <c r="A1032" t="s">
        <v>2334</v>
      </c>
      <c r="B1032" t="s">
        <v>2333</v>
      </c>
      <c r="C1032" t="s">
        <v>3245</v>
      </c>
      <c r="D1032" t="s">
        <v>9</v>
      </c>
      <c r="E1032">
        <v>48</v>
      </c>
      <c r="F1032">
        <v>394</v>
      </c>
      <c r="G1032">
        <v>12.18</v>
      </c>
      <c r="H1032">
        <v>31</v>
      </c>
      <c r="I1032">
        <v>17</v>
      </c>
      <c r="J1032">
        <v>1</v>
      </c>
      <c r="K1032">
        <v>14</v>
      </c>
      <c r="L1032">
        <v>9</v>
      </c>
      <c r="M1032">
        <v>7</v>
      </c>
      <c r="N1032">
        <v>31</v>
      </c>
      <c r="O1032">
        <v>0</v>
      </c>
      <c r="R1032">
        <v>35.42</v>
      </c>
      <c r="S1032">
        <v>2.08</v>
      </c>
      <c r="T1032">
        <v>29.17</v>
      </c>
      <c r="U1032">
        <v>18.75</v>
      </c>
      <c r="V1032">
        <v>14.58</v>
      </c>
      <c r="W1032">
        <v>100</v>
      </c>
    </row>
    <row r="1033" spans="1:23" x14ac:dyDescent="0.25">
      <c r="A1033" t="s">
        <v>2336</v>
      </c>
      <c r="B1033" t="s">
        <v>2335</v>
      </c>
      <c r="C1033" t="s">
        <v>3245</v>
      </c>
      <c r="D1033" t="s">
        <v>9</v>
      </c>
      <c r="E1033">
        <v>0</v>
      </c>
      <c r="F1033">
        <v>1</v>
      </c>
      <c r="G1033">
        <v>0</v>
      </c>
      <c r="H1033">
        <v>0</v>
      </c>
      <c r="I1033">
        <v>0</v>
      </c>
      <c r="J1033">
        <v>0</v>
      </c>
      <c r="K1033">
        <v>0</v>
      </c>
      <c r="L1033">
        <v>0</v>
      </c>
      <c r="M1033">
        <v>0</v>
      </c>
      <c r="N1033">
        <v>0</v>
      </c>
      <c r="O1033">
        <v>0</v>
      </c>
    </row>
    <row r="1034" spans="1:23" x14ac:dyDescent="0.25">
      <c r="A1034" t="s">
        <v>2338</v>
      </c>
      <c r="B1034" t="s">
        <v>2337</v>
      </c>
      <c r="C1034" t="s">
        <v>3245</v>
      </c>
      <c r="D1034" t="s">
        <v>9</v>
      </c>
      <c r="E1034">
        <v>0</v>
      </c>
      <c r="F1034">
        <v>1</v>
      </c>
      <c r="G1034">
        <v>0</v>
      </c>
      <c r="H1034">
        <v>0</v>
      </c>
      <c r="I1034">
        <v>0</v>
      </c>
      <c r="J1034">
        <v>0</v>
      </c>
      <c r="K1034">
        <v>0</v>
      </c>
      <c r="L1034">
        <v>0</v>
      </c>
      <c r="M1034">
        <v>0</v>
      </c>
      <c r="N1034">
        <v>0</v>
      </c>
      <c r="O1034">
        <v>0</v>
      </c>
    </row>
    <row r="1035" spans="1:23" x14ac:dyDescent="0.25">
      <c r="A1035" t="s">
        <v>2340</v>
      </c>
      <c r="B1035" t="s">
        <v>2339</v>
      </c>
      <c r="C1035" t="s">
        <v>3245</v>
      </c>
      <c r="D1035" t="s">
        <v>9</v>
      </c>
      <c r="E1035">
        <v>2</v>
      </c>
      <c r="F1035">
        <v>6</v>
      </c>
      <c r="G1035">
        <v>33.33</v>
      </c>
      <c r="H1035">
        <v>1</v>
      </c>
      <c r="I1035">
        <v>1</v>
      </c>
      <c r="J1035">
        <v>1</v>
      </c>
      <c r="K1035">
        <v>0</v>
      </c>
      <c r="L1035">
        <v>0</v>
      </c>
      <c r="M1035">
        <v>0</v>
      </c>
      <c r="N1035">
        <v>1</v>
      </c>
      <c r="O1035">
        <v>0</v>
      </c>
      <c r="R1035">
        <v>50</v>
      </c>
      <c r="S1035">
        <v>50</v>
      </c>
      <c r="T1035">
        <v>0</v>
      </c>
      <c r="U1035">
        <v>0</v>
      </c>
      <c r="V1035">
        <v>0</v>
      </c>
      <c r="W1035">
        <v>100</v>
      </c>
    </row>
    <row r="1036" spans="1:23" x14ac:dyDescent="0.25">
      <c r="A1036" t="s">
        <v>2342</v>
      </c>
      <c r="B1036" t="s">
        <v>2341</v>
      </c>
      <c r="C1036" t="s">
        <v>3245</v>
      </c>
      <c r="D1036" t="s">
        <v>9</v>
      </c>
      <c r="E1036">
        <v>8</v>
      </c>
      <c r="F1036">
        <v>58</v>
      </c>
      <c r="G1036">
        <v>13.79</v>
      </c>
      <c r="H1036">
        <v>5</v>
      </c>
      <c r="I1036">
        <v>3</v>
      </c>
      <c r="J1036">
        <v>1</v>
      </c>
      <c r="K1036">
        <v>1</v>
      </c>
      <c r="L1036">
        <v>1</v>
      </c>
      <c r="M1036">
        <v>2</v>
      </c>
      <c r="N1036">
        <v>5</v>
      </c>
      <c r="O1036">
        <v>0</v>
      </c>
      <c r="R1036">
        <v>37.5</v>
      </c>
      <c r="S1036">
        <v>12.5</v>
      </c>
      <c r="T1036">
        <v>12.5</v>
      </c>
      <c r="U1036">
        <v>12.5</v>
      </c>
      <c r="V1036">
        <v>25</v>
      </c>
      <c r="W1036">
        <v>100</v>
      </c>
    </row>
    <row r="1037" spans="1:23" x14ac:dyDescent="0.25">
      <c r="A1037" t="s">
        <v>2344</v>
      </c>
      <c r="B1037" t="s">
        <v>2343</v>
      </c>
      <c r="C1037" t="s">
        <v>3245</v>
      </c>
      <c r="D1037" t="s">
        <v>9</v>
      </c>
      <c r="E1037">
        <v>2</v>
      </c>
      <c r="F1037">
        <v>10</v>
      </c>
      <c r="G1037">
        <v>20</v>
      </c>
      <c r="H1037">
        <v>1</v>
      </c>
      <c r="I1037">
        <v>1</v>
      </c>
      <c r="J1037">
        <v>0</v>
      </c>
      <c r="K1037">
        <v>1</v>
      </c>
      <c r="L1037">
        <v>0</v>
      </c>
      <c r="M1037">
        <v>0</v>
      </c>
      <c r="N1037">
        <v>1</v>
      </c>
      <c r="O1037">
        <v>0</v>
      </c>
      <c r="R1037">
        <v>50</v>
      </c>
      <c r="S1037">
        <v>0</v>
      </c>
      <c r="T1037">
        <v>50</v>
      </c>
      <c r="U1037">
        <v>0</v>
      </c>
      <c r="V1037">
        <v>0</v>
      </c>
      <c r="W1037">
        <v>100</v>
      </c>
    </row>
    <row r="1038" spans="1:23" x14ac:dyDescent="0.25">
      <c r="A1038" t="s">
        <v>2346</v>
      </c>
      <c r="B1038" t="s">
        <v>2345</v>
      </c>
      <c r="C1038" t="s">
        <v>3245</v>
      </c>
      <c r="D1038" t="s">
        <v>9</v>
      </c>
      <c r="E1038">
        <v>4</v>
      </c>
      <c r="F1038">
        <v>24</v>
      </c>
      <c r="G1038">
        <v>16.670000000000002</v>
      </c>
      <c r="H1038">
        <v>4</v>
      </c>
      <c r="I1038">
        <v>0</v>
      </c>
      <c r="J1038">
        <v>0</v>
      </c>
      <c r="K1038">
        <v>3</v>
      </c>
      <c r="L1038">
        <v>0</v>
      </c>
      <c r="M1038">
        <v>1</v>
      </c>
      <c r="N1038">
        <v>4</v>
      </c>
      <c r="O1038">
        <v>0</v>
      </c>
      <c r="R1038">
        <v>0</v>
      </c>
      <c r="S1038">
        <v>0</v>
      </c>
      <c r="T1038">
        <v>75</v>
      </c>
      <c r="U1038">
        <v>0</v>
      </c>
      <c r="V1038">
        <v>25</v>
      </c>
      <c r="W1038">
        <v>100</v>
      </c>
    </row>
    <row r="1039" spans="1:23" x14ac:dyDescent="0.25">
      <c r="A1039" t="s">
        <v>2348</v>
      </c>
      <c r="B1039" t="s">
        <v>2347</v>
      </c>
      <c r="C1039" t="s">
        <v>3245</v>
      </c>
      <c r="D1039" t="s">
        <v>9</v>
      </c>
      <c r="E1039">
        <v>10</v>
      </c>
      <c r="F1039">
        <v>50</v>
      </c>
      <c r="G1039">
        <v>20</v>
      </c>
      <c r="H1039">
        <v>4</v>
      </c>
      <c r="I1039">
        <v>6</v>
      </c>
      <c r="J1039">
        <v>1</v>
      </c>
      <c r="K1039">
        <v>1</v>
      </c>
      <c r="L1039">
        <v>2</v>
      </c>
      <c r="M1039">
        <v>0</v>
      </c>
      <c r="N1039">
        <v>4</v>
      </c>
      <c r="O1039">
        <v>0</v>
      </c>
      <c r="R1039">
        <v>60</v>
      </c>
      <c r="S1039">
        <v>10</v>
      </c>
      <c r="T1039">
        <v>10</v>
      </c>
      <c r="U1039">
        <v>20</v>
      </c>
      <c r="V1039">
        <v>0</v>
      </c>
      <c r="W1039">
        <v>100</v>
      </c>
    </row>
    <row r="1040" spans="1:23" x14ac:dyDescent="0.25">
      <c r="A1040" t="s">
        <v>2350</v>
      </c>
      <c r="B1040" t="s">
        <v>2349</v>
      </c>
      <c r="C1040" t="s">
        <v>3245</v>
      </c>
      <c r="D1040" t="s">
        <v>9</v>
      </c>
      <c r="E1040">
        <v>2</v>
      </c>
      <c r="F1040">
        <v>23</v>
      </c>
      <c r="G1040">
        <v>8.6999999999999993</v>
      </c>
      <c r="H1040">
        <v>1</v>
      </c>
      <c r="I1040">
        <v>1</v>
      </c>
      <c r="J1040">
        <v>0</v>
      </c>
      <c r="K1040">
        <v>1</v>
      </c>
      <c r="L1040">
        <v>0</v>
      </c>
      <c r="M1040">
        <v>0</v>
      </c>
      <c r="N1040">
        <v>1</v>
      </c>
      <c r="O1040">
        <v>0</v>
      </c>
      <c r="R1040">
        <v>50</v>
      </c>
      <c r="S1040">
        <v>0</v>
      </c>
      <c r="T1040">
        <v>50</v>
      </c>
      <c r="U1040">
        <v>0</v>
      </c>
      <c r="V1040">
        <v>0</v>
      </c>
      <c r="W1040">
        <v>100</v>
      </c>
    </row>
    <row r="1041" spans="1:23" x14ac:dyDescent="0.25">
      <c r="A1041" t="s">
        <v>2354</v>
      </c>
      <c r="B1041" t="s">
        <v>2353</v>
      </c>
      <c r="C1041" t="s">
        <v>3245</v>
      </c>
      <c r="D1041" t="s">
        <v>9</v>
      </c>
      <c r="E1041">
        <v>35</v>
      </c>
      <c r="F1041">
        <v>527</v>
      </c>
      <c r="G1041">
        <v>6.64</v>
      </c>
      <c r="H1041">
        <v>26</v>
      </c>
      <c r="I1041">
        <v>9</v>
      </c>
      <c r="J1041">
        <v>10</v>
      </c>
      <c r="K1041">
        <v>13</v>
      </c>
      <c r="L1041">
        <v>1</v>
      </c>
      <c r="M1041">
        <v>2</v>
      </c>
      <c r="N1041">
        <v>26</v>
      </c>
      <c r="O1041">
        <v>0</v>
      </c>
      <c r="R1041">
        <v>25.71</v>
      </c>
      <c r="S1041">
        <v>28.57</v>
      </c>
      <c r="T1041">
        <v>37.14</v>
      </c>
      <c r="U1041">
        <v>2.86</v>
      </c>
      <c r="V1041">
        <v>5.71</v>
      </c>
      <c r="W1041">
        <v>100</v>
      </c>
    </row>
    <row r="1042" spans="1:23" x14ac:dyDescent="0.25">
      <c r="A1042" t="s">
        <v>2356</v>
      </c>
      <c r="B1042" t="s">
        <v>2355</v>
      </c>
      <c r="C1042" t="s">
        <v>3245</v>
      </c>
      <c r="D1042" t="s">
        <v>9</v>
      </c>
      <c r="E1042">
        <v>156</v>
      </c>
      <c r="F1042">
        <v>909</v>
      </c>
      <c r="G1042">
        <v>17.16</v>
      </c>
      <c r="H1042">
        <v>98</v>
      </c>
      <c r="I1042">
        <v>58</v>
      </c>
      <c r="J1042">
        <v>22</v>
      </c>
      <c r="K1042">
        <v>46</v>
      </c>
      <c r="L1042">
        <v>13</v>
      </c>
      <c r="M1042">
        <v>17</v>
      </c>
      <c r="N1042">
        <v>98</v>
      </c>
      <c r="O1042">
        <v>0</v>
      </c>
      <c r="R1042">
        <v>37.18</v>
      </c>
      <c r="S1042">
        <v>14.1</v>
      </c>
      <c r="T1042">
        <v>29.49</v>
      </c>
      <c r="U1042">
        <v>8.33</v>
      </c>
      <c r="V1042">
        <v>10.9</v>
      </c>
      <c r="W1042">
        <v>100</v>
      </c>
    </row>
    <row r="1043" spans="1:23" x14ac:dyDescent="0.25">
      <c r="A1043" t="s">
        <v>2358</v>
      </c>
      <c r="B1043" t="s">
        <v>2357</v>
      </c>
      <c r="C1043" t="s">
        <v>3245</v>
      </c>
      <c r="D1043" t="s">
        <v>9</v>
      </c>
      <c r="E1043">
        <v>105</v>
      </c>
      <c r="F1043">
        <v>664</v>
      </c>
      <c r="G1043">
        <v>15.81</v>
      </c>
      <c r="H1043">
        <v>66</v>
      </c>
      <c r="I1043">
        <v>39</v>
      </c>
      <c r="J1043">
        <v>13</v>
      </c>
      <c r="K1043">
        <v>38</v>
      </c>
      <c r="L1043">
        <v>8</v>
      </c>
      <c r="M1043">
        <v>7</v>
      </c>
      <c r="N1043">
        <v>66</v>
      </c>
      <c r="O1043">
        <v>0</v>
      </c>
      <c r="R1043">
        <v>37.14</v>
      </c>
      <c r="S1043">
        <v>12.38</v>
      </c>
      <c r="T1043">
        <v>36.19</v>
      </c>
      <c r="U1043">
        <v>7.62</v>
      </c>
      <c r="V1043">
        <v>6.67</v>
      </c>
      <c r="W1043">
        <v>100</v>
      </c>
    </row>
    <row r="1044" spans="1:23" x14ac:dyDescent="0.25">
      <c r="A1044" t="s">
        <v>2360</v>
      </c>
      <c r="B1044" t="s">
        <v>2359</v>
      </c>
      <c r="C1044" t="s">
        <v>3245</v>
      </c>
      <c r="D1044" t="s">
        <v>9</v>
      </c>
      <c r="E1044">
        <v>21</v>
      </c>
      <c r="F1044">
        <v>309</v>
      </c>
      <c r="G1044">
        <v>6.8</v>
      </c>
      <c r="H1044">
        <v>9</v>
      </c>
      <c r="I1044">
        <v>12</v>
      </c>
      <c r="J1044">
        <v>1</v>
      </c>
      <c r="K1044">
        <v>5</v>
      </c>
      <c r="L1044">
        <v>3</v>
      </c>
      <c r="M1044">
        <v>0</v>
      </c>
      <c r="N1044">
        <v>9</v>
      </c>
      <c r="O1044">
        <v>0</v>
      </c>
      <c r="R1044">
        <v>57.14</v>
      </c>
      <c r="S1044">
        <v>4.76</v>
      </c>
      <c r="T1044">
        <v>23.81</v>
      </c>
      <c r="U1044">
        <v>14.29</v>
      </c>
      <c r="V1044">
        <v>0</v>
      </c>
      <c r="W1044">
        <v>100</v>
      </c>
    </row>
    <row r="1045" spans="1:23" x14ac:dyDescent="0.25">
      <c r="A1045" t="s">
        <v>2362</v>
      </c>
      <c r="B1045" t="s">
        <v>2361</v>
      </c>
      <c r="C1045" t="s">
        <v>3245</v>
      </c>
      <c r="D1045" t="s">
        <v>9</v>
      </c>
      <c r="E1045">
        <v>64</v>
      </c>
      <c r="F1045">
        <v>425</v>
      </c>
      <c r="G1045">
        <v>15.06</v>
      </c>
      <c r="H1045">
        <v>51</v>
      </c>
      <c r="I1045">
        <v>13</v>
      </c>
      <c r="J1045">
        <v>23</v>
      </c>
      <c r="K1045">
        <v>16</v>
      </c>
      <c r="L1045">
        <v>7</v>
      </c>
      <c r="M1045">
        <v>5</v>
      </c>
      <c r="N1045">
        <v>51</v>
      </c>
      <c r="O1045">
        <v>0</v>
      </c>
      <c r="R1045">
        <v>20.309999999999999</v>
      </c>
      <c r="S1045">
        <v>35.94</v>
      </c>
      <c r="T1045">
        <v>25</v>
      </c>
      <c r="U1045">
        <v>10.94</v>
      </c>
      <c r="V1045">
        <v>7.81</v>
      </c>
      <c r="W1045">
        <v>100</v>
      </c>
    </row>
    <row r="1046" spans="1:23" x14ac:dyDescent="0.25">
      <c r="A1046" t="s">
        <v>2364</v>
      </c>
      <c r="B1046" t="s">
        <v>2363</v>
      </c>
      <c r="C1046" t="s">
        <v>3245</v>
      </c>
      <c r="D1046" t="s">
        <v>9</v>
      </c>
      <c r="E1046">
        <v>30</v>
      </c>
      <c r="F1046">
        <v>165</v>
      </c>
      <c r="G1046">
        <v>18.18</v>
      </c>
      <c r="H1046">
        <v>17</v>
      </c>
      <c r="I1046">
        <v>13</v>
      </c>
      <c r="J1046">
        <v>5</v>
      </c>
      <c r="K1046">
        <v>5</v>
      </c>
      <c r="L1046">
        <v>3</v>
      </c>
      <c r="M1046">
        <v>4</v>
      </c>
      <c r="N1046">
        <v>17</v>
      </c>
      <c r="O1046">
        <v>0</v>
      </c>
      <c r="R1046">
        <v>43.33</v>
      </c>
      <c r="S1046">
        <v>16.670000000000002</v>
      </c>
      <c r="T1046">
        <v>16.670000000000002</v>
      </c>
      <c r="U1046">
        <v>10</v>
      </c>
      <c r="V1046">
        <v>13.33</v>
      </c>
      <c r="W1046">
        <v>100</v>
      </c>
    </row>
    <row r="1047" spans="1:23" x14ac:dyDescent="0.25">
      <c r="A1047" t="s">
        <v>2366</v>
      </c>
      <c r="B1047" t="s">
        <v>2365</v>
      </c>
      <c r="C1047" t="s">
        <v>3245</v>
      </c>
      <c r="D1047" t="s">
        <v>9</v>
      </c>
      <c r="E1047">
        <v>15</v>
      </c>
      <c r="F1047">
        <v>440</v>
      </c>
      <c r="G1047">
        <v>3.41</v>
      </c>
      <c r="H1047">
        <v>12</v>
      </c>
      <c r="I1047">
        <v>3</v>
      </c>
      <c r="J1047">
        <v>5</v>
      </c>
      <c r="K1047">
        <v>2</v>
      </c>
      <c r="L1047">
        <v>4</v>
      </c>
      <c r="M1047">
        <v>1</v>
      </c>
      <c r="N1047">
        <v>12</v>
      </c>
      <c r="O1047">
        <v>0</v>
      </c>
      <c r="R1047">
        <v>20</v>
      </c>
      <c r="S1047">
        <v>33.33</v>
      </c>
      <c r="T1047">
        <v>13.33</v>
      </c>
      <c r="U1047">
        <v>26.67</v>
      </c>
      <c r="V1047">
        <v>6.67</v>
      </c>
      <c r="W1047">
        <v>100</v>
      </c>
    </row>
    <row r="1048" spans="1:23" x14ac:dyDescent="0.25">
      <c r="A1048" t="s">
        <v>2368</v>
      </c>
      <c r="B1048" t="s">
        <v>2367</v>
      </c>
      <c r="C1048" t="s">
        <v>3245</v>
      </c>
      <c r="D1048" t="s">
        <v>9</v>
      </c>
      <c r="E1048">
        <v>5</v>
      </c>
      <c r="F1048">
        <v>12</v>
      </c>
      <c r="G1048">
        <v>41.67</v>
      </c>
      <c r="H1048">
        <v>4</v>
      </c>
      <c r="I1048">
        <v>1</v>
      </c>
      <c r="J1048">
        <v>0</v>
      </c>
      <c r="K1048">
        <v>2</v>
      </c>
      <c r="L1048">
        <v>1</v>
      </c>
      <c r="M1048">
        <v>1</v>
      </c>
      <c r="N1048">
        <v>4</v>
      </c>
      <c r="O1048">
        <v>0</v>
      </c>
      <c r="R1048">
        <v>20</v>
      </c>
      <c r="S1048">
        <v>0</v>
      </c>
      <c r="T1048">
        <v>40</v>
      </c>
      <c r="U1048">
        <v>20</v>
      </c>
      <c r="V1048">
        <v>20</v>
      </c>
      <c r="W1048">
        <v>100</v>
      </c>
    </row>
    <row r="1049" spans="1:23" x14ac:dyDescent="0.25">
      <c r="A1049" t="s">
        <v>2370</v>
      </c>
      <c r="B1049" t="s">
        <v>2369</v>
      </c>
      <c r="C1049" t="s">
        <v>3245</v>
      </c>
      <c r="D1049" t="s">
        <v>9</v>
      </c>
      <c r="E1049">
        <v>14</v>
      </c>
      <c r="F1049">
        <v>24</v>
      </c>
      <c r="G1049">
        <v>58.33</v>
      </c>
      <c r="H1049">
        <v>9</v>
      </c>
      <c r="I1049">
        <v>5</v>
      </c>
      <c r="J1049">
        <v>1</v>
      </c>
      <c r="K1049">
        <v>6</v>
      </c>
      <c r="L1049">
        <v>1</v>
      </c>
      <c r="M1049">
        <v>1</v>
      </c>
      <c r="N1049">
        <v>9</v>
      </c>
      <c r="O1049">
        <v>0</v>
      </c>
      <c r="R1049">
        <v>35.71</v>
      </c>
      <c r="S1049">
        <v>7.14</v>
      </c>
      <c r="T1049">
        <v>42.86</v>
      </c>
      <c r="U1049">
        <v>7.14</v>
      </c>
      <c r="V1049">
        <v>7.14</v>
      </c>
      <c r="W1049">
        <v>100</v>
      </c>
    </row>
    <row r="1050" spans="1:23" x14ac:dyDescent="0.25">
      <c r="A1050" t="s">
        <v>2372</v>
      </c>
      <c r="B1050" t="s">
        <v>2371</v>
      </c>
      <c r="C1050" t="s">
        <v>3245</v>
      </c>
      <c r="D1050" t="s">
        <v>9</v>
      </c>
      <c r="E1050">
        <v>16</v>
      </c>
      <c r="F1050">
        <v>34</v>
      </c>
      <c r="G1050">
        <v>47.06</v>
      </c>
      <c r="H1050">
        <v>11</v>
      </c>
      <c r="I1050">
        <v>5</v>
      </c>
      <c r="J1050">
        <v>1</v>
      </c>
      <c r="K1050">
        <v>7</v>
      </c>
      <c r="L1050">
        <v>0</v>
      </c>
      <c r="M1050">
        <v>3</v>
      </c>
      <c r="N1050">
        <v>11</v>
      </c>
      <c r="O1050">
        <v>0</v>
      </c>
      <c r="R1050">
        <v>31.25</v>
      </c>
      <c r="S1050">
        <v>6.25</v>
      </c>
      <c r="T1050">
        <v>43.75</v>
      </c>
      <c r="U1050">
        <v>0</v>
      </c>
      <c r="V1050">
        <v>18.75</v>
      </c>
      <c r="W1050">
        <v>100</v>
      </c>
    </row>
    <row r="1051" spans="1:23" x14ac:dyDescent="0.25">
      <c r="A1051" t="s">
        <v>2374</v>
      </c>
      <c r="B1051" t="s">
        <v>2373</v>
      </c>
      <c r="C1051" t="s">
        <v>3245</v>
      </c>
      <c r="D1051" t="s">
        <v>9</v>
      </c>
      <c r="E1051">
        <v>7</v>
      </c>
      <c r="F1051">
        <v>20</v>
      </c>
      <c r="G1051">
        <v>35</v>
      </c>
      <c r="H1051">
        <v>5</v>
      </c>
      <c r="I1051">
        <v>2</v>
      </c>
      <c r="J1051">
        <v>3</v>
      </c>
      <c r="K1051">
        <v>1</v>
      </c>
      <c r="L1051">
        <v>0</v>
      </c>
      <c r="M1051">
        <v>1</v>
      </c>
      <c r="N1051">
        <v>5</v>
      </c>
      <c r="O1051">
        <v>0</v>
      </c>
      <c r="R1051">
        <v>28.57</v>
      </c>
      <c r="S1051">
        <v>42.86</v>
      </c>
      <c r="T1051">
        <v>14.29</v>
      </c>
      <c r="U1051">
        <v>0</v>
      </c>
      <c r="V1051">
        <v>14.29</v>
      </c>
      <c r="W1051">
        <v>100</v>
      </c>
    </row>
    <row r="1052" spans="1:23" x14ac:dyDescent="0.25">
      <c r="A1052" t="s">
        <v>2376</v>
      </c>
      <c r="B1052" t="s">
        <v>2375</v>
      </c>
      <c r="C1052" t="s">
        <v>3245</v>
      </c>
      <c r="D1052" t="s">
        <v>9</v>
      </c>
      <c r="E1052">
        <v>55</v>
      </c>
      <c r="F1052">
        <v>84</v>
      </c>
      <c r="G1052">
        <v>65.48</v>
      </c>
      <c r="H1052">
        <v>46</v>
      </c>
      <c r="I1052">
        <v>9</v>
      </c>
      <c r="J1052">
        <v>21</v>
      </c>
      <c r="K1052">
        <v>11</v>
      </c>
      <c r="L1052">
        <v>9</v>
      </c>
      <c r="M1052">
        <v>5</v>
      </c>
      <c r="N1052">
        <v>46</v>
      </c>
      <c r="O1052">
        <v>0</v>
      </c>
      <c r="R1052">
        <v>16.36</v>
      </c>
      <c r="S1052">
        <v>38.18</v>
      </c>
      <c r="T1052">
        <v>20</v>
      </c>
      <c r="U1052">
        <v>16.36</v>
      </c>
      <c r="V1052">
        <v>9.09</v>
      </c>
      <c r="W1052">
        <v>100</v>
      </c>
    </row>
    <row r="1053" spans="1:23" x14ac:dyDescent="0.25">
      <c r="A1053" t="s">
        <v>2378</v>
      </c>
      <c r="B1053" t="s">
        <v>2377</v>
      </c>
      <c r="C1053" t="s">
        <v>3245</v>
      </c>
      <c r="D1053" t="s">
        <v>9</v>
      </c>
      <c r="E1053">
        <v>57</v>
      </c>
      <c r="F1053">
        <v>81</v>
      </c>
      <c r="G1053">
        <v>70.37</v>
      </c>
      <c r="H1053">
        <v>34</v>
      </c>
      <c r="I1053">
        <v>23</v>
      </c>
      <c r="J1053">
        <v>11</v>
      </c>
      <c r="K1053">
        <v>13</v>
      </c>
      <c r="L1053">
        <v>7</v>
      </c>
      <c r="M1053">
        <v>3</v>
      </c>
      <c r="N1053">
        <v>34</v>
      </c>
      <c r="O1053">
        <v>0</v>
      </c>
      <c r="R1053">
        <v>40.35</v>
      </c>
      <c r="S1053">
        <v>19.3</v>
      </c>
      <c r="T1053">
        <v>22.81</v>
      </c>
      <c r="U1053">
        <v>12.28</v>
      </c>
      <c r="V1053">
        <v>5.26</v>
      </c>
      <c r="W1053">
        <v>100</v>
      </c>
    </row>
    <row r="1054" spans="1:23" x14ac:dyDescent="0.25">
      <c r="A1054" t="s">
        <v>2380</v>
      </c>
      <c r="B1054" t="s">
        <v>2379</v>
      </c>
      <c r="C1054" t="s">
        <v>3245</v>
      </c>
      <c r="D1054" t="s">
        <v>9</v>
      </c>
      <c r="E1054">
        <v>71</v>
      </c>
      <c r="F1054">
        <v>96</v>
      </c>
      <c r="G1054">
        <v>73.959999999999994</v>
      </c>
      <c r="H1054">
        <v>33</v>
      </c>
      <c r="I1054">
        <v>38</v>
      </c>
      <c r="J1054">
        <v>7</v>
      </c>
      <c r="K1054">
        <v>16</v>
      </c>
      <c r="L1054">
        <v>7</v>
      </c>
      <c r="M1054">
        <v>3</v>
      </c>
      <c r="N1054">
        <v>33</v>
      </c>
      <c r="O1054">
        <v>0</v>
      </c>
      <c r="R1054">
        <v>53.52</v>
      </c>
      <c r="S1054">
        <v>9.86</v>
      </c>
      <c r="T1054">
        <v>22.54</v>
      </c>
      <c r="U1054">
        <v>9.86</v>
      </c>
      <c r="V1054">
        <v>4.2300000000000004</v>
      </c>
      <c r="W1054">
        <v>100</v>
      </c>
    </row>
    <row r="1055" spans="1:23" x14ac:dyDescent="0.25">
      <c r="A1055" t="s">
        <v>2384</v>
      </c>
      <c r="B1055" t="s">
        <v>2383</v>
      </c>
      <c r="C1055" t="s">
        <v>3245</v>
      </c>
      <c r="D1055" t="s">
        <v>9</v>
      </c>
      <c r="E1055">
        <v>25</v>
      </c>
      <c r="F1055">
        <v>30</v>
      </c>
      <c r="G1055">
        <v>83.33</v>
      </c>
      <c r="H1055">
        <v>15</v>
      </c>
      <c r="I1055">
        <v>10</v>
      </c>
      <c r="J1055">
        <v>2</v>
      </c>
      <c r="K1055">
        <v>5</v>
      </c>
      <c r="L1055">
        <v>6</v>
      </c>
      <c r="M1055">
        <v>2</v>
      </c>
      <c r="N1055">
        <v>15</v>
      </c>
      <c r="O1055">
        <v>0</v>
      </c>
      <c r="R1055">
        <v>40</v>
      </c>
      <c r="S1055">
        <v>8</v>
      </c>
      <c r="T1055">
        <v>20</v>
      </c>
      <c r="U1055">
        <v>24</v>
      </c>
      <c r="V1055">
        <v>8</v>
      </c>
      <c r="W1055">
        <v>100</v>
      </c>
    </row>
    <row r="1056" spans="1:23" x14ac:dyDescent="0.25">
      <c r="A1056" t="s">
        <v>2386</v>
      </c>
      <c r="B1056" t="s">
        <v>2385</v>
      </c>
      <c r="C1056" t="s">
        <v>3245</v>
      </c>
      <c r="D1056" t="s">
        <v>9</v>
      </c>
      <c r="E1056">
        <v>367</v>
      </c>
      <c r="F1056">
        <v>768</v>
      </c>
      <c r="G1056">
        <v>47.79</v>
      </c>
      <c r="H1056">
        <v>266</v>
      </c>
      <c r="I1056">
        <v>101</v>
      </c>
      <c r="J1056">
        <v>83</v>
      </c>
      <c r="K1056">
        <v>115</v>
      </c>
      <c r="L1056">
        <v>39</v>
      </c>
      <c r="M1056">
        <v>29</v>
      </c>
      <c r="N1056">
        <v>266</v>
      </c>
      <c r="O1056">
        <v>0</v>
      </c>
      <c r="R1056">
        <v>27.52</v>
      </c>
      <c r="S1056">
        <v>22.62</v>
      </c>
      <c r="T1056">
        <v>31.34</v>
      </c>
      <c r="U1056">
        <v>10.63</v>
      </c>
      <c r="V1056">
        <v>7.9</v>
      </c>
      <c r="W1056">
        <v>100</v>
      </c>
    </row>
    <row r="1057" spans="1:23" x14ac:dyDescent="0.25">
      <c r="A1057" t="s">
        <v>1722</v>
      </c>
      <c r="B1057" t="s">
        <v>1721</v>
      </c>
      <c r="C1057" t="s">
        <v>3245</v>
      </c>
      <c r="D1057" t="s">
        <v>9</v>
      </c>
      <c r="E1057">
        <v>1575</v>
      </c>
      <c r="F1057">
        <v>2263</v>
      </c>
      <c r="G1057">
        <v>69.599999999999994</v>
      </c>
      <c r="H1057">
        <v>1169</v>
      </c>
      <c r="I1057">
        <v>406</v>
      </c>
      <c r="J1057">
        <v>81</v>
      </c>
      <c r="K1057">
        <v>701</v>
      </c>
      <c r="L1057">
        <v>86</v>
      </c>
      <c r="M1057">
        <v>301</v>
      </c>
      <c r="N1057">
        <v>1169</v>
      </c>
      <c r="O1057">
        <v>0</v>
      </c>
      <c r="R1057">
        <v>25.78</v>
      </c>
      <c r="S1057">
        <v>5.14</v>
      </c>
      <c r="T1057">
        <v>44.51</v>
      </c>
      <c r="U1057">
        <v>5.46</v>
      </c>
      <c r="V1057">
        <v>19.11</v>
      </c>
      <c r="W1057">
        <v>100</v>
      </c>
    </row>
    <row r="1058" spans="1:23" x14ac:dyDescent="0.25">
      <c r="A1058" t="s">
        <v>2388</v>
      </c>
      <c r="B1058" t="s">
        <v>2387</v>
      </c>
      <c r="C1058" t="s">
        <v>3245</v>
      </c>
      <c r="D1058" t="s">
        <v>9</v>
      </c>
      <c r="E1058">
        <v>48</v>
      </c>
      <c r="F1058">
        <v>381</v>
      </c>
      <c r="G1058">
        <v>12.6</v>
      </c>
      <c r="H1058">
        <v>32</v>
      </c>
      <c r="I1058">
        <v>16</v>
      </c>
      <c r="J1058">
        <v>5</v>
      </c>
      <c r="K1058">
        <v>13</v>
      </c>
      <c r="L1058">
        <v>9</v>
      </c>
      <c r="M1058">
        <v>5</v>
      </c>
      <c r="N1058">
        <v>32</v>
      </c>
      <c r="O1058">
        <v>0</v>
      </c>
      <c r="R1058">
        <v>33.33</v>
      </c>
      <c r="S1058">
        <v>10.42</v>
      </c>
      <c r="T1058">
        <v>27.08</v>
      </c>
      <c r="U1058">
        <v>18.75</v>
      </c>
      <c r="V1058">
        <v>10.42</v>
      </c>
      <c r="W1058">
        <v>100</v>
      </c>
    </row>
    <row r="1059" spans="1:23" x14ac:dyDescent="0.25">
      <c r="A1059" t="s">
        <v>2390</v>
      </c>
      <c r="B1059" t="s">
        <v>2389</v>
      </c>
      <c r="C1059" t="s">
        <v>3245</v>
      </c>
      <c r="D1059" t="s">
        <v>9</v>
      </c>
      <c r="E1059">
        <v>1</v>
      </c>
      <c r="F1059">
        <v>8</v>
      </c>
      <c r="G1059">
        <v>12.5</v>
      </c>
      <c r="H1059">
        <v>1</v>
      </c>
      <c r="I1059">
        <v>0</v>
      </c>
      <c r="J1059">
        <v>0</v>
      </c>
      <c r="K1059">
        <v>0</v>
      </c>
      <c r="L1059">
        <v>1</v>
      </c>
      <c r="M1059">
        <v>0</v>
      </c>
      <c r="N1059">
        <v>1</v>
      </c>
      <c r="O1059">
        <v>0</v>
      </c>
      <c r="R1059">
        <v>0</v>
      </c>
      <c r="S1059">
        <v>0</v>
      </c>
      <c r="T1059">
        <v>0</v>
      </c>
      <c r="U1059">
        <v>100</v>
      </c>
      <c r="V1059">
        <v>0</v>
      </c>
      <c r="W1059">
        <v>100</v>
      </c>
    </row>
    <row r="1060" spans="1:23" x14ac:dyDescent="0.25">
      <c r="A1060" t="s">
        <v>1531</v>
      </c>
      <c r="B1060" t="s">
        <v>1530</v>
      </c>
      <c r="C1060" t="s">
        <v>3245</v>
      </c>
      <c r="D1060" t="s">
        <v>9</v>
      </c>
      <c r="E1060">
        <v>33</v>
      </c>
      <c r="F1060">
        <v>169</v>
      </c>
      <c r="G1060">
        <v>19.53</v>
      </c>
      <c r="H1060">
        <v>22</v>
      </c>
      <c r="I1060">
        <v>11</v>
      </c>
      <c r="J1060">
        <v>10</v>
      </c>
      <c r="K1060">
        <v>3</v>
      </c>
      <c r="L1060">
        <v>8</v>
      </c>
      <c r="M1060">
        <v>1</v>
      </c>
      <c r="N1060">
        <v>22</v>
      </c>
      <c r="O1060">
        <v>0</v>
      </c>
      <c r="R1060">
        <v>33.33</v>
      </c>
      <c r="S1060">
        <v>30.3</v>
      </c>
      <c r="T1060">
        <v>9.09</v>
      </c>
      <c r="U1060">
        <v>24.24</v>
      </c>
      <c r="V1060">
        <v>3.03</v>
      </c>
      <c r="W1060">
        <v>100</v>
      </c>
    </row>
    <row r="1061" spans="1:23" x14ac:dyDescent="0.25">
      <c r="A1061" t="s">
        <v>2392</v>
      </c>
      <c r="B1061" t="s">
        <v>2391</v>
      </c>
      <c r="C1061" t="s">
        <v>3245</v>
      </c>
      <c r="D1061" t="s">
        <v>9</v>
      </c>
      <c r="E1061">
        <v>4</v>
      </c>
      <c r="F1061">
        <v>17</v>
      </c>
      <c r="G1061">
        <v>23.53</v>
      </c>
      <c r="H1061">
        <v>3</v>
      </c>
      <c r="I1061">
        <v>1</v>
      </c>
      <c r="J1061">
        <v>1</v>
      </c>
      <c r="K1061">
        <v>2</v>
      </c>
      <c r="L1061">
        <v>0</v>
      </c>
      <c r="M1061">
        <v>0</v>
      </c>
      <c r="N1061">
        <v>3</v>
      </c>
      <c r="O1061">
        <v>0</v>
      </c>
      <c r="R1061">
        <v>25</v>
      </c>
      <c r="S1061">
        <v>25</v>
      </c>
      <c r="T1061">
        <v>50</v>
      </c>
      <c r="U1061">
        <v>0</v>
      </c>
      <c r="V1061">
        <v>0</v>
      </c>
      <c r="W1061">
        <v>100</v>
      </c>
    </row>
    <row r="1062" spans="1:23" x14ac:dyDescent="0.25">
      <c r="A1062" t="s">
        <v>2394</v>
      </c>
      <c r="B1062" t="s">
        <v>2393</v>
      </c>
      <c r="C1062" t="s">
        <v>3245</v>
      </c>
      <c r="D1062" t="s">
        <v>9</v>
      </c>
      <c r="E1062">
        <v>110</v>
      </c>
      <c r="F1062">
        <v>732</v>
      </c>
      <c r="G1062">
        <v>15.03</v>
      </c>
      <c r="H1062">
        <v>75</v>
      </c>
      <c r="I1062">
        <v>35</v>
      </c>
      <c r="J1062">
        <v>19</v>
      </c>
      <c r="K1062">
        <v>31</v>
      </c>
      <c r="L1062">
        <v>14</v>
      </c>
      <c r="M1062">
        <v>11</v>
      </c>
      <c r="N1062">
        <v>75</v>
      </c>
      <c r="O1062">
        <v>0</v>
      </c>
      <c r="R1062">
        <v>31.82</v>
      </c>
      <c r="S1062">
        <v>17.27</v>
      </c>
      <c r="T1062">
        <v>28.18</v>
      </c>
      <c r="U1062">
        <v>12.73</v>
      </c>
      <c r="V1062">
        <v>10</v>
      </c>
      <c r="W1062">
        <v>100</v>
      </c>
    </row>
    <row r="1063" spans="1:23" x14ac:dyDescent="0.25">
      <c r="A1063" t="s">
        <v>2396</v>
      </c>
      <c r="B1063" t="s">
        <v>2395</v>
      </c>
      <c r="C1063" t="s">
        <v>3245</v>
      </c>
      <c r="D1063" t="s">
        <v>9</v>
      </c>
      <c r="E1063">
        <v>3</v>
      </c>
      <c r="F1063">
        <v>6</v>
      </c>
      <c r="G1063">
        <v>50</v>
      </c>
      <c r="H1063">
        <v>0</v>
      </c>
      <c r="I1063">
        <v>3</v>
      </c>
      <c r="J1063">
        <v>0</v>
      </c>
      <c r="K1063">
        <v>0</v>
      </c>
      <c r="L1063">
        <v>0</v>
      </c>
      <c r="M1063">
        <v>0</v>
      </c>
      <c r="N1063">
        <v>0</v>
      </c>
      <c r="O1063">
        <v>0</v>
      </c>
      <c r="R1063">
        <v>100</v>
      </c>
      <c r="S1063">
        <v>0</v>
      </c>
      <c r="T1063">
        <v>0</v>
      </c>
      <c r="U1063">
        <v>0</v>
      </c>
      <c r="V1063">
        <v>0</v>
      </c>
      <c r="W1063">
        <v>100</v>
      </c>
    </row>
    <row r="1064" spans="1:23" x14ac:dyDescent="0.25">
      <c r="A1064" t="s">
        <v>2398</v>
      </c>
      <c r="B1064" t="s">
        <v>2397</v>
      </c>
      <c r="C1064" t="s">
        <v>3245</v>
      </c>
      <c r="D1064" t="s">
        <v>9</v>
      </c>
      <c r="E1064">
        <v>0</v>
      </c>
      <c r="F1064">
        <v>25</v>
      </c>
      <c r="G1064">
        <v>0</v>
      </c>
      <c r="H1064">
        <v>0</v>
      </c>
      <c r="I1064">
        <v>0</v>
      </c>
      <c r="J1064">
        <v>0</v>
      </c>
      <c r="K1064">
        <v>0</v>
      </c>
      <c r="L1064">
        <v>0</v>
      </c>
      <c r="M1064">
        <v>0</v>
      </c>
      <c r="N1064">
        <v>0</v>
      </c>
      <c r="O1064">
        <v>0</v>
      </c>
    </row>
    <row r="1065" spans="1:23" x14ac:dyDescent="0.25">
      <c r="A1065" t="s">
        <v>1536</v>
      </c>
      <c r="B1065" t="s">
        <v>1535</v>
      </c>
      <c r="C1065" t="s">
        <v>3245</v>
      </c>
      <c r="D1065" t="s">
        <v>9</v>
      </c>
      <c r="E1065">
        <v>10</v>
      </c>
      <c r="F1065">
        <v>18</v>
      </c>
      <c r="G1065">
        <v>55.56</v>
      </c>
      <c r="H1065">
        <v>8</v>
      </c>
      <c r="I1065">
        <v>2</v>
      </c>
      <c r="J1065">
        <v>1</v>
      </c>
      <c r="K1065">
        <v>2</v>
      </c>
      <c r="L1065">
        <v>2</v>
      </c>
      <c r="M1065">
        <v>3</v>
      </c>
      <c r="N1065">
        <v>8</v>
      </c>
      <c r="O1065">
        <v>0</v>
      </c>
      <c r="R1065">
        <v>20</v>
      </c>
      <c r="S1065">
        <v>10</v>
      </c>
      <c r="T1065">
        <v>20</v>
      </c>
      <c r="U1065">
        <v>20</v>
      </c>
      <c r="V1065">
        <v>30</v>
      </c>
      <c r="W1065">
        <v>100</v>
      </c>
    </row>
    <row r="1066" spans="1:23" x14ac:dyDescent="0.25">
      <c r="A1066" t="s">
        <v>2400</v>
      </c>
      <c r="B1066" t="s">
        <v>2399</v>
      </c>
      <c r="C1066" t="s">
        <v>3245</v>
      </c>
      <c r="D1066" t="s">
        <v>9</v>
      </c>
      <c r="E1066">
        <v>9</v>
      </c>
      <c r="F1066">
        <v>85</v>
      </c>
      <c r="G1066">
        <v>10.59</v>
      </c>
      <c r="H1066">
        <v>8</v>
      </c>
      <c r="I1066">
        <v>1</v>
      </c>
      <c r="J1066">
        <v>0</v>
      </c>
      <c r="K1066">
        <v>4</v>
      </c>
      <c r="L1066">
        <v>1</v>
      </c>
      <c r="M1066">
        <v>3</v>
      </c>
      <c r="N1066">
        <v>8</v>
      </c>
      <c r="O1066">
        <v>0</v>
      </c>
      <c r="R1066">
        <v>11.11</v>
      </c>
      <c r="S1066">
        <v>0</v>
      </c>
      <c r="T1066">
        <v>44.44</v>
      </c>
      <c r="U1066">
        <v>11.11</v>
      </c>
      <c r="V1066">
        <v>33.33</v>
      </c>
      <c r="W1066">
        <v>100</v>
      </c>
    </row>
    <row r="1067" spans="1:23" x14ac:dyDescent="0.25">
      <c r="A1067" t="s">
        <v>2402</v>
      </c>
      <c r="B1067" t="s">
        <v>2401</v>
      </c>
      <c r="C1067" t="s">
        <v>3245</v>
      </c>
      <c r="D1067" t="s">
        <v>9</v>
      </c>
      <c r="E1067">
        <v>8</v>
      </c>
      <c r="F1067">
        <v>44</v>
      </c>
      <c r="G1067">
        <v>18.18</v>
      </c>
      <c r="H1067">
        <v>3</v>
      </c>
      <c r="I1067">
        <v>5</v>
      </c>
      <c r="J1067">
        <v>0</v>
      </c>
      <c r="K1067">
        <v>0</v>
      </c>
      <c r="L1067">
        <v>1</v>
      </c>
      <c r="M1067">
        <v>2</v>
      </c>
      <c r="N1067">
        <v>3</v>
      </c>
      <c r="O1067">
        <v>0</v>
      </c>
      <c r="R1067">
        <v>62.5</v>
      </c>
      <c r="S1067">
        <v>0</v>
      </c>
      <c r="T1067">
        <v>0</v>
      </c>
      <c r="U1067">
        <v>12.5</v>
      </c>
      <c r="V1067">
        <v>25</v>
      </c>
      <c r="W1067">
        <v>100</v>
      </c>
    </row>
    <row r="1068" spans="1:23" x14ac:dyDescent="0.25">
      <c r="A1068" t="s">
        <v>1538</v>
      </c>
      <c r="B1068" t="s">
        <v>1537</v>
      </c>
      <c r="C1068" t="s">
        <v>3245</v>
      </c>
      <c r="D1068" t="s">
        <v>9</v>
      </c>
      <c r="E1068">
        <v>1</v>
      </c>
      <c r="F1068">
        <v>19</v>
      </c>
      <c r="G1068">
        <v>5.26</v>
      </c>
      <c r="H1068">
        <v>0</v>
      </c>
      <c r="I1068">
        <v>1</v>
      </c>
      <c r="J1068">
        <v>0</v>
      </c>
      <c r="K1068">
        <v>0</v>
      </c>
      <c r="L1068">
        <v>0</v>
      </c>
      <c r="M1068">
        <v>0</v>
      </c>
      <c r="N1068">
        <v>0</v>
      </c>
      <c r="O1068">
        <v>0</v>
      </c>
      <c r="R1068">
        <v>100</v>
      </c>
      <c r="S1068">
        <v>0</v>
      </c>
      <c r="T1068">
        <v>0</v>
      </c>
      <c r="U1068">
        <v>0</v>
      </c>
      <c r="V1068">
        <v>0</v>
      </c>
      <c r="W1068">
        <v>100</v>
      </c>
    </row>
    <row r="1069" spans="1:23" x14ac:dyDescent="0.25">
      <c r="A1069" t="s">
        <v>2404</v>
      </c>
      <c r="B1069" t="s">
        <v>2403</v>
      </c>
      <c r="C1069" t="s">
        <v>3245</v>
      </c>
      <c r="D1069" t="s">
        <v>9</v>
      </c>
      <c r="E1069">
        <v>2</v>
      </c>
      <c r="F1069">
        <v>9</v>
      </c>
      <c r="G1069">
        <v>22.22</v>
      </c>
      <c r="H1069">
        <v>2</v>
      </c>
      <c r="I1069">
        <v>0</v>
      </c>
      <c r="J1069">
        <v>1</v>
      </c>
      <c r="K1069">
        <v>0</v>
      </c>
      <c r="L1069">
        <v>1</v>
      </c>
      <c r="M1069">
        <v>0</v>
      </c>
      <c r="N1069">
        <v>2</v>
      </c>
      <c r="O1069">
        <v>0</v>
      </c>
      <c r="R1069">
        <v>0</v>
      </c>
      <c r="S1069">
        <v>50</v>
      </c>
      <c r="T1069">
        <v>0</v>
      </c>
      <c r="U1069">
        <v>50</v>
      </c>
      <c r="V1069">
        <v>0</v>
      </c>
      <c r="W1069">
        <v>100</v>
      </c>
    </row>
    <row r="1070" spans="1:23" x14ac:dyDescent="0.25">
      <c r="A1070" t="s">
        <v>2408</v>
      </c>
      <c r="B1070" t="s">
        <v>2407</v>
      </c>
      <c r="C1070" t="s">
        <v>3245</v>
      </c>
      <c r="D1070" t="s">
        <v>9</v>
      </c>
      <c r="E1070">
        <v>10</v>
      </c>
      <c r="F1070">
        <v>28</v>
      </c>
      <c r="G1070">
        <v>35.71</v>
      </c>
      <c r="H1070">
        <v>10</v>
      </c>
      <c r="I1070">
        <v>0</v>
      </c>
      <c r="J1070">
        <v>3</v>
      </c>
      <c r="K1070">
        <v>3</v>
      </c>
      <c r="L1070">
        <v>4</v>
      </c>
      <c r="M1070">
        <v>0</v>
      </c>
      <c r="N1070">
        <v>10</v>
      </c>
      <c r="O1070">
        <v>0</v>
      </c>
      <c r="R1070">
        <v>0</v>
      </c>
      <c r="S1070">
        <v>30</v>
      </c>
      <c r="T1070">
        <v>30</v>
      </c>
      <c r="U1070">
        <v>40</v>
      </c>
      <c r="V1070">
        <v>0</v>
      </c>
      <c r="W1070">
        <v>100</v>
      </c>
    </row>
    <row r="1071" spans="1:23" x14ac:dyDescent="0.25">
      <c r="A1071" t="s">
        <v>2410</v>
      </c>
      <c r="B1071" t="s">
        <v>2409</v>
      </c>
      <c r="C1071" t="s">
        <v>3245</v>
      </c>
      <c r="D1071" t="s">
        <v>9</v>
      </c>
      <c r="E1071">
        <v>0</v>
      </c>
      <c r="F1071">
        <v>4</v>
      </c>
      <c r="G1071">
        <v>0</v>
      </c>
      <c r="H1071">
        <v>0</v>
      </c>
      <c r="I1071">
        <v>0</v>
      </c>
      <c r="J1071">
        <v>0</v>
      </c>
      <c r="K1071">
        <v>0</v>
      </c>
      <c r="L1071">
        <v>0</v>
      </c>
      <c r="M1071">
        <v>0</v>
      </c>
      <c r="N1071">
        <v>0</v>
      </c>
      <c r="O1071">
        <v>0</v>
      </c>
    </row>
    <row r="1072" spans="1:23" x14ac:dyDescent="0.25">
      <c r="A1072" t="s">
        <v>2412</v>
      </c>
      <c r="B1072" t="s">
        <v>2411</v>
      </c>
      <c r="C1072" t="s">
        <v>3245</v>
      </c>
      <c r="D1072" t="s">
        <v>9</v>
      </c>
      <c r="E1072">
        <v>4</v>
      </c>
      <c r="F1072">
        <v>9</v>
      </c>
      <c r="G1072">
        <v>44.44</v>
      </c>
      <c r="H1072">
        <v>2</v>
      </c>
      <c r="I1072">
        <v>2</v>
      </c>
      <c r="J1072">
        <v>0</v>
      </c>
      <c r="K1072">
        <v>1</v>
      </c>
      <c r="L1072">
        <v>1</v>
      </c>
      <c r="M1072">
        <v>0</v>
      </c>
      <c r="N1072">
        <v>2</v>
      </c>
      <c r="O1072">
        <v>0</v>
      </c>
      <c r="R1072">
        <v>50</v>
      </c>
      <c r="S1072">
        <v>0</v>
      </c>
      <c r="T1072">
        <v>25</v>
      </c>
      <c r="U1072">
        <v>25</v>
      </c>
      <c r="V1072">
        <v>0</v>
      </c>
      <c r="W1072">
        <v>100</v>
      </c>
    </row>
    <row r="1073" spans="1:23" x14ac:dyDescent="0.25">
      <c r="A1073" t="s">
        <v>2414</v>
      </c>
      <c r="B1073" t="s">
        <v>2413</v>
      </c>
      <c r="C1073" t="s">
        <v>3245</v>
      </c>
      <c r="D1073" t="s">
        <v>9</v>
      </c>
      <c r="E1073">
        <v>6</v>
      </c>
      <c r="F1073">
        <v>14</v>
      </c>
      <c r="G1073">
        <v>42.86</v>
      </c>
      <c r="H1073">
        <v>6</v>
      </c>
      <c r="I1073">
        <v>0</v>
      </c>
      <c r="J1073">
        <v>0</v>
      </c>
      <c r="K1073">
        <v>5</v>
      </c>
      <c r="L1073">
        <v>1</v>
      </c>
      <c r="M1073">
        <v>0</v>
      </c>
      <c r="N1073">
        <v>6</v>
      </c>
      <c r="O1073">
        <v>0</v>
      </c>
      <c r="R1073">
        <v>0</v>
      </c>
      <c r="S1073">
        <v>0</v>
      </c>
      <c r="T1073">
        <v>83.33</v>
      </c>
      <c r="U1073">
        <v>16.670000000000002</v>
      </c>
      <c r="V1073">
        <v>0</v>
      </c>
      <c r="W1073">
        <v>100</v>
      </c>
    </row>
    <row r="1074" spans="1:23" x14ac:dyDescent="0.25">
      <c r="A1074" t="s">
        <v>2416</v>
      </c>
      <c r="B1074" t="s">
        <v>2415</v>
      </c>
      <c r="C1074" t="s">
        <v>3245</v>
      </c>
      <c r="D1074" t="s">
        <v>9</v>
      </c>
      <c r="E1074">
        <v>4</v>
      </c>
      <c r="F1074">
        <v>27</v>
      </c>
      <c r="G1074">
        <v>14.81</v>
      </c>
      <c r="H1074">
        <v>4</v>
      </c>
      <c r="I1074">
        <v>0</v>
      </c>
      <c r="J1074">
        <v>1</v>
      </c>
      <c r="K1074">
        <v>2</v>
      </c>
      <c r="L1074">
        <v>1</v>
      </c>
      <c r="M1074">
        <v>0</v>
      </c>
      <c r="N1074">
        <v>4</v>
      </c>
      <c r="O1074">
        <v>0</v>
      </c>
      <c r="R1074">
        <v>0</v>
      </c>
      <c r="S1074">
        <v>25</v>
      </c>
      <c r="T1074">
        <v>50</v>
      </c>
      <c r="U1074">
        <v>25</v>
      </c>
      <c r="V1074">
        <v>0</v>
      </c>
      <c r="W1074">
        <v>100</v>
      </c>
    </row>
    <row r="1075" spans="1:23" x14ac:dyDescent="0.25">
      <c r="A1075" t="s">
        <v>2418</v>
      </c>
      <c r="B1075" t="s">
        <v>2417</v>
      </c>
      <c r="C1075" t="s">
        <v>3245</v>
      </c>
      <c r="D1075" t="s">
        <v>9</v>
      </c>
      <c r="E1075">
        <v>4</v>
      </c>
      <c r="F1075">
        <v>13</v>
      </c>
      <c r="G1075">
        <v>30.77</v>
      </c>
      <c r="H1075">
        <v>4</v>
      </c>
      <c r="I1075">
        <v>0</v>
      </c>
      <c r="J1075">
        <v>2</v>
      </c>
      <c r="K1075">
        <v>1</v>
      </c>
      <c r="L1075">
        <v>1</v>
      </c>
      <c r="M1075">
        <v>0</v>
      </c>
      <c r="N1075">
        <v>4</v>
      </c>
      <c r="O1075">
        <v>0</v>
      </c>
      <c r="R1075">
        <v>0</v>
      </c>
      <c r="S1075">
        <v>50</v>
      </c>
      <c r="T1075">
        <v>25</v>
      </c>
      <c r="U1075">
        <v>25</v>
      </c>
      <c r="V1075">
        <v>0</v>
      </c>
      <c r="W1075">
        <v>100</v>
      </c>
    </row>
    <row r="1076" spans="1:23" x14ac:dyDescent="0.25">
      <c r="A1076" t="s">
        <v>2420</v>
      </c>
      <c r="B1076" t="s">
        <v>2419</v>
      </c>
      <c r="C1076" t="s">
        <v>3245</v>
      </c>
      <c r="D1076" t="s">
        <v>9</v>
      </c>
      <c r="E1076">
        <v>0</v>
      </c>
      <c r="F1076">
        <v>3</v>
      </c>
      <c r="G1076">
        <v>0</v>
      </c>
      <c r="H1076">
        <v>0</v>
      </c>
      <c r="I1076">
        <v>0</v>
      </c>
      <c r="J1076">
        <v>0</v>
      </c>
      <c r="K1076">
        <v>0</v>
      </c>
      <c r="L1076">
        <v>0</v>
      </c>
      <c r="M1076">
        <v>0</v>
      </c>
      <c r="N1076">
        <v>0</v>
      </c>
      <c r="O1076">
        <v>0</v>
      </c>
    </row>
    <row r="1077" spans="1:23" x14ac:dyDescent="0.25">
      <c r="A1077" t="s">
        <v>2422</v>
      </c>
      <c r="B1077" t="s">
        <v>2421</v>
      </c>
      <c r="C1077" t="s">
        <v>3245</v>
      </c>
      <c r="D1077" t="s">
        <v>9</v>
      </c>
      <c r="E1077">
        <v>1</v>
      </c>
      <c r="F1077">
        <v>10</v>
      </c>
      <c r="G1077">
        <v>10</v>
      </c>
      <c r="H1077">
        <v>1</v>
      </c>
      <c r="I1077">
        <v>0</v>
      </c>
      <c r="J1077">
        <v>0</v>
      </c>
      <c r="K1077">
        <v>1</v>
      </c>
      <c r="L1077">
        <v>0</v>
      </c>
      <c r="M1077">
        <v>0</v>
      </c>
      <c r="N1077">
        <v>1</v>
      </c>
      <c r="O1077">
        <v>0</v>
      </c>
      <c r="R1077">
        <v>0</v>
      </c>
      <c r="S1077">
        <v>0</v>
      </c>
      <c r="T1077">
        <v>100</v>
      </c>
      <c r="U1077">
        <v>0</v>
      </c>
      <c r="V1077">
        <v>0</v>
      </c>
      <c r="W1077">
        <v>100</v>
      </c>
    </row>
    <row r="1078" spans="1:23" x14ac:dyDescent="0.25">
      <c r="A1078" t="s">
        <v>2424</v>
      </c>
      <c r="B1078" t="s">
        <v>2423</v>
      </c>
      <c r="C1078" t="s">
        <v>3245</v>
      </c>
      <c r="D1078" t="s">
        <v>9</v>
      </c>
      <c r="E1078">
        <v>143</v>
      </c>
      <c r="F1078">
        <v>637</v>
      </c>
      <c r="G1078">
        <v>22.45</v>
      </c>
      <c r="H1078">
        <v>104</v>
      </c>
      <c r="I1078">
        <v>39</v>
      </c>
      <c r="J1078">
        <v>13</v>
      </c>
      <c r="K1078">
        <v>56</v>
      </c>
      <c r="L1078">
        <v>24</v>
      </c>
      <c r="M1078">
        <v>11</v>
      </c>
      <c r="N1078">
        <v>104</v>
      </c>
      <c r="O1078">
        <v>0</v>
      </c>
      <c r="R1078">
        <v>27.27</v>
      </c>
      <c r="S1078">
        <v>9.09</v>
      </c>
      <c r="T1078">
        <v>39.159999999999997</v>
      </c>
      <c r="U1078">
        <v>16.78</v>
      </c>
      <c r="V1078">
        <v>7.69</v>
      </c>
      <c r="W1078">
        <v>100</v>
      </c>
    </row>
    <row r="1079" spans="1:23" x14ac:dyDescent="0.25">
      <c r="A1079" t="s">
        <v>1542</v>
      </c>
      <c r="B1079" t="s">
        <v>1541</v>
      </c>
      <c r="C1079" t="s">
        <v>3245</v>
      </c>
      <c r="D1079" t="s">
        <v>9</v>
      </c>
      <c r="E1079">
        <v>0</v>
      </c>
      <c r="F1079">
        <v>9</v>
      </c>
      <c r="G1079">
        <v>0</v>
      </c>
      <c r="H1079">
        <v>0</v>
      </c>
      <c r="I1079">
        <v>0</v>
      </c>
      <c r="J1079">
        <v>0</v>
      </c>
      <c r="K1079">
        <v>0</v>
      </c>
      <c r="L1079">
        <v>0</v>
      </c>
      <c r="M1079">
        <v>0</v>
      </c>
      <c r="N1079">
        <v>0</v>
      </c>
      <c r="O1079">
        <v>0</v>
      </c>
    </row>
    <row r="1080" spans="1:23" x14ac:dyDescent="0.25">
      <c r="A1080" t="s">
        <v>2426</v>
      </c>
      <c r="B1080" t="s">
        <v>2425</v>
      </c>
      <c r="C1080" t="s">
        <v>3245</v>
      </c>
      <c r="D1080" t="s">
        <v>9</v>
      </c>
      <c r="E1080">
        <v>2</v>
      </c>
      <c r="F1080">
        <v>13</v>
      </c>
      <c r="G1080">
        <v>15.38</v>
      </c>
      <c r="H1080">
        <v>1</v>
      </c>
      <c r="I1080">
        <v>1</v>
      </c>
      <c r="J1080">
        <v>1</v>
      </c>
      <c r="K1080">
        <v>0</v>
      </c>
      <c r="L1080">
        <v>0</v>
      </c>
      <c r="M1080">
        <v>0</v>
      </c>
      <c r="N1080">
        <v>1</v>
      </c>
      <c r="O1080">
        <v>0</v>
      </c>
      <c r="R1080">
        <v>50</v>
      </c>
      <c r="S1080">
        <v>50</v>
      </c>
      <c r="T1080">
        <v>0</v>
      </c>
      <c r="U1080">
        <v>0</v>
      </c>
      <c r="V1080">
        <v>0</v>
      </c>
      <c r="W1080">
        <v>100</v>
      </c>
    </row>
    <row r="1081" spans="1:23" x14ac:dyDescent="0.25">
      <c r="A1081" t="s">
        <v>2428</v>
      </c>
      <c r="B1081" t="s">
        <v>2427</v>
      </c>
      <c r="C1081" t="s">
        <v>3245</v>
      </c>
      <c r="D1081" t="s">
        <v>9</v>
      </c>
      <c r="E1081">
        <v>1</v>
      </c>
      <c r="F1081">
        <v>8</v>
      </c>
      <c r="G1081">
        <v>12.5</v>
      </c>
      <c r="H1081">
        <v>1</v>
      </c>
      <c r="I1081">
        <v>0</v>
      </c>
      <c r="J1081">
        <v>0</v>
      </c>
      <c r="K1081">
        <v>0</v>
      </c>
      <c r="L1081">
        <v>0</v>
      </c>
      <c r="M1081">
        <v>1</v>
      </c>
      <c r="N1081">
        <v>1</v>
      </c>
      <c r="O1081">
        <v>0</v>
      </c>
      <c r="R1081">
        <v>0</v>
      </c>
      <c r="S1081">
        <v>0</v>
      </c>
      <c r="T1081">
        <v>0</v>
      </c>
      <c r="U1081">
        <v>0</v>
      </c>
      <c r="V1081">
        <v>100</v>
      </c>
      <c r="W1081">
        <v>100</v>
      </c>
    </row>
    <row r="1082" spans="1:23" x14ac:dyDescent="0.25">
      <c r="A1082" t="s">
        <v>2430</v>
      </c>
      <c r="B1082" t="s">
        <v>2429</v>
      </c>
      <c r="C1082" t="s">
        <v>3245</v>
      </c>
      <c r="D1082" t="s">
        <v>9</v>
      </c>
      <c r="E1082">
        <v>22</v>
      </c>
      <c r="F1082">
        <v>63</v>
      </c>
      <c r="G1082">
        <v>34.92</v>
      </c>
      <c r="H1082">
        <v>12</v>
      </c>
      <c r="I1082">
        <v>10</v>
      </c>
      <c r="J1082">
        <v>2</v>
      </c>
      <c r="K1082">
        <v>4</v>
      </c>
      <c r="L1082">
        <v>5</v>
      </c>
      <c r="M1082">
        <v>1</v>
      </c>
      <c r="N1082">
        <v>12</v>
      </c>
      <c r="O1082">
        <v>0</v>
      </c>
      <c r="R1082">
        <v>45.45</v>
      </c>
      <c r="S1082">
        <v>9.09</v>
      </c>
      <c r="T1082">
        <v>18.18</v>
      </c>
      <c r="U1082">
        <v>22.73</v>
      </c>
      <c r="V1082">
        <v>4.55</v>
      </c>
      <c r="W1082">
        <v>100</v>
      </c>
    </row>
    <row r="1083" spans="1:23" x14ac:dyDescent="0.25">
      <c r="A1083" t="s">
        <v>1544</v>
      </c>
      <c r="B1083" t="s">
        <v>1543</v>
      </c>
      <c r="C1083" t="s">
        <v>3245</v>
      </c>
      <c r="D1083" t="s">
        <v>9</v>
      </c>
      <c r="E1083">
        <v>0</v>
      </c>
      <c r="F1083">
        <v>5</v>
      </c>
      <c r="G1083">
        <v>0</v>
      </c>
      <c r="H1083">
        <v>0</v>
      </c>
      <c r="I1083">
        <v>0</v>
      </c>
      <c r="J1083">
        <v>0</v>
      </c>
      <c r="K1083">
        <v>0</v>
      </c>
      <c r="L1083">
        <v>0</v>
      </c>
      <c r="M1083">
        <v>0</v>
      </c>
      <c r="N1083">
        <v>0</v>
      </c>
      <c r="O1083">
        <v>0</v>
      </c>
    </row>
    <row r="1084" spans="1:23" x14ac:dyDescent="0.25">
      <c r="A1084" t="s">
        <v>2436</v>
      </c>
      <c r="B1084" t="s">
        <v>2435</v>
      </c>
      <c r="C1084" t="s">
        <v>3245</v>
      </c>
      <c r="D1084" t="s">
        <v>9</v>
      </c>
      <c r="E1084">
        <v>57</v>
      </c>
      <c r="F1084">
        <v>208</v>
      </c>
      <c r="G1084">
        <v>27.4</v>
      </c>
      <c r="H1084">
        <v>42</v>
      </c>
      <c r="I1084">
        <v>15</v>
      </c>
      <c r="J1084">
        <v>14</v>
      </c>
      <c r="K1084">
        <v>17</v>
      </c>
      <c r="L1084">
        <v>9</v>
      </c>
      <c r="M1084">
        <v>2</v>
      </c>
      <c r="N1084">
        <v>42</v>
      </c>
      <c r="O1084">
        <v>0</v>
      </c>
      <c r="R1084">
        <v>26.32</v>
      </c>
      <c r="S1084">
        <v>24.56</v>
      </c>
      <c r="T1084">
        <v>29.82</v>
      </c>
      <c r="U1084">
        <v>15.79</v>
      </c>
      <c r="V1084">
        <v>3.51</v>
      </c>
      <c r="W1084">
        <v>100</v>
      </c>
    </row>
    <row r="1085" spans="1:23" x14ac:dyDescent="0.25">
      <c r="A1085" t="s">
        <v>2438</v>
      </c>
      <c r="B1085" t="s">
        <v>2437</v>
      </c>
      <c r="C1085" t="s">
        <v>3245</v>
      </c>
      <c r="D1085" t="s">
        <v>9</v>
      </c>
      <c r="E1085">
        <v>4</v>
      </c>
      <c r="F1085">
        <v>13</v>
      </c>
      <c r="G1085">
        <v>30.77</v>
      </c>
      <c r="H1085">
        <v>4</v>
      </c>
      <c r="I1085">
        <v>0</v>
      </c>
      <c r="J1085">
        <v>1</v>
      </c>
      <c r="K1085">
        <v>2</v>
      </c>
      <c r="L1085">
        <v>1</v>
      </c>
      <c r="M1085">
        <v>0</v>
      </c>
      <c r="N1085">
        <v>4</v>
      </c>
      <c r="O1085">
        <v>0</v>
      </c>
      <c r="R1085">
        <v>0</v>
      </c>
      <c r="S1085">
        <v>25</v>
      </c>
      <c r="T1085">
        <v>50</v>
      </c>
      <c r="U1085">
        <v>25</v>
      </c>
      <c r="V1085">
        <v>0</v>
      </c>
      <c r="W1085">
        <v>100</v>
      </c>
    </row>
    <row r="1086" spans="1:23" x14ac:dyDescent="0.25">
      <c r="A1086" t="s">
        <v>2440</v>
      </c>
      <c r="B1086" t="s">
        <v>2439</v>
      </c>
      <c r="C1086" t="s">
        <v>3245</v>
      </c>
      <c r="D1086" t="s">
        <v>9</v>
      </c>
      <c r="E1086">
        <v>183</v>
      </c>
      <c r="F1086">
        <v>1174</v>
      </c>
      <c r="G1086">
        <v>15.59</v>
      </c>
      <c r="H1086">
        <v>129</v>
      </c>
      <c r="I1086">
        <v>54</v>
      </c>
      <c r="J1086">
        <v>41</v>
      </c>
      <c r="K1086">
        <v>43</v>
      </c>
      <c r="L1086">
        <v>26</v>
      </c>
      <c r="M1086">
        <v>19</v>
      </c>
      <c r="N1086">
        <v>129</v>
      </c>
      <c r="O1086">
        <v>0</v>
      </c>
      <c r="R1086">
        <v>29.51</v>
      </c>
      <c r="S1086">
        <v>22.4</v>
      </c>
      <c r="T1086">
        <v>23.5</v>
      </c>
      <c r="U1086">
        <v>14.21</v>
      </c>
      <c r="V1086">
        <v>10.38</v>
      </c>
      <c r="W1086">
        <v>100</v>
      </c>
    </row>
    <row r="1087" spans="1:23" x14ac:dyDescent="0.25">
      <c r="A1087" t="s">
        <v>1546</v>
      </c>
      <c r="B1087" t="s">
        <v>1545</v>
      </c>
      <c r="C1087" t="s">
        <v>3245</v>
      </c>
      <c r="D1087" t="s">
        <v>9</v>
      </c>
      <c r="E1087">
        <v>0</v>
      </c>
      <c r="F1087">
        <v>199</v>
      </c>
      <c r="G1087">
        <v>0</v>
      </c>
      <c r="H1087">
        <v>0</v>
      </c>
      <c r="I1087">
        <v>0</v>
      </c>
      <c r="J1087">
        <v>0</v>
      </c>
      <c r="K1087">
        <v>0</v>
      </c>
      <c r="L1087">
        <v>0</v>
      </c>
      <c r="M1087">
        <v>0</v>
      </c>
      <c r="N1087">
        <v>0</v>
      </c>
      <c r="O1087">
        <v>0</v>
      </c>
    </row>
    <row r="1088" spans="1:23" x14ac:dyDescent="0.25">
      <c r="A1088" t="s">
        <v>1548</v>
      </c>
      <c r="B1088" t="s">
        <v>1547</v>
      </c>
      <c r="C1088" t="s">
        <v>3245</v>
      </c>
      <c r="D1088" t="s">
        <v>9</v>
      </c>
      <c r="E1088">
        <v>0</v>
      </c>
      <c r="F1088">
        <v>1</v>
      </c>
      <c r="G1088">
        <v>0</v>
      </c>
      <c r="H1088">
        <v>0</v>
      </c>
      <c r="I1088">
        <v>0</v>
      </c>
      <c r="J1088">
        <v>0</v>
      </c>
      <c r="K1088">
        <v>0</v>
      </c>
      <c r="L1088">
        <v>0</v>
      </c>
      <c r="M1088">
        <v>0</v>
      </c>
      <c r="N1088">
        <v>0</v>
      </c>
      <c r="O1088">
        <v>0</v>
      </c>
    </row>
    <row r="1089" spans="1:23" x14ac:dyDescent="0.25">
      <c r="A1089" t="s">
        <v>2442</v>
      </c>
      <c r="B1089" t="s">
        <v>2441</v>
      </c>
      <c r="C1089" t="s">
        <v>3245</v>
      </c>
      <c r="D1089" t="s">
        <v>9</v>
      </c>
      <c r="E1089">
        <v>11</v>
      </c>
      <c r="F1089">
        <v>26</v>
      </c>
      <c r="G1089">
        <v>42.31</v>
      </c>
      <c r="H1089">
        <v>5</v>
      </c>
      <c r="I1089">
        <v>6</v>
      </c>
      <c r="J1089">
        <v>0</v>
      </c>
      <c r="K1089">
        <v>4</v>
      </c>
      <c r="L1089">
        <v>0</v>
      </c>
      <c r="M1089">
        <v>1</v>
      </c>
      <c r="N1089">
        <v>5</v>
      </c>
      <c r="O1089">
        <v>0</v>
      </c>
      <c r="R1089">
        <v>54.55</v>
      </c>
      <c r="S1089">
        <v>0</v>
      </c>
      <c r="T1089">
        <v>36.36</v>
      </c>
      <c r="U1089">
        <v>0</v>
      </c>
      <c r="V1089">
        <v>9.09</v>
      </c>
      <c r="W1089">
        <v>100</v>
      </c>
    </row>
    <row r="1090" spans="1:23" x14ac:dyDescent="0.25">
      <c r="A1090" t="s">
        <v>1550</v>
      </c>
      <c r="B1090" t="s">
        <v>1549</v>
      </c>
      <c r="C1090" t="s">
        <v>3245</v>
      </c>
      <c r="D1090" t="s">
        <v>9</v>
      </c>
      <c r="E1090">
        <v>44</v>
      </c>
      <c r="F1090">
        <v>188</v>
      </c>
      <c r="G1090">
        <v>23.4</v>
      </c>
      <c r="H1090">
        <v>37</v>
      </c>
      <c r="I1090">
        <v>7</v>
      </c>
      <c r="J1090">
        <v>6</v>
      </c>
      <c r="K1090">
        <v>11</v>
      </c>
      <c r="L1090">
        <v>11</v>
      </c>
      <c r="M1090">
        <v>9</v>
      </c>
      <c r="N1090">
        <v>37</v>
      </c>
      <c r="O1090">
        <v>0</v>
      </c>
      <c r="R1090">
        <v>15.91</v>
      </c>
      <c r="S1090">
        <v>13.64</v>
      </c>
      <c r="T1090">
        <v>25</v>
      </c>
      <c r="U1090">
        <v>25</v>
      </c>
      <c r="V1090">
        <v>20.45</v>
      </c>
      <c r="W1090">
        <v>100</v>
      </c>
    </row>
    <row r="1091" spans="1:23" x14ac:dyDescent="0.25">
      <c r="A1091" t="s">
        <v>1237</v>
      </c>
      <c r="B1091" t="s">
        <v>1236</v>
      </c>
      <c r="C1091" t="s">
        <v>3247</v>
      </c>
      <c r="E1091">
        <v>245</v>
      </c>
      <c r="F1091">
        <v>1432</v>
      </c>
      <c r="G1091">
        <v>17.11</v>
      </c>
      <c r="H1091">
        <v>177</v>
      </c>
      <c r="I1091">
        <v>68</v>
      </c>
      <c r="J1091">
        <v>77</v>
      </c>
      <c r="K1091">
        <v>41</v>
      </c>
      <c r="L1091">
        <v>45</v>
      </c>
      <c r="M1091">
        <v>14</v>
      </c>
      <c r="N1091">
        <v>177</v>
      </c>
      <c r="O1091">
        <v>0</v>
      </c>
      <c r="R1091">
        <v>27.76</v>
      </c>
      <c r="S1091">
        <v>31.43</v>
      </c>
      <c r="T1091">
        <v>16.73</v>
      </c>
      <c r="U1091">
        <v>18.37</v>
      </c>
      <c r="V1091">
        <v>5.71</v>
      </c>
      <c r="W1091">
        <v>100</v>
      </c>
    </row>
    <row r="1092" spans="1:23" x14ac:dyDescent="0.25">
      <c r="A1092" t="s">
        <v>1241</v>
      </c>
      <c r="B1092" t="s">
        <v>1240</v>
      </c>
      <c r="C1092" t="s">
        <v>3247</v>
      </c>
      <c r="E1092">
        <v>17</v>
      </c>
      <c r="F1092">
        <v>23</v>
      </c>
      <c r="G1092">
        <v>73.91</v>
      </c>
      <c r="H1092">
        <v>11</v>
      </c>
      <c r="I1092">
        <v>6</v>
      </c>
      <c r="J1092">
        <v>0</v>
      </c>
      <c r="K1092">
        <v>6</v>
      </c>
      <c r="L1092">
        <v>2</v>
      </c>
      <c r="M1092">
        <v>3</v>
      </c>
      <c r="N1092">
        <v>11</v>
      </c>
      <c r="O1092">
        <v>0</v>
      </c>
      <c r="R1092">
        <v>35.29</v>
      </c>
      <c r="S1092">
        <v>0</v>
      </c>
      <c r="T1092">
        <v>35.29</v>
      </c>
      <c r="U1092">
        <v>11.76</v>
      </c>
      <c r="V1092">
        <v>17.649999999999999</v>
      </c>
      <c r="W1092">
        <v>100</v>
      </c>
    </row>
    <row r="1093" spans="1:23" x14ac:dyDescent="0.25">
      <c r="A1093" t="s">
        <v>1243</v>
      </c>
      <c r="B1093" t="s">
        <v>1242</v>
      </c>
      <c r="C1093" t="s">
        <v>3247</v>
      </c>
      <c r="E1093">
        <v>207</v>
      </c>
      <c r="F1093">
        <v>442</v>
      </c>
      <c r="G1093">
        <v>46.83</v>
      </c>
      <c r="H1093">
        <v>180</v>
      </c>
      <c r="I1093">
        <v>27</v>
      </c>
      <c r="J1093">
        <v>35</v>
      </c>
      <c r="K1093">
        <v>31</v>
      </c>
      <c r="L1093">
        <v>40</v>
      </c>
      <c r="M1093">
        <v>74</v>
      </c>
      <c r="N1093">
        <v>180</v>
      </c>
      <c r="O1093">
        <v>0</v>
      </c>
      <c r="R1093">
        <v>13.04</v>
      </c>
      <c r="S1093">
        <v>16.91</v>
      </c>
      <c r="T1093">
        <v>14.98</v>
      </c>
      <c r="U1093">
        <v>19.32</v>
      </c>
      <c r="V1093">
        <v>35.75</v>
      </c>
      <c r="W1093">
        <v>100</v>
      </c>
    </row>
    <row r="1094" spans="1:23" x14ac:dyDescent="0.25">
      <c r="A1094" t="s">
        <v>1245</v>
      </c>
      <c r="B1094" t="s">
        <v>1244</v>
      </c>
      <c r="C1094" t="s">
        <v>3247</v>
      </c>
      <c r="E1094">
        <v>158</v>
      </c>
      <c r="F1094">
        <v>372</v>
      </c>
      <c r="G1094">
        <v>42.47</v>
      </c>
      <c r="H1094">
        <v>113</v>
      </c>
      <c r="I1094">
        <v>45</v>
      </c>
      <c r="J1094">
        <v>19</v>
      </c>
      <c r="K1094">
        <v>30</v>
      </c>
      <c r="L1094">
        <v>42</v>
      </c>
      <c r="M1094">
        <v>22</v>
      </c>
      <c r="N1094">
        <v>113</v>
      </c>
      <c r="O1094">
        <v>0</v>
      </c>
      <c r="R1094">
        <v>28.48</v>
      </c>
      <c r="S1094">
        <v>12.03</v>
      </c>
      <c r="T1094">
        <v>18.989999999999998</v>
      </c>
      <c r="U1094">
        <v>26.58</v>
      </c>
      <c r="V1094">
        <v>13.92</v>
      </c>
      <c r="W1094">
        <v>100</v>
      </c>
    </row>
    <row r="1095" spans="1:23" x14ac:dyDescent="0.25">
      <c r="A1095" t="s">
        <v>1247</v>
      </c>
      <c r="B1095" t="s">
        <v>1246</v>
      </c>
      <c r="C1095" t="s">
        <v>3247</v>
      </c>
      <c r="E1095">
        <v>42</v>
      </c>
      <c r="F1095">
        <v>117</v>
      </c>
      <c r="G1095">
        <v>35.9</v>
      </c>
      <c r="H1095">
        <v>34</v>
      </c>
      <c r="I1095">
        <v>8</v>
      </c>
      <c r="J1095">
        <v>2</v>
      </c>
      <c r="K1095">
        <v>11</v>
      </c>
      <c r="L1095">
        <v>16</v>
      </c>
      <c r="M1095">
        <v>5</v>
      </c>
      <c r="N1095">
        <v>34</v>
      </c>
      <c r="O1095">
        <v>0</v>
      </c>
      <c r="R1095">
        <v>19.05</v>
      </c>
      <c r="S1095">
        <v>4.76</v>
      </c>
      <c r="T1095">
        <v>26.19</v>
      </c>
      <c r="U1095">
        <v>38.1</v>
      </c>
      <c r="V1095">
        <v>11.9</v>
      </c>
      <c r="W1095">
        <v>100</v>
      </c>
    </row>
    <row r="1096" spans="1:23" x14ac:dyDescent="0.25">
      <c r="A1096" t="s">
        <v>1253</v>
      </c>
      <c r="B1096" t="s">
        <v>1252</v>
      </c>
      <c r="C1096" t="s">
        <v>3247</v>
      </c>
      <c r="E1096">
        <v>52</v>
      </c>
      <c r="F1096">
        <v>250</v>
      </c>
      <c r="G1096">
        <v>20.8</v>
      </c>
      <c r="H1096">
        <v>37</v>
      </c>
      <c r="I1096">
        <v>15</v>
      </c>
      <c r="J1096">
        <v>10</v>
      </c>
      <c r="K1096">
        <v>11</v>
      </c>
      <c r="L1096">
        <v>14</v>
      </c>
      <c r="M1096">
        <v>2</v>
      </c>
      <c r="N1096">
        <v>37</v>
      </c>
      <c r="O1096">
        <v>0</v>
      </c>
      <c r="R1096">
        <v>28.85</v>
      </c>
      <c r="S1096">
        <v>19.23</v>
      </c>
      <c r="T1096">
        <v>21.15</v>
      </c>
      <c r="U1096">
        <v>26.92</v>
      </c>
      <c r="V1096">
        <v>3.85</v>
      </c>
      <c r="W1096">
        <v>100</v>
      </c>
    </row>
    <row r="1097" spans="1:23" x14ac:dyDescent="0.25">
      <c r="A1097" t="s">
        <v>1261</v>
      </c>
      <c r="B1097" t="s">
        <v>1260</v>
      </c>
      <c r="C1097" t="s">
        <v>3247</v>
      </c>
      <c r="E1097">
        <v>24</v>
      </c>
      <c r="F1097">
        <v>487</v>
      </c>
      <c r="G1097">
        <v>4.93</v>
      </c>
      <c r="H1097">
        <v>18</v>
      </c>
      <c r="I1097">
        <v>6</v>
      </c>
      <c r="J1097">
        <v>4</v>
      </c>
      <c r="K1097">
        <v>5</v>
      </c>
      <c r="L1097">
        <v>4</v>
      </c>
      <c r="M1097">
        <v>5</v>
      </c>
      <c r="N1097">
        <v>18</v>
      </c>
      <c r="O1097">
        <v>0</v>
      </c>
      <c r="R1097">
        <v>25</v>
      </c>
      <c r="S1097">
        <v>16.670000000000002</v>
      </c>
      <c r="T1097">
        <v>20.83</v>
      </c>
      <c r="U1097">
        <v>16.670000000000002</v>
      </c>
      <c r="V1097">
        <v>20.83</v>
      </c>
      <c r="W1097">
        <v>100</v>
      </c>
    </row>
    <row r="1098" spans="1:23" x14ac:dyDescent="0.25">
      <c r="A1098" t="s">
        <v>1263</v>
      </c>
      <c r="B1098" t="s">
        <v>1262</v>
      </c>
      <c r="C1098" t="s">
        <v>3247</v>
      </c>
      <c r="E1098">
        <v>610</v>
      </c>
      <c r="F1098">
        <v>1723</v>
      </c>
      <c r="G1098">
        <v>35.4</v>
      </c>
      <c r="H1098">
        <v>441</v>
      </c>
      <c r="I1098">
        <v>169</v>
      </c>
      <c r="J1098">
        <v>183</v>
      </c>
      <c r="K1098">
        <v>112</v>
      </c>
      <c r="L1098">
        <v>91</v>
      </c>
      <c r="M1098">
        <v>55</v>
      </c>
      <c r="N1098">
        <v>441</v>
      </c>
      <c r="O1098">
        <v>0</v>
      </c>
      <c r="R1098">
        <v>27.7</v>
      </c>
      <c r="S1098">
        <v>30</v>
      </c>
      <c r="T1098">
        <v>18.36</v>
      </c>
      <c r="U1098">
        <v>14.92</v>
      </c>
      <c r="V1098">
        <v>9.02</v>
      </c>
      <c r="W1098">
        <v>100</v>
      </c>
    </row>
    <row r="1099" spans="1:23" x14ac:dyDescent="0.25">
      <c r="A1099" t="s">
        <v>1269</v>
      </c>
      <c r="B1099" t="s">
        <v>1268</v>
      </c>
      <c r="C1099" t="s">
        <v>3247</v>
      </c>
      <c r="E1099">
        <v>1408</v>
      </c>
      <c r="F1099">
        <v>3907</v>
      </c>
      <c r="G1099">
        <v>36.04</v>
      </c>
      <c r="H1099">
        <v>1104</v>
      </c>
      <c r="I1099">
        <v>304</v>
      </c>
      <c r="J1099">
        <v>219</v>
      </c>
      <c r="K1099">
        <v>435</v>
      </c>
      <c r="L1099">
        <v>212</v>
      </c>
      <c r="M1099">
        <v>238</v>
      </c>
      <c r="N1099">
        <v>1104</v>
      </c>
      <c r="O1099">
        <v>0</v>
      </c>
      <c r="R1099">
        <v>21.59</v>
      </c>
      <c r="S1099">
        <v>15.55</v>
      </c>
      <c r="T1099">
        <v>30.89</v>
      </c>
      <c r="U1099">
        <v>15.06</v>
      </c>
      <c r="V1099">
        <v>16.899999999999999</v>
      </c>
      <c r="W1099">
        <v>100</v>
      </c>
    </row>
    <row r="1100" spans="1:23" x14ac:dyDescent="0.25">
      <c r="A1100" t="s">
        <v>1289</v>
      </c>
      <c r="B1100" t="s">
        <v>1288</v>
      </c>
      <c r="C1100" t="s">
        <v>3247</v>
      </c>
      <c r="E1100">
        <v>2</v>
      </c>
      <c r="F1100">
        <v>14</v>
      </c>
      <c r="G1100">
        <v>14.29</v>
      </c>
      <c r="H1100">
        <v>0</v>
      </c>
      <c r="I1100">
        <v>2</v>
      </c>
      <c r="J1100">
        <v>0</v>
      </c>
      <c r="K1100">
        <v>0</v>
      </c>
      <c r="L1100">
        <v>0</v>
      </c>
      <c r="M1100">
        <v>0</v>
      </c>
      <c r="N1100">
        <v>0</v>
      </c>
      <c r="O1100">
        <v>0</v>
      </c>
      <c r="R1100">
        <v>100</v>
      </c>
      <c r="S1100">
        <v>0</v>
      </c>
      <c r="T1100">
        <v>0</v>
      </c>
      <c r="U1100">
        <v>0</v>
      </c>
      <c r="V1100">
        <v>0</v>
      </c>
      <c r="W1100">
        <v>100</v>
      </c>
    </row>
    <row r="1101" spans="1:23" x14ac:dyDescent="0.25">
      <c r="A1101" t="s">
        <v>1212</v>
      </c>
      <c r="B1101" t="s">
        <v>1211</v>
      </c>
      <c r="C1101" t="s">
        <v>3247</v>
      </c>
      <c r="E1101">
        <v>48</v>
      </c>
      <c r="F1101">
        <v>130</v>
      </c>
      <c r="G1101">
        <v>36.92</v>
      </c>
      <c r="H1101">
        <v>37</v>
      </c>
      <c r="I1101">
        <v>11</v>
      </c>
      <c r="J1101">
        <v>4</v>
      </c>
      <c r="K1101">
        <v>24</v>
      </c>
      <c r="L1101">
        <v>3</v>
      </c>
      <c r="M1101">
        <v>6</v>
      </c>
      <c r="N1101">
        <v>37</v>
      </c>
      <c r="O1101">
        <v>0</v>
      </c>
      <c r="R1101">
        <v>22.92</v>
      </c>
      <c r="S1101">
        <v>8.33</v>
      </c>
      <c r="T1101">
        <v>50</v>
      </c>
      <c r="U1101">
        <v>6.25</v>
      </c>
      <c r="V1101">
        <v>12.5</v>
      </c>
      <c r="W1101">
        <v>100</v>
      </c>
    </row>
    <row r="1102" spans="1:23" x14ac:dyDescent="0.25">
      <c r="A1102" t="s">
        <v>1294</v>
      </c>
      <c r="B1102" t="s">
        <v>1293</v>
      </c>
      <c r="C1102" t="s">
        <v>3247</v>
      </c>
      <c r="E1102">
        <v>9</v>
      </c>
      <c r="F1102">
        <v>62</v>
      </c>
      <c r="G1102">
        <v>14.52</v>
      </c>
      <c r="H1102">
        <v>9</v>
      </c>
      <c r="I1102">
        <v>0</v>
      </c>
      <c r="J1102">
        <v>4</v>
      </c>
      <c r="K1102">
        <v>4</v>
      </c>
      <c r="L1102">
        <v>1</v>
      </c>
      <c r="M1102">
        <v>0</v>
      </c>
      <c r="N1102">
        <v>9</v>
      </c>
      <c r="O1102">
        <v>0</v>
      </c>
      <c r="R1102">
        <v>0</v>
      </c>
      <c r="S1102">
        <v>44.44</v>
      </c>
      <c r="T1102">
        <v>44.44</v>
      </c>
      <c r="U1102">
        <v>11.11</v>
      </c>
      <c r="V1102">
        <v>0</v>
      </c>
      <c r="W1102">
        <v>100</v>
      </c>
    </row>
    <row r="1103" spans="1:23" x14ac:dyDescent="0.25">
      <c r="A1103" t="s">
        <v>1304</v>
      </c>
      <c r="B1103" t="s">
        <v>1303</v>
      </c>
      <c r="C1103" t="s">
        <v>3247</v>
      </c>
      <c r="E1103">
        <v>14</v>
      </c>
      <c r="F1103">
        <v>16</v>
      </c>
      <c r="G1103">
        <v>87.5</v>
      </c>
      <c r="H1103">
        <v>9</v>
      </c>
      <c r="I1103">
        <v>5</v>
      </c>
      <c r="J1103">
        <v>0</v>
      </c>
      <c r="K1103">
        <v>8</v>
      </c>
      <c r="L1103">
        <v>1</v>
      </c>
      <c r="M1103">
        <v>0</v>
      </c>
      <c r="N1103">
        <v>9</v>
      </c>
      <c r="O1103">
        <v>0</v>
      </c>
      <c r="R1103">
        <v>35.71</v>
      </c>
      <c r="S1103">
        <v>0</v>
      </c>
      <c r="T1103">
        <v>57.14</v>
      </c>
      <c r="U1103">
        <v>7.14</v>
      </c>
      <c r="V1103">
        <v>0</v>
      </c>
      <c r="W1103">
        <v>100</v>
      </c>
    </row>
    <row r="1104" spans="1:23" x14ac:dyDescent="0.25">
      <c r="A1104" t="s">
        <v>1314</v>
      </c>
      <c r="B1104" t="s">
        <v>1313</v>
      </c>
      <c r="C1104" t="s">
        <v>3247</v>
      </c>
      <c r="E1104">
        <v>4</v>
      </c>
      <c r="F1104">
        <v>5</v>
      </c>
      <c r="G1104">
        <v>80</v>
      </c>
      <c r="H1104">
        <v>3</v>
      </c>
      <c r="I1104">
        <v>1</v>
      </c>
      <c r="J1104">
        <v>1</v>
      </c>
      <c r="K1104">
        <v>1</v>
      </c>
      <c r="L1104">
        <v>0</v>
      </c>
      <c r="M1104">
        <v>1</v>
      </c>
      <c r="N1104">
        <v>3</v>
      </c>
      <c r="O1104">
        <v>0</v>
      </c>
      <c r="R1104">
        <v>25</v>
      </c>
      <c r="S1104">
        <v>25</v>
      </c>
      <c r="T1104">
        <v>25</v>
      </c>
      <c r="U1104">
        <v>0</v>
      </c>
      <c r="V1104">
        <v>25</v>
      </c>
      <c r="W1104">
        <v>100</v>
      </c>
    </row>
    <row r="1105" spans="1:23" x14ac:dyDescent="0.25">
      <c r="A1105" t="s">
        <v>1316</v>
      </c>
      <c r="B1105" t="s">
        <v>1315</v>
      </c>
      <c r="C1105" t="s">
        <v>3247</v>
      </c>
      <c r="E1105">
        <v>4</v>
      </c>
      <c r="F1105">
        <v>49</v>
      </c>
      <c r="G1105">
        <v>8.16</v>
      </c>
      <c r="H1105">
        <v>2</v>
      </c>
      <c r="I1105">
        <v>2</v>
      </c>
      <c r="J1105">
        <v>0</v>
      </c>
      <c r="K1105">
        <v>1</v>
      </c>
      <c r="L1105">
        <v>0</v>
      </c>
      <c r="M1105">
        <v>1</v>
      </c>
      <c r="N1105">
        <v>2</v>
      </c>
      <c r="O1105">
        <v>0</v>
      </c>
      <c r="R1105">
        <v>50</v>
      </c>
      <c r="S1105">
        <v>0</v>
      </c>
      <c r="T1105">
        <v>25</v>
      </c>
      <c r="U1105">
        <v>0</v>
      </c>
      <c r="V1105">
        <v>25</v>
      </c>
      <c r="W1105">
        <v>100</v>
      </c>
    </row>
    <row r="1106" spans="1:23" x14ac:dyDescent="0.25">
      <c r="A1106" t="s">
        <v>1318</v>
      </c>
      <c r="B1106" t="s">
        <v>1317</v>
      </c>
      <c r="C1106" t="s">
        <v>3247</v>
      </c>
      <c r="E1106">
        <v>13</v>
      </c>
      <c r="F1106">
        <v>110</v>
      </c>
      <c r="G1106">
        <v>11.82</v>
      </c>
      <c r="H1106">
        <v>12</v>
      </c>
      <c r="I1106">
        <v>1</v>
      </c>
      <c r="J1106">
        <v>4</v>
      </c>
      <c r="K1106">
        <v>6</v>
      </c>
      <c r="L1106">
        <v>2</v>
      </c>
      <c r="M1106">
        <v>0</v>
      </c>
      <c r="N1106">
        <v>12</v>
      </c>
      <c r="O1106">
        <v>0</v>
      </c>
      <c r="R1106">
        <v>7.69</v>
      </c>
      <c r="S1106">
        <v>30.77</v>
      </c>
      <c r="T1106">
        <v>46.15</v>
      </c>
      <c r="U1106">
        <v>15.38</v>
      </c>
      <c r="V1106">
        <v>0</v>
      </c>
      <c r="W1106">
        <v>100</v>
      </c>
    </row>
    <row r="1107" spans="1:23" x14ac:dyDescent="0.25">
      <c r="A1107" t="s">
        <v>1328</v>
      </c>
      <c r="B1107" t="s">
        <v>1327</v>
      </c>
      <c r="C1107" t="s">
        <v>3247</v>
      </c>
      <c r="E1107">
        <v>14</v>
      </c>
      <c r="F1107">
        <v>27</v>
      </c>
      <c r="G1107">
        <v>51.85</v>
      </c>
      <c r="H1107">
        <v>6</v>
      </c>
      <c r="I1107">
        <v>8</v>
      </c>
      <c r="J1107">
        <v>1</v>
      </c>
      <c r="K1107">
        <v>0</v>
      </c>
      <c r="L1107">
        <v>2</v>
      </c>
      <c r="M1107">
        <v>3</v>
      </c>
      <c r="N1107">
        <v>6</v>
      </c>
      <c r="O1107">
        <v>0</v>
      </c>
      <c r="R1107">
        <v>57.14</v>
      </c>
      <c r="S1107">
        <v>7.14</v>
      </c>
      <c r="T1107">
        <v>0</v>
      </c>
      <c r="U1107">
        <v>14.29</v>
      </c>
      <c r="V1107">
        <v>21.43</v>
      </c>
      <c r="W1107">
        <v>100</v>
      </c>
    </row>
    <row r="1108" spans="1:23" x14ac:dyDescent="0.25">
      <c r="A1108" t="s">
        <v>1336</v>
      </c>
      <c r="B1108" t="s">
        <v>1335</v>
      </c>
      <c r="C1108" t="s">
        <v>3247</v>
      </c>
      <c r="E1108">
        <v>1</v>
      </c>
      <c r="F1108">
        <v>9</v>
      </c>
      <c r="G1108">
        <v>11.11</v>
      </c>
      <c r="H1108">
        <v>0</v>
      </c>
      <c r="I1108">
        <v>1</v>
      </c>
      <c r="J1108">
        <v>0</v>
      </c>
      <c r="K1108">
        <v>0</v>
      </c>
      <c r="L1108">
        <v>0</v>
      </c>
      <c r="M1108">
        <v>0</v>
      </c>
      <c r="N1108">
        <v>0</v>
      </c>
      <c r="O1108">
        <v>0</v>
      </c>
      <c r="R1108">
        <v>100</v>
      </c>
      <c r="S1108">
        <v>0</v>
      </c>
      <c r="T1108">
        <v>0</v>
      </c>
      <c r="U1108">
        <v>0</v>
      </c>
      <c r="V1108">
        <v>0</v>
      </c>
      <c r="W1108">
        <v>100</v>
      </c>
    </row>
    <row r="1109" spans="1:23" x14ac:dyDescent="0.25">
      <c r="A1109" t="s">
        <v>1347</v>
      </c>
      <c r="B1109" t="s">
        <v>1346</v>
      </c>
      <c r="C1109" t="s">
        <v>3247</v>
      </c>
      <c r="E1109">
        <v>1</v>
      </c>
      <c r="F1109">
        <v>5</v>
      </c>
      <c r="G1109">
        <v>20</v>
      </c>
      <c r="H1109">
        <v>1</v>
      </c>
      <c r="I1109">
        <v>0</v>
      </c>
      <c r="J1109">
        <v>0</v>
      </c>
      <c r="K1109">
        <v>0</v>
      </c>
      <c r="L1109">
        <v>1</v>
      </c>
      <c r="M1109">
        <v>0</v>
      </c>
      <c r="N1109">
        <v>1</v>
      </c>
      <c r="O1109">
        <v>0</v>
      </c>
      <c r="R1109">
        <v>0</v>
      </c>
      <c r="S1109">
        <v>0</v>
      </c>
      <c r="T1109">
        <v>0</v>
      </c>
      <c r="U1109">
        <v>100</v>
      </c>
      <c r="V1109">
        <v>0</v>
      </c>
      <c r="W1109">
        <v>100</v>
      </c>
    </row>
    <row r="1110" spans="1:23" x14ac:dyDescent="0.25">
      <c r="A1110" t="s">
        <v>1349</v>
      </c>
      <c r="B1110" t="s">
        <v>1348</v>
      </c>
      <c r="C1110" t="s">
        <v>3247</v>
      </c>
      <c r="E1110">
        <v>5</v>
      </c>
      <c r="F1110">
        <v>17</v>
      </c>
      <c r="G1110">
        <v>29.41</v>
      </c>
      <c r="H1110">
        <v>4</v>
      </c>
      <c r="I1110">
        <v>1</v>
      </c>
      <c r="J1110">
        <v>1</v>
      </c>
      <c r="K1110">
        <v>1</v>
      </c>
      <c r="L1110">
        <v>2</v>
      </c>
      <c r="M1110">
        <v>0</v>
      </c>
      <c r="N1110">
        <v>4</v>
      </c>
      <c r="O1110">
        <v>0</v>
      </c>
      <c r="R1110">
        <v>20</v>
      </c>
      <c r="S1110">
        <v>20</v>
      </c>
      <c r="T1110">
        <v>20</v>
      </c>
      <c r="U1110">
        <v>40</v>
      </c>
      <c r="V1110">
        <v>0</v>
      </c>
      <c r="W1110">
        <v>100</v>
      </c>
    </row>
    <row r="1111" spans="1:23" x14ac:dyDescent="0.25">
      <c r="A1111" t="s">
        <v>1351</v>
      </c>
      <c r="B1111" t="s">
        <v>1350</v>
      </c>
      <c r="C1111" t="s">
        <v>3247</v>
      </c>
      <c r="E1111">
        <v>1</v>
      </c>
      <c r="F1111">
        <v>1</v>
      </c>
      <c r="G1111">
        <v>100</v>
      </c>
      <c r="H1111">
        <v>1</v>
      </c>
      <c r="I1111">
        <v>0</v>
      </c>
      <c r="J1111">
        <v>0</v>
      </c>
      <c r="K1111">
        <v>0</v>
      </c>
      <c r="L1111">
        <v>0</v>
      </c>
      <c r="M1111">
        <v>1</v>
      </c>
      <c r="N1111">
        <v>1</v>
      </c>
      <c r="O1111">
        <v>0</v>
      </c>
      <c r="R1111">
        <v>0</v>
      </c>
      <c r="S1111">
        <v>0</v>
      </c>
      <c r="T1111">
        <v>0</v>
      </c>
      <c r="U1111">
        <v>0</v>
      </c>
      <c r="V1111">
        <v>100</v>
      </c>
      <c r="W1111">
        <v>100</v>
      </c>
    </row>
    <row r="1112" spans="1:23" x14ac:dyDescent="0.25">
      <c r="A1112" t="s">
        <v>1214</v>
      </c>
      <c r="B1112" t="s">
        <v>1213</v>
      </c>
      <c r="C1112" t="s">
        <v>3247</v>
      </c>
      <c r="E1112">
        <v>2</v>
      </c>
      <c r="F1112">
        <v>5</v>
      </c>
      <c r="G1112">
        <v>40</v>
      </c>
      <c r="H1112">
        <v>1</v>
      </c>
      <c r="I1112">
        <v>1</v>
      </c>
      <c r="J1112">
        <v>0</v>
      </c>
      <c r="K1112">
        <v>1</v>
      </c>
      <c r="L1112">
        <v>0</v>
      </c>
      <c r="M1112">
        <v>0</v>
      </c>
      <c r="N1112">
        <v>1</v>
      </c>
      <c r="O1112">
        <v>0</v>
      </c>
      <c r="R1112">
        <v>50</v>
      </c>
      <c r="S1112">
        <v>0</v>
      </c>
      <c r="T1112">
        <v>50</v>
      </c>
      <c r="U1112">
        <v>0</v>
      </c>
      <c r="V1112">
        <v>0</v>
      </c>
      <c r="W1112">
        <v>100</v>
      </c>
    </row>
    <row r="1113" spans="1:23" x14ac:dyDescent="0.25">
      <c r="A1113" t="s">
        <v>1216</v>
      </c>
      <c r="B1113" t="s">
        <v>1215</v>
      </c>
      <c r="C1113" t="s">
        <v>3247</v>
      </c>
      <c r="E1113">
        <v>119</v>
      </c>
      <c r="F1113">
        <v>358</v>
      </c>
      <c r="G1113">
        <v>33.24</v>
      </c>
      <c r="H1113">
        <v>73</v>
      </c>
      <c r="I1113">
        <v>46</v>
      </c>
      <c r="J1113">
        <v>17</v>
      </c>
      <c r="K1113">
        <v>28</v>
      </c>
      <c r="L1113">
        <v>14</v>
      </c>
      <c r="M1113">
        <v>14</v>
      </c>
      <c r="N1113">
        <v>73</v>
      </c>
      <c r="O1113">
        <v>0</v>
      </c>
      <c r="R1113">
        <v>38.659999999999997</v>
      </c>
      <c r="S1113">
        <v>14.29</v>
      </c>
      <c r="T1113">
        <v>23.53</v>
      </c>
      <c r="U1113">
        <v>11.76</v>
      </c>
      <c r="V1113">
        <v>11.76</v>
      </c>
      <c r="W1113">
        <v>100</v>
      </c>
    </row>
    <row r="1114" spans="1:23" x14ac:dyDescent="0.25">
      <c r="A1114" t="s">
        <v>1218</v>
      </c>
      <c r="B1114" t="s">
        <v>1217</v>
      </c>
      <c r="C1114" t="s">
        <v>3247</v>
      </c>
      <c r="E1114">
        <v>2</v>
      </c>
      <c r="F1114">
        <v>3</v>
      </c>
      <c r="G1114">
        <v>66.67</v>
      </c>
      <c r="H1114">
        <v>2</v>
      </c>
      <c r="I1114">
        <v>0</v>
      </c>
      <c r="J1114">
        <v>0</v>
      </c>
      <c r="K1114">
        <v>0</v>
      </c>
      <c r="L1114">
        <v>2</v>
      </c>
      <c r="M1114">
        <v>0</v>
      </c>
      <c r="N1114">
        <v>2</v>
      </c>
      <c r="O1114">
        <v>0</v>
      </c>
      <c r="R1114">
        <v>0</v>
      </c>
      <c r="S1114">
        <v>0</v>
      </c>
      <c r="T1114">
        <v>0</v>
      </c>
      <c r="U1114">
        <v>100</v>
      </c>
      <c r="V1114">
        <v>0</v>
      </c>
      <c r="W1114">
        <v>100</v>
      </c>
    </row>
    <row r="1115" spans="1:23" x14ac:dyDescent="0.25">
      <c r="A1115" t="s">
        <v>1363</v>
      </c>
      <c r="B1115" t="s">
        <v>1362</v>
      </c>
      <c r="C1115" t="s">
        <v>3247</v>
      </c>
      <c r="E1115">
        <v>10</v>
      </c>
      <c r="F1115">
        <v>29</v>
      </c>
      <c r="G1115">
        <v>34.479999999999997</v>
      </c>
      <c r="H1115">
        <v>8</v>
      </c>
      <c r="I1115">
        <v>2</v>
      </c>
      <c r="J1115">
        <v>0</v>
      </c>
      <c r="K1115">
        <v>6</v>
      </c>
      <c r="L1115">
        <v>2</v>
      </c>
      <c r="M1115">
        <v>0</v>
      </c>
      <c r="N1115">
        <v>8</v>
      </c>
      <c r="O1115">
        <v>0</v>
      </c>
      <c r="R1115">
        <v>20</v>
      </c>
      <c r="S1115">
        <v>0</v>
      </c>
      <c r="T1115">
        <v>60</v>
      </c>
      <c r="U1115">
        <v>20</v>
      </c>
      <c r="V1115">
        <v>0</v>
      </c>
      <c r="W1115">
        <v>100</v>
      </c>
    </row>
    <row r="1116" spans="1:23" x14ac:dyDescent="0.25">
      <c r="A1116" t="s">
        <v>1369</v>
      </c>
      <c r="B1116" t="s">
        <v>1368</v>
      </c>
      <c r="C1116" t="s">
        <v>3247</v>
      </c>
      <c r="E1116">
        <v>3</v>
      </c>
      <c r="F1116">
        <v>85</v>
      </c>
      <c r="G1116">
        <v>3.53</v>
      </c>
      <c r="H1116">
        <v>2</v>
      </c>
      <c r="I1116">
        <v>1</v>
      </c>
      <c r="J1116">
        <v>0</v>
      </c>
      <c r="K1116">
        <v>0</v>
      </c>
      <c r="L1116">
        <v>0</v>
      </c>
      <c r="M1116">
        <v>2</v>
      </c>
      <c r="N1116">
        <v>2</v>
      </c>
      <c r="O1116">
        <v>0</v>
      </c>
      <c r="R1116">
        <v>33.33</v>
      </c>
      <c r="S1116">
        <v>0</v>
      </c>
      <c r="T1116">
        <v>0</v>
      </c>
      <c r="U1116">
        <v>0</v>
      </c>
      <c r="V1116">
        <v>66.67</v>
      </c>
      <c r="W1116">
        <v>100</v>
      </c>
    </row>
    <row r="1117" spans="1:23" x14ac:dyDescent="0.25">
      <c r="A1117" t="s">
        <v>1220</v>
      </c>
      <c r="B1117" t="s">
        <v>1219</v>
      </c>
      <c r="C1117" t="s">
        <v>3247</v>
      </c>
      <c r="E1117">
        <v>1</v>
      </c>
      <c r="F1117">
        <v>1</v>
      </c>
      <c r="G1117">
        <v>100</v>
      </c>
      <c r="H1117">
        <v>0</v>
      </c>
      <c r="I1117">
        <v>1</v>
      </c>
      <c r="J1117">
        <v>0</v>
      </c>
      <c r="K1117">
        <v>0</v>
      </c>
      <c r="L1117">
        <v>0</v>
      </c>
      <c r="M1117">
        <v>0</v>
      </c>
      <c r="N1117">
        <v>0</v>
      </c>
      <c r="O1117">
        <v>0</v>
      </c>
      <c r="R1117">
        <v>100</v>
      </c>
      <c r="S1117">
        <v>0</v>
      </c>
      <c r="T1117">
        <v>0</v>
      </c>
      <c r="U1117">
        <v>0</v>
      </c>
      <c r="V1117">
        <v>0</v>
      </c>
      <c r="W1117">
        <v>100</v>
      </c>
    </row>
    <row r="1118" spans="1:23" x14ac:dyDescent="0.25">
      <c r="A1118" t="s">
        <v>1222</v>
      </c>
      <c r="B1118" t="s">
        <v>1221</v>
      </c>
      <c r="C1118" t="s">
        <v>3247</v>
      </c>
      <c r="E1118">
        <v>5</v>
      </c>
      <c r="F1118">
        <v>23</v>
      </c>
      <c r="G1118">
        <v>21.74</v>
      </c>
      <c r="H1118">
        <v>3</v>
      </c>
      <c r="I1118">
        <v>2</v>
      </c>
      <c r="J1118">
        <v>0</v>
      </c>
      <c r="K1118">
        <v>2</v>
      </c>
      <c r="L1118">
        <v>0</v>
      </c>
      <c r="M1118">
        <v>1</v>
      </c>
      <c r="N1118">
        <v>3</v>
      </c>
      <c r="O1118">
        <v>0</v>
      </c>
      <c r="R1118">
        <v>40</v>
      </c>
      <c r="S1118">
        <v>0</v>
      </c>
      <c r="T1118">
        <v>40</v>
      </c>
      <c r="U1118">
        <v>0</v>
      </c>
      <c r="V1118">
        <v>20</v>
      </c>
      <c r="W1118">
        <v>100</v>
      </c>
    </row>
    <row r="1119" spans="1:23" x14ac:dyDescent="0.25">
      <c r="A1119" t="s">
        <v>1373</v>
      </c>
      <c r="B1119" t="s">
        <v>1372</v>
      </c>
      <c r="C1119" t="s">
        <v>3247</v>
      </c>
      <c r="E1119">
        <v>40</v>
      </c>
      <c r="F1119">
        <v>213</v>
      </c>
      <c r="G1119">
        <v>18.78</v>
      </c>
      <c r="H1119">
        <v>23</v>
      </c>
      <c r="I1119">
        <v>17</v>
      </c>
      <c r="J1119">
        <v>7</v>
      </c>
      <c r="K1119">
        <v>9</v>
      </c>
      <c r="L1119">
        <v>5</v>
      </c>
      <c r="M1119">
        <v>2</v>
      </c>
      <c r="N1119">
        <v>23</v>
      </c>
      <c r="O1119">
        <v>0</v>
      </c>
      <c r="R1119">
        <v>42.5</v>
      </c>
      <c r="S1119">
        <v>17.5</v>
      </c>
      <c r="T1119">
        <v>22.5</v>
      </c>
      <c r="U1119">
        <v>12.5</v>
      </c>
      <c r="V1119">
        <v>5</v>
      </c>
      <c r="W1119">
        <v>100</v>
      </c>
    </row>
    <row r="1120" spans="1:23" x14ac:dyDescent="0.25">
      <c r="A1120" t="s">
        <v>1379</v>
      </c>
      <c r="B1120" t="s">
        <v>1378</v>
      </c>
      <c r="C1120" t="s">
        <v>3247</v>
      </c>
      <c r="E1120">
        <v>0</v>
      </c>
      <c r="F1120">
        <v>2</v>
      </c>
      <c r="G1120">
        <v>0</v>
      </c>
      <c r="H1120">
        <v>0</v>
      </c>
      <c r="I1120">
        <v>0</v>
      </c>
      <c r="J1120">
        <v>0</v>
      </c>
      <c r="K1120">
        <v>0</v>
      </c>
      <c r="L1120">
        <v>0</v>
      </c>
      <c r="M1120">
        <v>0</v>
      </c>
      <c r="N1120">
        <v>0</v>
      </c>
      <c r="O1120">
        <v>0</v>
      </c>
    </row>
    <row r="1121" spans="1:23" x14ac:dyDescent="0.25">
      <c r="A1121" t="s">
        <v>1381</v>
      </c>
      <c r="B1121" t="s">
        <v>1380</v>
      </c>
      <c r="C1121" t="s">
        <v>3247</v>
      </c>
      <c r="E1121">
        <v>3</v>
      </c>
      <c r="F1121">
        <v>7</v>
      </c>
      <c r="G1121">
        <v>42.86</v>
      </c>
      <c r="H1121">
        <v>2</v>
      </c>
      <c r="I1121">
        <v>1</v>
      </c>
      <c r="J1121">
        <v>0</v>
      </c>
      <c r="K1121">
        <v>0</v>
      </c>
      <c r="L1121">
        <v>1</v>
      </c>
      <c r="M1121">
        <v>1</v>
      </c>
      <c r="N1121">
        <v>2</v>
      </c>
      <c r="O1121">
        <v>0</v>
      </c>
      <c r="R1121">
        <v>33.33</v>
      </c>
      <c r="S1121">
        <v>0</v>
      </c>
      <c r="T1121">
        <v>0</v>
      </c>
      <c r="U1121">
        <v>33.33</v>
      </c>
      <c r="V1121">
        <v>33.33</v>
      </c>
      <c r="W1121">
        <v>100</v>
      </c>
    </row>
    <row r="1122" spans="1:23" x14ac:dyDescent="0.25">
      <c r="A1122" t="s">
        <v>1383</v>
      </c>
      <c r="B1122" t="s">
        <v>1382</v>
      </c>
      <c r="C1122" t="s">
        <v>3247</v>
      </c>
      <c r="E1122">
        <v>4</v>
      </c>
      <c r="F1122">
        <v>14</v>
      </c>
      <c r="G1122">
        <v>28.57</v>
      </c>
      <c r="H1122">
        <v>3</v>
      </c>
      <c r="I1122">
        <v>1</v>
      </c>
      <c r="J1122">
        <v>0</v>
      </c>
      <c r="K1122">
        <v>0</v>
      </c>
      <c r="L1122">
        <v>2</v>
      </c>
      <c r="M1122">
        <v>1</v>
      </c>
      <c r="N1122">
        <v>3</v>
      </c>
      <c r="O1122">
        <v>0</v>
      </c>
      <c r="R1122">
        <v>25</v>
      </c>
      <c r="S1122">
        <v>0</v>
      </c>
      <c r="T1122">
        <v>0</v>
      </c>
      <c r="U1122">
        <v>50</v>
      </c>
      <c r="V1122">
        <v>25</v>
      </c>
      <c r="W1122">
        <v>100</v>
      </c>
    </row>
    <row r="1123" spans="1:23" x14ac:dyDescent="0.25">
      <c r="A1123" t="s">
        <v>1387</v>
      </c>
      <c r="B1123" t="s">
        <v>1386</v>
      </c>
      <c r="C1123" t="s">
        <v>3247</v>
      </c>
      <c r="E1123">
        <v>13</v>
      </c>
      <c r="F1123">
        <v>20</v>
      </c>
      <c r="G1123">
        <v>65</v>
      </c>
      <c r="H1123">
        <v>11</v>
      </c>
      <c r="I1123">
        <v>2</v>
      </c>
      <c r="J1123">
        <v>1</v>
      </c>
      <c r="K1123">
        <v>5</v>
      </c>
      <c r="L1123">
        <v>1</v>
      </c>
      <c r="M1123">
        <v>4</v>
      </c>
      <c r="N1123">
        <v>11</v>
      </c>
      <c r="O1123">
        <v>0</v>
      </c>
      <c r="R1123">
        <v>15.38</v>
      </c>
      <c r="S1123">
        <v>7.69</v>
      </c>
      <c r="T1123">
        <v>38.46</v>
      </c>
      <c r="U1123">
        <v>7.69</v>
      </c>
      <c r="V1123">
        <v>30.77</v>
      </c>
      <c r="W1123">
        <v>100</v>
      </c>
    </row>
    <row r="1124" spans="1:23" x14ac:dyDescent="0.25">
      <c r="A1124" t="s">
        <v>1400</v>
      </c>
      <c r="B1124" t="s">
        <v>1399</v>
      </c>
      <c r="C1124" t="s">
        <v>3247</v>
      </c>
      <c r="E1124">
        <v>40</v>
      </c>
      <c r="F1124">
        <v>377</v>
      </c>
      <c r="G1124">
        <v>10.61</v>
      </c>
      <c r="H1124">
        <v>29</v>
      </c>
      <c r="I1124">
        <v>11</v>
      </c>
      <c r="J1124">
        <v>3</v>
      </c>
      <c r="K1124">
        <v>8</v>
      </c>
      <c r="L1124">
        <v>13</v>
      </c>
      <c r="M1124">
        <v>5</v>
      </c>
      <c r="N1124">
        <v>29</v>
      </c>
      <c r="O1124">
        <v>0</v>
      </c>
      <c r="R1124">
        <v>27.5</v>
      </c>
      <c r="S1124">
        <v>7.5</v>
      </c>
      <c r="T1124">
        <v>20</v>
      </c>
      <c r="U1124">
        <v>32.5</v>
      </c>
      <c r="V1124">
        <v>12.5</v>
      </c>
      <c r="W1124">
        <v>100</v>
      </c>
    </row>
    <row r="1125" spans="1:23" x14ac:dyDescent="0.25">
      <c r="A1125" t="s">
        <v>1402</v>
      </c>
      <c r="B1125" t="s">
        <v>1401</v>
      </c>
      <c r="C1125" t="s">
        <v>3247</v>
      </c>
      <c r="E1125">
        <v>6</v>
      </c>
      <c r="F1125">
        <v>24</v>
      </c>
      <c r="G1125">
        <v>25</v>
      </c>
      <c r="H1125">
        <v>4</v>
      </c>
      <c r="I1125">
        <v>2</v>
      </c>
      <c r="J1125">
        <v>0</v>
      </c>
      <c r="K1125">
        <v>3</v>
      </c>
      <c r="L1125">
        <v>1</v>
      </c>
      <c r="M1125">
        <v>0</v>
      </c>
      <c r="N1125">
        <v>4</v>
      </c>
      <c r="O1125">
        <v>0</v>
      </c>
      <c r="R1125">
        <v>33.33</v>
      </c>
      <c r="S1125">
        <v>0</v>
      </c>
      <c r="T1125">
        <v>50</v>
      </c>
      <c r="U1125">
        <v>16.670000000000002</v>
      </c>
      <c r="V1125">
        <v>0</v>
      </c>
      <c r="W1125">
        <v>100</v>
      </c>
    </row>
    <row r="1126" spans="1:23" x14ac:dyDescent="0.25">
      <c r="A1126" t="s">
        <v>1416</v>
      </c>
      <c r="B1126" t="s">
        <v>1415</v>
      </c>
      <c r="C1126" t="s">
        <v>3247</v>
      </c>
      <c r="E1126">
        <v>17</v>
      </c>
      <c r="F1126">
        <v>83</v>
      </c>
      <c r="G1126">
        <v>20.48</v>
      </c>
      <c r="H1126">
        <v>10</v>
      </c>
      <c r="I1126">
        <v>7</v>
      </c>
      <c r="J1126">
        <v>2</v>
      </c>
      <c r="K1126">
        <v>5</v>
      </c>
      <c r="L1126">
        <v>1</v>
      </c>
      <c r="M1126">
        <v>2</v>
      </c>
      <c r="N1126">
        <v>10</v>
      </c>
      <c r="O1126">
        <v>0</v>
      </c>
      <c r="R1126">
        <v>41.18</v>
      </c>
      <c r="S1126">
        <v>11.76</v>
      </c>
      <c r="T1126">
        <v>29.41</v>
      </c>
      <c r="U1126">
        <v>5.88</v>
      </c>
      <c r="V1126">
        <v>11.76</v>
      </c>
      <c r="W1126">
        <v>100</v>
      </c>
    </row>
    <row r="1127" spans="1:23" x14ac:dyDescent="0.25">
      <c r="A1127" t="s">
        <v>1424</v>
      </c>
      <c r="B1127" t="s">
        <v>1423</v>
      </c>
      <c r="C1127" t="s">
        <v>3247</v>
      </c>
      <c r="E1127">
        <v>0</v>
      </c>
      <c r="F1127">
        <v>1</v>
      </c>
      <c r="G1127">
        <v>0</v>
      </c>
      <c r="H1127">
        <v>0</v>
      </c>
      <c r="I1127">
        <v>0</v>
      </c>
      <c r="J1127">
        <v>0</v>
      </c>
      <c r="K1127">
        <v>0</v>
      </c>
      <c r="L1127">
        <v>0</v>
      </c>
      <c r="M1127">
        <v>0</v>
      </c>
      <c r="N1127">
        <v>0</v>
      </c>
      <c r="O1127">
        <v>0</v>
      </c>
    </row>
    <row r="1128" spans="1:23" x14ac:dyDescent="0.25">
      <c r="A1128" t="s">
        <v>1426</v>
      </c>
      <c r="B1128" t="s">
        <v>1425</v>
      </c>
      <c r="C1128" t="s">
        <v>3247</v>
      </c>
      <c r="E1128">
        <v>435</v>
      </c>
      <c r="F1128">
        <v>1866</v>
      </c>
      <c r="G1128">
        <v>23.31</v>
      </c>
      <c r="H1128">
        <v>270</v>
      </c>
      <c r="I1128">
        <v>165</v>
      </c>
      <c r="J1128">
        <v>66</v>
      </c>
      <c r="K1128">
        <v>95</v>
      </c>
      <c r="L1128">
        <v>57</v>
      </c>
      <c r="M1128">
        <v>52</v>
      </c>
      <c r="N1128">
        <v>270</v>
      </c>
      <c r="O1128">
        <v>0</v>
      </c>
      <c r="R1128">
        <v>37.93</v>
      </c>
      <c r="S1128">
        <v>15.17</v>
      </c>
      <c r="T1128">
        <v>21.84</v>
      </c>
      <c r="U1128">
        <v>13.1</v>
      </c>
      <c r="V1128">
        <v>11.95</v>
      </c>
      <c r="W1128">
        <v>100</v>
      </c>
    </row>
    <row r="1129" spans="1:23" x14ac:dyDescent="0.25">
      <c r="A1129" t="s">
        <v>1430</v>
      </c>
      <c r="B1129" t="s">
        <v>1429</v>
      </c>
      <c r="C1129" t="s">
        <v>3247</v>
      </c>
      <c r="E1129">
        <v>2</v>
      </c>
      <c r="F1129">
        <v>6</v>
      </c>
      <c r="G1129">
        <v>33.33</v>
      </c>
      <c r="H1129">
        <v>2</v>
      </c>
      <c r="I1129">
        <v>0</v>
      </c>
      <c r="J1129">
        <v>0</v>
      </c>
      <c r="K1129">
        <v>0</v>
      </c>
      <c r="L1129">
        <v>0</v>
      </c>
      <c r="M1129">
        <v>2</v>
      </c>
      <c r="N1129">
        <v>2</v>
      </c>
      <c r="O1129">
        <v>0</v>
      </c>
      <c r="R1129">
        <v>0</v>
      </c>
      <c r="S1129">
        <v>0</v>
      </c>
      <c r="T1129">
        <v>0</v>
      </c>
      <c r="U1129">
        <v>0</v>
      </c>
      <c r="V1129">
        <v>100</v>
      </c>
      <c r="W1129">
        <v>100</v>
      </c>
    </row>
    <row r="1130" spans="1:23" x14ac:dyDescent="0.25">
      <c r="A1130" t="s">
        <v>1432</v>
      </c>
      <c r="B1130" t="s">
        <v>1431</v>
      </c>
      <c r="C1130" t="s">
        <v>3247</v>
      </c>
      <c r="E1130">
        <v>8</v>
      </c>
      <c r="F1130">
        <v>15</v>
      </c>
      <c r="G1130">
        <v>53.33</v>
      </c>
      <c r="H1130">
        <v>6</v>
      </c>
      <c r="I1130">
        <v>2</v>
      </c>
      <c r="J1130">
        <v>1</v>
      </c>
      <c r="K1130">
        <v>1</v>
      </c>
      <c r="L1130">
        <v>4</v>
      </c>
      <c r="M1130">
        <v>0</v>
      </c>
      <c r="N1130">
        <v>6</v>
      </c>
      <c r="O1130">
        <v>0</v>
      </c>
      <c r="R1130">
        <v>25</v>
      </c>
      <c r="S1130">
        <v>12.5</v>
      </c>
      <c r="T1130">
        <v>12.5</v>
      </c>
      <c r="U1130">
        <v>50</v>
      </c>
      <c r="V1130">
        <v>0</v>
      </c>
      <c r="W1130">
        <v>100</v>
      </c>
    </row>
    <row r="1131" spans="1:23" x14ac:dyDescent="0.25">
      <c r="A1131" t="s">
        <v>1434</v>
      </c>
      <c r="B1131" t="s">
        <v>1433</v>
      </c>
      <c r="C1131" t="s">
        <v>3247</v>
      </c>
      <c r="E1131">
        <v>26</v>
      </c>
      <c r="F1131">
        <v>52</v>
      </c>
      <c r="G1131">
        <v>50</v>
      </c>
      <c r="H1131">
        <v>18</v>
      </c>
      <c r="I1131">
        <v>8</v>
      </c>
      <c r="J1131">
        <v>1</v>
      </c>
      <c r="K1131">
        <v>10</v>
      </c>
      <c r="L1131">
        <v>6</v>
      </c>
      <c r="M1131">
        <v>1</v>
      </c>
      <c r="N1131">
        <v>18</v>
      </c>
      <c r="O1131">
        <v>0</v>
      </c>
      <c r="R1131">
        <v>30.77</v>
      </c>
      <c r="S1131">
        <v>3.85</v>
      </c>
      <c r="T1131">
        <v>38.46</v>
      </c>
      <c r="U1131">
        <v>23.08</v>
      </c>
      <c r="V1131">
        <v>3.85</v>
      </c>
      <c r="W1131">
        <v>100</v>
      </c>
    </row>
    <row r="1132" spans="1:23" x14ac:dyDescent="0.25">
      <c r="A1132" t="s">
        <v>1436</v>
      </c>
      <c r="B1132" t="s">
        <v>1435</v>
      </c>
      <c r="C1132" t="s">
        <v>3247</v>
      </c>
      <c r="E1132">
        <v>24</v>
      </c>
      <c r="F1132">
        <v>90</v>
      </c>
      <c r="G1132">
        <v>26.67</v>
      </c>
      <c r="H1132">
        <v>12</v>
      </c>
      <c r="I1132">
        <v>12</v>
      </c>
      <c r="J1132">
        <v>3</v>
      </c>
      <c r="K1132">
        <v>3</v>
      </c>
      <c r="L1132">
        <v>0</v>
      </c>
      <c r="M1132">
        <v>6</v>
      </c>
      <c r="N1132">
        <v>12</v>
      </c>
      <c r="O1132">
        <v>0</v>
      </c>
      <c r="R1132">
        <v>50</v>
      </c>
      <c r="S1132">
        <v>12.5</v>
      </c>
      <c r="T1132">
        <v>12.5</v>
      </c>
      <c r="U1132">
        <v>0</v>
      </c>
      <c r="V1132">
        <v>25</v>
      </c>
      <c r="W1132">
        <v>100</v>
      </c>
    </row>
    <row r="1133" spans="1:23" x14ac:dyDescent="0.25">
      <c r="A1133" t="s">
        <v>1441</v>
      </c>
      <c r="B1133" t="s">
        <v>1440</v>
      </c>
      <c r="C1133" t="s">
        <v>3247</v>
      </c>
      <c r="E1133">
        <v>7</v>
      </c>
      <c r="F1133">
        <v>40</v>
      </c>
      <c r="G1133">
        <v>17.5</v>
      </c>
      <c r="H1133">
        <v>3</v>
      </c>
      <c r="I1133">
        <v>4</v>
      </c>
      <c r="J1133">
        <v>0</v>
      </c>
      <c r="K1133">
        <v>1</v>
      </c>
      <c r="L1133">
        <v>1</v>
      </c>
      <c r="M1133">
        <v>1</v>
      </c>
      <c r="N1133">
        <v>3</v>
      </c>
      <c r="O1133">
        <v>0</v>
      </c>
      <c r="R1133">
        <v>57.14</v>
      </c>
      <c r="S1133">
        <v>0</v>
      </c>
      <c r="T1133">
        <v>14.29</v>
      </c>
      <c r="U1133">
        <v>14.29</v>
      </c>
      <c r="V1133">
        <v>14.29</v>
      </c>
      <c r="W1133">
        <v>100</v>
      </c>
    </row>
    <row r="1134" spans="1:23" x14ac:dyDescent="0.25">
      <c r="A1134" t="s">
        <v>1443</v>
      </c>
      <c r="B1134" t="s">
        <v>1442</v>
      </c>
      <c r="C1134" t="s">
        <v>3247</v>
      </c>
      <c r="E1134">
        <v>0</v>
      </c>
      <c r="F1134">
        <v>17</v>
      </c>
      <c r="G1134">
        <v>0</v>
      </c>
      <c r="H1134">
        <v>0</v>
      </c>
      <c r="I1134">
        <v>0</v>
      </c>
      <c r="J1134">
        <v>0</v>
      </c>
      <c r="K1134">
        <v>0</v>
      </c>
      <c r="L1134">
        <v>0</v>
      </c>
      <c r="M1134">
        <v>0</v>
      </c>
      <c r="N1134">
        <v>0</v>
      </c>
      <c r="O1134">
        <v>0</v>
      </c>
    </row>
    <row r="1135" spans="1:23" x14ac:dyDescent="0.25">
      <c r="A1135" t="s">
        <v>1447</v>
      </c>
      <c r="B1135" t="s">
        <v>1446</v>
      </c>
      <c r="C1135" t="s">
        <v>3247</v>
      </c>
      <c r="E1135">
        <v>0</v>
      </c>
      <c r="F1135">
        <v>8</v>
      </c>
      <c r="G1135">
        <v>0</v>
      </c>
      <c r="H1135">
        <v>0</v>
      </c>
      <c r="I1135">
        <v>0</v>
      </c>
      <c r="J1135">
        <v>0</v>
      </c>
      <c r="K1135">
        <v>0</v>
      </c>
      <c r="L1135">
        <v>0</v>
      </c>
      <c r="M1135">
        <v>0</v>
      </c>
      <c r="N1135">
        <v>0</v>
      </c>
      <c r="O1135">
        <v>0</v>
      </c>
    </row>
    <row r="1136" spans="1:23" x14ac:dyDescent="0.25">
      <c r="A1136" t="s">
        <v>1455</v>
      </c>
      <c r="B1136" t="s">
        <v>1454</v>
      </c>
      <c r="C1136" t="s">
        <v>3247</v>
      </c>
      <c r="E1136">
        <v>5</v>
      </c>
      <c r="F1136">
        <v>5</v>
      </c>
      <c r="G1136">
        <v>100</v>
      </c>
      <c r="H1136">
        <v>4</v>
      </c>
      <c r="I1136">
        <v>1</v>
      </c>
      <c r="J1136">
        <v>1</v>
      </c>
      <c r="K1136">
        <v>2</v>
      </c>
      <c r="L1136">
        <v>1</v>
      </c>
      <c r="M1136">
        <v>0</v>
      </c>
      <c r="N1136">
        <v>4</v>
      </c>
      <c r="O1136">
        <v>0</v>
      </c>
      <c r="R1136">
        <v>20</v>
      </c>
      <c r="S1136">
        <v>20</v>
      </c>
      <c r="T1136">
        <v>40</v>
      </c>
      <c r="U1136">
        <v>20</v>
      </c>
      <c r="V1136">
        <v>0</v>
      </c>
      <c r="W1136">
        <v>100</v>
      </c>
    </row>
    <row r="1137" spans="1:23" x14ac:dyDescent="0.25">
      <c r="A1137" t="s">
        <v>1461</v>
      </c>
      <c r="B1137" t="s">
        <v>1460</v>
      </c>
      <c r="C1137" t="s">
        <v>3247</v>
      </c>
      <c r="E1137">
        <v>8</v>
      </c>
      <c r="F1137">
        <v>22</v>
      </c>
      <c r="G1137">
        <v>36.36</v>
      </c>
      <c r="H1137">
        <v>4</v>
      </c>
      <c r="I1137">
        <v>4</v>
      </c>
      <c r="J1137">
        <v>3</v>
      </c>
      <c r="K1137">
        <v>0</v>
      </c>
      <c r="L1137">
        <v>0</v>
      </c>
      <c r="M1137">
        <v>1</v>
      </c>
      <c r="N1137">
        <v>4</v>
      </c>
      <c r="O1137">
        <v>0</v>
      </c>
      <c r="R1137">
        <v>50</v>
      </c>
      <c r="S1137">
        <v>37.5</v>
      </c>
      <c r="T1137">
        <v>0</v>
      </c>
      <c r="U1137">
        <v>0</v>
      </c>
      <c r="V1137">
        <v>12.5</v>
      </c>
      <c r="W1137">
        <v>100</v>
      </c>
    </row>
    <row r="1138" spans="1:23" x14ac:dyDescent="0.25">
      <c r="A1138" t="s">
        <v>1479</v>
      </c>
      <c r="B1138" t="s">
        <v>1478</v>
      </c>
      <c r="C1138" t="s">
        <v>3247</v>
      </c>
      <c r="E1138">
        <v>34</v>
      </c>
      <c r="F1138">
        <v>167</v>
      </c>
      <c r="G1138">
        <v>20.36</v>
      </c>
      <c r="H1138">
        <v>30</v>
      </c>
      <c r="I1138">
        <v>4</v>
      </c>
      <c r="J1138">
        <v>8</v>
      </c>
      <c r="K1138">
        <v>1</v>
      </c>
      <c r="L1138">
        <v>18</v>
      </c>
      <c r="M1138">
        <v>3</v>
      </c>
      <c r="N1138">
        <v>30</v>
      </c>
      <c r="O1138">
        <v>0</v>
      </c>
      <c r="R1138">
        <v>11.76</v>
      </c>
      <c r="S1138">
        <v>23.53</v>
      </c>
      <c r="T1138">
        <v>2.94</v>
      </c>
      <c r="U1138">
        <v>52.94</v>
      </c>
      <c r="V1138">
        <v>8.82</v>
      </c>
      <c r="W1138">
        <v>100</v>
      </c>
    </row>
    <row r="1139" spans="1:23" x14ac:dyDescent="0.25">
      <c r="A1139" t="s">
        <v>1483</v>
      </c>
      <c r="B1139" t="s">
        <v>1482</v>
      </c>
      <c r="C1139" t="s">
        <v>3247</v>
      </c>
      <c r="E1139">
        <v>2</v>
      </c>
      <c r="F1139">
        <v>15</v>
      </c>
      <c r="G1139">
        <v>13.33</v>
      </c>
      <c r="H1139">
        <v>2</v>
      </c>
      <c r="I1139">
        <v>0</v>
      </c>
      <c r="J1139">
        <v>0</v>
      </c>
      <c r="K1139">
        <v>1</v>
      </c>
      <c r="L1139">
        <v>1</v>
      </c>
      <c r="M1139">
        <v>0</v>
      </c>
      <c r="N1139">
        <v>2</v>
      </c>
      <c r="O1139">
        <v>0</v>
      </c>
      <c r="R1139">
        <v>0</v>
      </c>
      <c r="S1139">
        <v>0</v>
      </c>
      <c r="T1139">
        <v>50</v>
      </c>
      <c r="U1139">
        <v>50</v>
      </c>
      <c r="V1139">
        <v>0</v>
      </c>
      <c r="W1139">
        <v>100</v>
      </c>
    </row>
    <row r="1140" spans="1:23" x14ac:dyDescent="0.25">
      <c r="A1140" t="s">
        <v>1499</v>
      </c>
      <c r="B1140" t="s">
        <v>1498</v>
      </c>
      <c r="C1140" t="s">
        <v>3247</v>
      </c>
      <c r="E1140">
        <v>1</v>
      </c>
      <c r="F1140">
        <v>9</v>
      </c>
      <c r="G1140">
        <v>11.11</v>
      </c>
      <c r="H1140">
        <v>1</v>
      </c>
      <c r="I1140">
        <v>0</v>
      </c>
      <c r="J1140">
        <v>0</v>
      </c>
      <c r="K1140">
        <v>0</v>
      </c>
      <c r="L1140">
        <v>1</v>
      </c>
      <c r="M1140">
        <v>0</v>
      </c>
      <c r="N1140">
        <v>1</v>
      </c>
      <c r="O1140">
        <v>0</v>
      </c>
      <c r="R1140">
        <v>0</v>
      </c>
      <c r="S1140">
        <v>0</v>
      </c>
      <c r="T1140">
        <v>0</v>
      </c>
      <c r="U1140">
        <v>100</v>
      </c>
      <c r="V1140">
        <v>0</v>
      </c>
      <c r="W1140">
        <v>100</v>
      </c>
    </row>
    <row r="1141" spans="1:23" x14ac:dyDescent="0.25">
      <c r="A1141" t="s">
        <v>1502</v>
      </c>
      <c r="B1141" t="s">
        <v>1501</v>
      </c>
      <c r="C1141" t="s">
        <v>3247</v>
      </c>
      <c r="E1141">
        <v>5</v>
      </c>
      <c r="F1141">
        <v>16</v>
      </c>
      <c r="G1141">
        <v>31.25</v>
      </c>
      <c r="H1141">
        <v>1</v>
      </c>
      <c r="I1141">
        <v>4</v>
      </c>
      <c r="J1141">
        <v>0</v>
      </c>
      <c r="K1141">
        <v>0</v>
      </c>
      <c r="L1141">
        <v>0</v>
      </c>
      <c r="M1141">
        <v>1</v>
      </c>
      <c r="N1141">
        <v>1</v>
      </c>
      <c r="O1141">
        <v>0</v>
      </c>
      <c r="R1141">
        <v>80</v>
      </c>
      <c r="S1141">
        <v>0</v>
      </c>
      <c r="T1141">
        <v>0</v>
      </c>
      <c r="U1141">
        <v>0</v>
      </c>
      <c r="V1141">
        <v>20</v>
      </c>
      <c r="W1141">
        <v>100</v>
      </c>
    </row>
    <row r="1142" spans="1:23" x14ac:dyDescent="0.25">
      <c r="A1142" t="s">
        <v>1504</v>
      </c>
      <c r="B1142" t="s">
        <v>1503</v>
      </c>
      <c r="C1142" t="s">
        <v>3247</v>
      </c>
      <c r="E1142">
        <v>1</v>
      </c>
      <c r="F1142">
        <v>13</v>
      </c>
      <c r="G1142">
        <v>7.69</v>
      </c>
      <c r="H1142">
        <v>0</v>
      </c>
      <c r="I1142">
        <v>1</v>
      </c>
      <c r="J1142">
        <v>0</v>
      </c>
      <c r="K1142">
        <v>0</v>
      </c>
      <c r="L1142">
        <v>0</v>
      </c>
      <c r="M1142">
        <v>0</v>
      </c>
      <c r="N1142">
        <v>0</v>
      </c>
      <c r="O1142">
        <v>0</v>
      </c>
      <c r="R1142">
        <v>100</v>
      </c>
      <c r="S1142">
        <v>0</v>
      </c>
      <c r="T1142">
        <v>0</v>
      </c>
      <c r="U1142">
        <v>0</v>
      </c>
      <c r="V1142">
        <v>0</v>
      </c>
      <c r="W1142">
        <v>100</v>
      </c>
    </row>
    <row r="1143" spans="1:23" x14ac:dyDescent="0.25">
      <c r="A1143" t="s">
        <v>1508</v>
      </c>
      <c r="B1143" t="s">
        <v>1507</v>
      </c>
      <c r="C1143" t="s">
        <v>3247</v>
      </c>
      <c r="E1143">
        <v>1</v>
      </c>
      <c r="F1143">
        <v>15</v>
      </c>
      <c r="G1143">
        <v>6.67</v>
      </c>
      <c r="H1143">
        <v>1</v>
      </c>
      <c r="I1143">
        <v>0</v>
      </c>
      <c r="J1143">
        <v>0</v>
      </c>
      <c r="K1143">
        <v>0</v>
      </c>
      <c r="L1143">
        <v>1</v>
      </c>
      <c r="M1143">
        <v>0</v>
      </c>
      <c r="N1143">
        <v>1</v>
      </c>
      <c r="O1143">
        <v>0</v>
      </c>
      <c r="R1143">
        <v>0</v>
      </c>
      <c r="S1143">
        <v>0</v>
      </c>
      <c r="T1143">
        <v>0</v>
      </c>
      <c r="U1143">
        <v>100</v>
      </c>
      <c r="V1143">
        <v>0</v>
      </c>
      <c r="W1143">
        <v>100</v>
      </c>
    </row>
    <row r="1144" spans="1:23" x14ac:dyDescent="0.25">
      <c r="A1144" t="s">
        <v>1514</v>
      </c>
      <c r="B1144" t="s">
        <v>1513</v>
      </c>
      <c r="C1144" t="s">
        <v>3247</v>
      </c>
      <c r="E1144">
        <v>144</v>
      </c>
      <c r="F1144">
        <v>505</v>
      </c>
      <c r="G1144">
        <v>28.51</v>
      </c>
      <c r="H1144">
        <v>96</v>
      </c>
      <c r="I1144">
        <v>48</v>
      </c>
      <c r="J1144">
        <v>31</v>
      </c>
      <c r="K1144">
        <v>29</v>
      </c>
      <c r="L1144">
        <v>23</v>
      </c>
      <c r="M1144">
        <v>13</v>
      </c>
      <c r="N1144">
        <v>96</v>
      </c>
      <c r="O1144">
        <v>0</v>
      </c>
      <c r="R1144">
        <v>33.33</v>
      </c>
      <c r="S1144">
        <v>21.53</v>
      </c>
      <c r="T1144">
        <v>20.14</v>
      </c>
      <c r="U1144">
        <v>15.97</v>
      </c>
      <c r="V1144">
        <v>9.0299999999999994</v>
      </c>
      <c r="W1144">
        <v>100</v>
      </c>
    </row>
    <row r="1145" spans="1:23" x14ac:dyDescent="0.25">
      <c r="A1145" t="s">
        <v>1516</v>
      </c>
      <c r="B1145" t="s">
        <v>1515</v>
      </c>
      <c r="C1145" t="s">
        <v>3247</v>
      </c>
      <c r="E1145">
        <v>514</v>
      </c>
      <c r="F1145">
        <v>2755</v>
      </c>
      <c r="G1145">
        <v>18.66</v>
      </c>
      <c r="H1145">
        <v>369</v>
      </c>
      <c r="I1145">
        <v>145</v>
      </c>
      <c r="J1145">
        <v>102</v>
      </c>
      <c r="K1145">
        <v>171</v>
      </c>
      <c r="L1145">
        <v>49</v>
      </c>
      <c r="M1145">
        <v>47</v>
      </c>
      <c r="N1145">
        <v>369</v>
      </c>
      <c r="O1145">
        <v>0</v>
      </c>
      <c r="R1145">
        <v>28.21</v>
      </c>
      <c r="S1145">
        <v>19.84</v>
      </c>
      <c r="T1145">
        <v>33.270000000000003</v>
      </c>
      <c r="U1145">
        <v>9.5299999999999994</v>
      </c>
      <c r="V1145">
        <v>9.14</v>
      </c>
      <c r="W1145">
        <v>100</v>
      </c>
    </row>
    <row r="1146" spans="1:23" x14ac:dyDescent="0.25">
      <c r="A1146" t="s">
        <v>1525</v>
      </c>
      <c r="B1146" t="s">
        <v>1524</v>
      </c>
      <c r="C1146" t="s">
        <v>3247</v>
      </c>
      <c r="E1146">
        <v>257</v>
      </c>
      <c r="F1146">
        <v>556</v>
      </c>
      <c r="G1146">
        <v>46.22</v>
      </c>
      <c r="H1146">
        <v>189</v>
      </c>
      <c r="I1146">
        <v>68</v>
      </c>
      <c r="J1146">
        <v>22</v>
      </c>
      <c r="K1146">
        <v>100</v>
      </c>
      <c r="L1146">
        <v>36</v>
      </c>
      <c r="M1146">
        <v>31</v>
      </c>
      <c r="N1146">
        <v>189</v>
      </c>
      <c r="O1146">
        <v>0</v>
      </c>
      <c r="R1146">
        <v>26.46</v>
      </c>
      <c r="S1146">
        <v>8.56</v>
      </c>
      <c r="T1146">
        <v>38.909999999999997</v>
      </c>
      <c r="U1146">
        <v>14.01</v>
      </c>
      <c r="V1146">
        <v>12.06</v>
      </c>
      <c r="W1146">
        <v>100</v>
      </c>
    </row>
    <row r="1147" spans="1:23" x14ac:dyDescent="0.25">
      <c r="A1147" t="s">
        <v>1227</v>
      </c>
      <c r="B1147" t="s">
        <v>1226</v>
      </c>
      <c r="C1147" t="s">
        <v>3247</v>
      </c>
      <c r="E1147">
        <v>7</v>
      </c>
      <c r="F1147">
        <v>12</v>
      </c>
      <c r="G1147">
        <v>58.33</v>
      </c>
      <c r="H1147">
        <v>4</v>
      </c>
      <c r="I1147">
        <v>3</v>
      </c>
      <c r="J1147">
        <v>0</v>
      </c>
      <c r="K1147">
        <v>3</v>
      </c>
      <c r="L1147">
        <v>1</v>
      </c>
      <c r="M1147">
        <v>0</v>
      </c>
      <c r="N1147">
        <v>4</v>
      </c>
      <c r="O1147">
        <v>0</v>
      </c>
      <c r="R1147">
        <v>42.86</v>
      </c>
      <c r="S1147">
        <v>0</v>
      </c>
      <c r="T1147">
        <v>42.86</v>
      </c>
      <c r="U1147">
        <v>14.29</v>
      </c>
      <c r="V1147">
        <v>0</v>
      </c>
      <c r="W1147">
        <v>100</v>
      </c>
    </row>
    <row r="1148" spans="1:23" x14ac:dyDescent="0.25">
      <c r="A1148" t="s">
        <v>1229</v>
      </c>
      <c r="B1148" t="s">
        <v>1228</v>
      </c>
      <c r="C1148" t="s">
        <v>3247</v>
      </c>
      <c r="E1148">
        <v>919</v>
      </c>
      <c r="F1148">
        <v>1742</v>
      </c>
      <c r="G1148">
        <v>52.76</v>
      </c>
      <c r="H1148">
        <v>760</v>
      </c>
      <c r="I1148">
        <v>159</v>
      </c>
      <c r="J1148">
        <v>124</v>
      </c>
      <c r="K1148">
        <v>173</v>
      </c>
      <c r="L1148">
        <v>369</v>
      </c>
      <c r="M1148">
        <v>94</v>
      </c>
      <c r="N1148">
        <v>760</v>
      </c>
      <c r="O1148">
        <v>0</v>
      </c>
      <c r="R1148">
        <v>17.3</v>
      </c>
      <c r="S1148">
        <v>13.49</v>
      </c>
      <c r="T1148">
        <v>18.82</v>
      </c>
      <c r="U1148">
        <v>40.15</v>
      </c>
      <c r="V1148">
        <v>10.23</v>
      </c>
      <c r="W1148">
        <v>100</v>
      </c>
    </row>
    <row r="1149" spans="1:23" x14ac:dyDescent="0.25">
      <c r="A1149" t="s">
        <v>1232</v>
      </c>
      <c r="B1149" t="s">
        <v>1231</v>
      </c>
      <c r="C1149" t="s">
        <v>3247</v>
      </c>
      <c r="E1149">
        <v>6</v>
      </c>
      <c r="F1149">
        <v>42</v>
      </c>
      <c r="G1149">
        <v>14.29</v>
      </c>
      <c r="H1149">
        <v>4</v>
      </c>
      <c r="I1149">
        <v>2</v>
      </c>
      <c r="J1149">
        <v>3</v>
      </c>
      <c r="K1149">
        <v>1</v>
      </c>
      <c r="L1149">
        <v>0</v>
      </c>
      <c r="M1149">
        <v>0</v>
      </c>
      <c r="N1149">
        <v>4</v>
      </c>
      <c r="O1149">
        <v>0</v>
      </c>
      <c r="R1149">
        <v>33.33</v>
      </c>
      <c r="S1149">
        <v>50</v>
      </c>
      <c r="T1149">
        <v>16.670000000000002</v>
      </c>
      <c r="U1149">
        <v>0</v>
      </c>
      <c r="V1149">
        <v>0</v>
      </c>
      <c r="W1149">
        <v>100</v>
      </c>
    </row>
    <row r="1150" spans="1:23" x14ac:dyDescent="0.25">
      <c r="A1150" t="s">
        <v>1534</v>
      </c>
      <c r="B1150" t="s">
        <v>1533</v>
      </c>
      <c r="C1150" t="s">
        <v>3247</v>
      </c>
      <c r="E1150">
        <v>400</v>
      </c>
      <c r="F1150">
        <v>1757</v>
      </c>
      <c r="G1150">
        <v>22.77</v>
      </c>
      <c r="H1150">
        <v>317</v>
      </c>
      <c r="I1150">
        <v>83</v>
      </c>
      <c r="J1150">
        <v>74</v>
      </c>
      <c r="K1150">
        <v>114</v>
      </c>
      <c r="L1150">
        <v>96</v>
      </c>
      <c r="M1150">
        <v>33</v>
      </c>
      <c r="N1150">
        <v>317</v>
      </c>
      <c r="O1150">
        <v>0</v>
      </c>
      <c r="R1150">
        <v>20.75</v>
      </c>
      <c r="S1150">
        <v>18.5</v>
      </c>
      <c r="T1150">
        <v>28.5</v>
      </c>
      <c r="U1150">
        <v>24</v>
      </c>
      <c r="V1150">
        <v>8.25</v>
      </c>
      <c r="W1150">
        <v>100</v>
      </c>
    </row>
    <row r="1151" spans="1:23" x14ac:dyDescent="0.25">
      <c r="A1151" t="s">
        <v>1234</v>
      </c>
      <c r="B1151" t="s">
        <v>1233</v>
      </c>
      <c r="C1151" t="s">
        <v>3247</v>
      </c>
      <c r="E1151">
        <v>3</v>
      </c>
      <c r="F1151">
        <v>12</v>
      </c>
      <c r="G1151">
        <v>25</v>
      </c>
      <c r="H1151">
        <v>2</v>
      </c>
      <c r="I1151">
        <v>1</v>
      </c>
      <c r="J1151">
        <v>0</v>
      </c>
      <c r="K1151">
        <v>2</v>
      </c>
      <c r="L1151">
        <v>0</v>
      </c>
      <c r="M1151">
        <v>0</v>
      </c>
      <c r="N1151">
        <v>2</v>
      </c>
      <c r="O1151">
        <v>0</v>
      </c>
      <c r="R1151">
        <v>33.33</v>
      </c>
      <c r="S1151">
        <v>0</v>
      </c>
      <c r="T1151">
        <v>66.67</v>
      </c>
      <c r="U1151">
        <v>0</v>
      </c>
      <c r="V1151">
        <v>0</v>
      </c>
      <c r="W1151">
        <v>100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D383-7A16-4084-BDD7-32E0B6378D7F}">
  <dimension ref="A1:S82"/>
  <sheetViews>
    <sheetView topLeftCell="A46" workbookViewId="0">
      <selection activeCell="A2" sqref="A2:S82"/>
    </sheetView>
  </sheetViews>
  <sheetFormatPr defaultRowHeight="15" x14ac:dyDescent="0.25"/>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2757</v>
      </c>
      <c r="B2" s="5" t="s">
        <v>3238</v>
      </c>
      <c r="C2" s="5">
        <v>458</v>
      </c>
      <c r="D2" s="5">
        <v>1604</v>
      </c>
      <c r="E2" s="5">
        <v>28.55</v>
      </c>
      <c r="F2" s="5">
        <v>205</v>
      </c>
      <c r="G2" s="5">
        <v>253</v>
      </c>
      <c r="H2" s="5">
        <v>38</v>
      </c>
      <c r="I2" s="5">
        <v>59</v>
      </c>
      <c r="J2" s="5">
        <v>44</v>
      </c>
      <c r="K2" s="5">
        <v>64</v>
      </c>
      <c r="L2" s="5">
        <v>205</v>
      </c>
      <c r="M2" s="5">
        <v>0</v>
      </c>
      <c r="N2" s="5">
        <v>55.24</v>
      </c>
      <c r="O2" s="5">
        <v>8.3000000000000007</v>
      </c>
      <c r="P2" s="5">
        <v>12.88</v>
      </c>
      <c r="Q2" s="5">
        <v>9.61</v>
      </c>
      <c r="R2" s="5">
        <v>13.97</v>
      </c>
      <c r="S2" s="5">
        <v>100</v>
      </c>
    </row>
    <row r="3" spans="1:19" x14ac:dyDescent="0.25">
      <c r="A3" s="5" t="s">
        <v>2759</v>
      </c>
      <c r="B3" s="5" t="s">
        <v>3238</v>
      </c>
      <c r="C3" s="5">
        <v>1081</v>
      </c>
      <c r="D3" s="5">
        <v>4201</v>
      </c>
      <c r="E3" s="5">
        <v>25.73</v>
      </c>
      <c r="F3" s="5">
        <v>871</v>
      </c>
      <c r="G3" s="5">
        <v>210</v>
      </c>
      <c r="H3" s="5">
        <v>282</v>
      </c>
      <c r="I3" s="5">
        <v>227</v>
      </c>
      <c r="J3" s="5">
        <v>181</v>
      </c>
      <c r="K3" s="5">
        <v>181</v>
      </c>
      <c r="L3" s="5">
        <v>871</v>
      </c>
      <c r="M3" s="5">
        <v>0</v>
      </c>
      <c r="N3" s="5">
        <v>19.43</v>
      </c>
      <c r="O3" s="5">
        <v>26.09</v>
      </c>
      <c r="P3" s="5">
        <v>21</v>
      </c>
      <c r="Q3" s="5">
        <v>16.739999999999998</v>
      </c>
      <c r="R3" s="5">
        <v>16.739999999999998</v>
      </c>
      <c r="S3" s="5">
        <v>100</v>
      </c>
    </row>
    <row r="4" spans="1:19" x14ac:dyDescent="0.25">
      <c r="A4" s="5" t="s">
        <v>1604</v>
      </c>
      <c r="B4" s="5" t="s">
        <v>3238</v>
      </c>
      <c r="C4" s="5">
        <v>374</v>
      </c>
      <c r="D4" s="5">
        <v>994</v>
      </c>
      <c r="E4" s="5">
        <v>37.630000000000003</v>
      </c>
      <c r="F4" s="5">
        <v>240</v>
      </c>
      <c r="G4" s="5">
        <v>134</v>
      </c>
      <c r="H4" s="5">
        <v>44</v>
      </c>
      <c r="I4" s="5">
        <v>125</v>
      </c>
      <c r="J4" s="5">
        <v>36</v>
      </c>
      <c r="K4" s="5">
        <v>35</v>
      </c>
      <c r="L4" s="5">
        <v>240</v>
      </c>
      <c r="M4" s="5">
        <v>0</v>
      </c>
      <c r="N4" s="5">
        <v>35.83</v>
      </c>
      <c r="O4" s="5">
        <v>11.76</v>
      </c>
      <c r="P4" s="5">
        <v>33.42</v>
      </c>
      <c r="Q4" s="5">
        <v>9.6300000000000008</v>
      </c>
      <c r="R4" s="5">
        <v>9.36</v>
      </c>
      <c r="S4" s="5">
        <v>100</v>
      </c>
    </row>
    <row r="5" spans="1:19" x14ac:dyDescent="0.25">
      <c r="A5" s="5" t="s">
        <v>1249</v>
      </c>
      <c r="B5" s="5" t="s">
        <v>3238</v>
      </c>
      <c r="C5" s="5">
        <v>72</v>
      </c>
      <c r="D5" s="5">
        <v>836</v>
      </c>
      <c r="E5" s="5">
        <v>8.61</v>
      </c>
      <c r="F5" s="5">
        <v>38</v>
      </c>
      <c r="G5" s="5">
        <v>34</v>
      </c>
      <c r="H5" s="5">
        <v>11</v>
      </c>
      <c r="I5" s="5">
        <v>11</v>
      </c>
      <c r="J5" s="5">
        <v>12</v>
      </c>
      <c r="K5" s="5">
        <v>4</v>
      </c>
      <c r="L5" s="5">
        <v>38</v>
      </c>
      <c r="M5" s="5">
        <v>0</v>
      </c>
      <c r="N5" s="5">
        <v>47.22</v>
      </c>
      <c r="O5" s="5">
        <v>15.28</v>
      </c>
      <c r="P5" s="5">
        <v>15.28</v>
      </c>
      <c r="Q5" s="5">
        <v>16.670000000000002</v>
      </c>
      <c r="R5" s="5">
        <v>5.56</v>
      </c>
      <c r="S5" s="5">
        <v>100</v>
      </c>
    </row>
    <row r="6" spans="1:19" x14ac:dyDescent="0.25">
      <c r="A6" s="5" t="s">
        <v>1607</v>
      </c>
      <c r="B6" s="5" t="s">
        <v>3238</v>
      </c>
      <c r="C6" s="5">
        <v>607</v>
      </c>
      <c r="D6" s="5">
        <v>3409</v>
      </c>
      <c r="E6" s="5">
        <v>17.809999999999999</v>
      </c>
      <c r="F6" s="5">
        <v>382</v>
      </c>
      <c r="G6" s="5">
        <v>225</v>
      </c>
      <c r="H6" s="5">
        <v>118</v>
      </c>
      <c r="I6" s="5">
        <v>110</v>
      </c>
      <c r="J6" s="5">
        <v>97</v>
      </c>
      <c r="K6" s="5">
        <v>57</v>
      </c>
      <c r="L6" s="5">
        <v>382</v>
      </c>
      <c r="M6" s="5">
        <v>0</v>
      </c>
      <c r="N6" s="5">
        <v>37.07</v>
      </c>
      <c r="O6" s="5">
        <v>19.440000000000001</v>
      </c>
      <c r="P6" s="5">
        <v>18.12</v>
      </c>
      <c r="Q6" s="5">
        <v>15.98</v>
      </c>
      <c r="R6" s="5">
        <v>9.39</v>
      </c>
      <c r="S6" s="5">
        <v>100</v>
      </c>
    </row>
    <row r="7" spans="1:19" x14ac:dyDescent="0.25">
      <c r="A7" s="5" t="s">
        <v>1611</v>
      </c>
      <c r="B7" s="5" t="s">
        <v>3238</v>
      </c>
      <c r="C7" s="5">
        <v>965</v>
      </c>
      <c r="D7" s="5">
        <v>3553</v>
      </c>
      <c r="E7" s="5">
        <v>27.16</v>
      </c>
      <c r="F7" s="5">
        <v>634</v>
      </c>
      <c r="G7" s="5">
        <v>331</v>
      </c>
      <c r="H7" s="5">
        <v>304</v>
      </c>
      <c r="I7" s="5">
        <v>144</v>
      </c>
      <c r="J7" s="5">
        <v>114</v>
      </c>
      <c r="K7" s="5">
        <v>72</v>
      </c>
      <c r="L7" s="5">
        <v>634</v>
      </c>
      <c r="M7" s="5">
        <v>0</v>
      </c>
      <c r="N7" s="5">
        <v>34.299999999999997</v>
      </c>
      <c r="O7" s="5">
        <v>31.5</v>
      </c>
      <c r="P7" s="5">
        <v>14.92</v>
      </c>
      <c r="Q7" s="5">
        <v>11.81</v>
      </c>
      <c r="R7" s="5">
        <v>7.46</v>
      </c>
      <c r="S7" s="5">
        <v>100</v>
      </c>
    </row>
    <row r="8" spans="1:19" x14ac:dyDescent="0.25">
      <c r="A8" s="5" t="s">
        <v>1275</v>
      </c>
      <c r="B8" s="5" t="s">
        <v>3238</v>
      </c>
      <c r="C8" s="5">
        <v>438</v>
      </c>
      <c r="D8" s="5">
        <v>1305</v>
      </c>
      <c r="E8" s="5">
        <v>33.56</v>
      </c>
      <c r="F8" s="5">
        <v>362</v>
      </c>
      <c r="G8" s="5">
        <v>76</v>
      </c>
      <c r="H8" s="5">
        <v>63</v>
      </c>
      <c r="I8" s="5">
        <v>170</v>
      </c>
      <c r="J8" s="5">
        <v>57</v>
      </c>
      <c r="K8" s="5">
        <v>72</v>
      </c>
      <c r="L8" s="5">
        <v>362</v>
      </c>
      <c r="M8" s="5">
        <v>0</v>
      </c>
      <c r="N8" s="5">
        <v>17.350000000000001</v>
      </c>
      <c r="O8" s="5">
        <v>14.38</v>
      </c>
      <c r="P8" s="5">
        <v>38.81</v>
      </c>
      <c r="Q8" s="5">
        <v>13.01</v>
      </c>
      <c r="R8" s="5">
        <v>16.440000000000001</v>
      </c>
      <c r="S8" s="5">
        <v>100</v>
      </c>
    </row>
    <row r="9" spans="1:19" x14ac:dyDescent="0.25">
      <c r="A9" s="5" t="s">
        <v>1277</v>
      </c>
      <c r="B9" s="5" t="s">
        <v>3238</v>
      </c>
      <c r="C9" s="5">
        <v>680</v>
      </c>
      <c r="D9" s="5">
        <v>2346</v>
      </c>
      <c r="E9" s="5">
        <v>28.99</v>
      </c>
      <c r="F9" s="5">
        <v>497</v>
      </c>
      <c r="G9" s="5">
        <v>183</v>
      </c>
      <c r="H9" s="5">
        <v>70</v>
      </c>
      <c r="I9" s="5">
        <v>298</v>
      </c>
      <c r="J9" s="5">
        <v>61</v>
      </c>
      <c r="K9" s="5">
        <v>68</v>
      </c>
      <c r="L9" s="5">
        <v>497</v>
      </c>
      <c r="M9" s="5">
        <v>0</v>
      </c>
      <c r="N9" s="5">
        <v>26.91</v>
      </c>
      <c r="O9" s="5">
        <v>10.29</v>
      </c>
      <c r="P9" s="5">
        <v>43.82</v>
      </c>
      <c r="Q9" s="5">
        <v>8.9700000000000006</v>
      </c>
      <c r="R9" s="5">
        <v>10</v>
      </c>
      <c r="S9" s="5">
        <v>100</v>
      </c>
    </row>
    <row r="10" spans="1:19" x14ac:dyDescent="0.25">
      <c r="A10" s="5" t="s">
        <v>1279</v>
      </c>
      <c r="B10" s="5" t="s">
        <v>3238</v>
      </c>
      <c r="C10" s="5">
        <v>1038</v>
      </c>
      <c r="D10" s="5">
        <v>4081</v>
      </c>
      <c r="E10" s="5">
        <v>25.43</v>
      </c>
      <c r="F10" s="5">
        <v>757</v>
      </c>
      <c r="G10" s="5">
        <v>281</v>
      </c>
      <c r="H10" s="5">
        <v>209</v>
      </c>
      <c r="I10" s="5">
        <v>232</v>
      </c>
      <c r="J10" s="5">
        <v>137</v>
      </c>
      <c r="K10" s="5">
        <v>179</v>
      </c>
      <c r="L10" s="5">
        <v>757</v>
      </c>
      <c r="M10" s="5">
        <v>0</v>
      </c>
      <c r="N10" s="5">
        <v>27.07</v>
      </c>
      <c r="O10" s="5">
        <v>20.13</v>
      </c>
      <c r="P10" s="5">
        <v>22.35</v>
      </c>
      <c r="Q10" s="5">
        <v>13.2</v>
      </c>
      <c r="R10" s="5">
        <v>17.239999999999998</v>
      </c>
      <c r="S10" s="5">
        <v>100</v>
      </c>
    </row>
    <row r="11" spans="1:19" x14ac:dyDescent="0.25">
      <c r="A11" s="5" t="s">
        <v>1281</v>
      </c>
      <c r="B11" s="5" t="s">
        <v>3238</v>
      </c>
      <c r="C11" s="5">
        <v>1072</v>
      </c>
      <c r="D11" s="5">
        <v>3725</v>
      </c>
      <c r="E11" s="5">
        <v>28.78</v>
      </c>
      <c r="F11" s="5">
        <v>728</v>
      </c>
      <c r="G11" s="5">
        <v>344</v>
      </c>
      <c r="H11" s="5">
        <v>249</v>
      </c>
      <c r="I11" s="5">
        <v>270</v>
      </c>
      <c r="J11" s="5">
        <v>104</v>
      </c>
      <c r="K11" s="5">
        <v>105</v>
      </c>
      <c r="L11" s="5">
        <v>728</v>
      </c>
      <c r="M11" s="5">
        <v>0</v>
      </c>
      <c r="N11" s="5">
        <v>32.090000000000003</v>
      </c>
      <c r="O11" s="5">
        <v>23.23</v>
      </c>
      <c r="P11" s="5">
        <v>25.19</v>
      </c>
      <c r="Q11" s="5">
        <v>9.6999999999999993</v>
      </c>
      <c r="R11" s="5">
        <v>9.7899999999999991</v>
      </c>
      <c r="S11" s="5">
        <v>100</v>
      </c>
    </row>
    <row r="12" spans="1:19" x14ac:dyDescent="0.25">
      <c r="A12" s="5" t="s">
        <v>1838</v>
      </c>
      <c r="B12" s="5" t="s">
        <v>3238</v>
      </c>
      <c r="C12" s="5">
        <v>315</v>
      </c>
      <c r="D12" s="5">
        <v>1420</v>
      </c>
      <c r="E12" s="5">
        <v>22.18</v>
      </c>
      <c r="F12" s="5">
        <v>223</v>
      </c>
      <c r="G12" s="5">
        <v>92</v>
      </c>
      <c r="H12" s="5">
        <v>74</v>
      </c>
      <c r="I12" s="5">
        <v>75</v>
      </c>
      <c r="J12" s="5">
        <v>40</v>
      </c>
      <c r="K12" s="5">
        <v>34</v>
      </c>
      <c r="L12" s="5">
        <v>223</v>
      </c>
      <c r="M12" s="5">
        <v>0</v>
      </c>
      <c r="N12" s="5">
        <v>29.21</v>
      </c>
      <c r="O12" s="5">
        <v>23.49</v>
      </c>
      <c r="P12" s="5">
        <v>23.81</v>
      </c>
      <c r="Q12" s="5">
        <v>12.7</v>
      </c>
      <c r="R12" s="5">
        <v>10.79</v>
      </c>
      <c r="S12" s="5">
        <v>100</v>
      </c>
    </row>
    <row r="13" spans="1:19" x14ac:dyDescent="0.25">
      <c r="A13" s="5" t="s">
        <v>1185</v>
      </c>
      <c r="B13" s="5" t="s">
        <v>3238</v>
      </c>
      <c r="C13" s="5">
        <v>1020</v>
      </c>
      <c r="D13" s="5">
        <v>4378</v>
      </c>
      <c r="E13" s="5">
        <v>23.3</v>
      </c>
      <c r="F13" s="5">
        <v>706</v>
      </c>
      <c r="G13" s="5">
        <v>314</v>
      </c>
      <c r="H13" s="5">
        <v>196</v>
      </c>
      <c r="I13" s="5">
        <v>210</v>
      </c>
      <c r="J13" s="5">
        <v>135</v>
      </c>
      <c r="K13" s="5">
        <v>165</v>
      </c>
      <c r="L13" s="5">
        <v>706</v>
      </c>
      <c r="M13" s="5">
        <v>0</v>
      </c>
      <c r="N13" s="5">
        <v>30.78</v>
      </c>
      <c r="O13" s="5">
        <v>19.22</v>
      </c>
      <c r="P13" s="5">
        <v>20.59</v>
      </c>
      <c r="Q13" s="5">
        <v>13.24</v>
      </c>
      <c r="R13" s="5">
        <v>16.18</v>
      </c>
      <c r="S13" s="5">
        <v>100</v>
      </c>
    </row>
    <row r="14" spans="1:19" x14ac:dyDescent="0.25">
      <c r="A14" s="5" t="s">
        <v>2763</v>
      </c>
      <c r="B14" s="5" t="s">
        <v>3238</v>
      </c>
      <c r="C14" s="5">
        <v>989</v>
      </c>
      <c r="D14" s="5">
        <v>3406</v>
      </c>
      <c r="E14" s="5">
        <v>29.04</v>
      </c>
      <c r="F14" s="5">
        <v>813</v>
      </c>
      <c r="G14" s="5">
        <v>176</v>
      </c>
      <c r="H14" s="5">
        <v>286</v>
      </c>
      <c r="I14" s="5">
        <v>281</v>
      </c>
      <c r="J14" s="5">
        <v>137</v>
      </c>
      <c r="K14" s="5">
        <v>109</v>
      </c>
      <c r="L14" s="5">
        <v>813</v>
      </c>
      <c r="M14" s="5">
        <v>0</v>
      </c>
      <c r="N14" s="5">
        <v>17.8</v>
      </c>
      <c r="O14" s="5">
        <v>28.92</v>
      </c>
      <c r="P14" s="5">
        <v>28.41</v>
      </c>
      <c r="Q14" s="5">
        <v>13.85</v>
      </c>
      <c r="R14" s="5">
        <v>11.02</v>
      </c>
      <c r="S14" s="5">
        <v>100</v>
      </c>
    </row>
    <row r="15" spans="1:19" x14ac:dyDescent="0.25">
      <c r="A15" s="5" t="s">
        <v>2765</v>
      </c>
      <c r="B15" s="5" t="s">
        <v>3238</v>
      </c>
      <c r="C15" s="5">
        <v>239</v>
      </c>
      <c r="D15" s="5">
        <v>1553</v>
      </c>
      <c r="E15" s="5">
        <v>15.39</v>
      </c>
      <c r="F15" s="5">
        <v>188</v>
      </c>
      <c r="G15" s="5">
        <v>51</v>
      </c>
      <c r="H15" s="5">
        <v>89</v>
      </c>
      <c r="I15" s="5">
        <v>38</v>
      </c>
      <c r="J15" s="5">
        <v>44</v>
      </c>
      <c r="K15" s="5">
        <v>17</v>
      </c>
      <c r="L15" s="5">
        <v>188</v>
      </c>
      <c r="M15" s="5">
        <v>0</v>
      </c>
      <c r="N15" s="5">
        <v>21.34</v>
      </c>
      <c r="O15" s="5">
        <v>37.24</v>
      </c>
      <c r="P15" s="5">
        <v>15.9</v>
      </c>
      <c r="Q15" s="5">
        <v>18.41</v>
      </c>
      <c r="R15" s="5">
        <v>7.11</v>
      </c>
      <c r="S15" s="5">
        <v>100</v>
      </c>
    </row>
    <row r="16" spans="1:19" x14ac:dyDescent="0.25">
      <c r="A16" s="5" t="s">
        <v>2767</v>
      </c>
      <c r="B16" s="5" t="s">
        <v>3238</v>
      </c>
      <c r="C16" s="5">
        <v>565</v>
      </c>
      <c r="D16" s="5">
        <v>2029</v>
      </c>
      <c r="E16" s="5">
        <v>27.85</v>
      </c>
      <c r="F16" s="5">
        <v>387</v>
      </c>
      <c r="G16" s="5">
        <v>178</v>
      </c>
      <c r="H16" s="5">
        <v>96</v>
      </c>
      <c r="I16" s="5">
        <v>123</v>
      </c>
      <c r="J16" s="5">
        <v>85</v>
      </c>
      <c r="K16" s="5">
        <v>83</v>
      </c>
      <c r="L16" s="5">
        <v>387</v>
      </c>
      <c r="M16" s="5">
        <v>0</v>
      </c>
      <c r="N16" s="5">
        <v>31.5</v>
      </c>
      <c r="O16" s="5">
        <v>16.989999999999998</v>
      </c>
      <c r="P16" s="5">
        <v>21.77</v>
      </c>
      <c r="Q16" s="5">
        <v>15.04</v>
      </c>
      <c r="R16" s="5">
        <v>14.69</v>
      </c>
      <c r="S16" s="5">
        <v>100</v>
      </c>
    </row>
    <row r="17" spans="1:19" x14ac:dyDescent="0.25">
      <c r="A17" s="5" t="s">
        <v>2769</v>
      </c>
      <c r="B17" s="5" t="s">
        <v>3238</v>
      </c>
      <c r="C17" s="5">
        <v>1066</v>
      </c>
      <c r="D17" s="5">
        <v>3296</v>
      </c>
      <c r="E17" s="5">
        <v>32.340000000000003</v>
      </c>
      <c r="F17" s="5">
        <v>555</v>
      </c>
      <c r="G17" s="5">
        <v>511</v>
      </c>
      <c r="H17" s="5">
        <v>123</v>
      </c>
      <c r="I17" s="5">
        <v>145</v>
      </c>
      <c r="J17" s="5">
        <v>145</v>
      </c>
      <c r="K17" s="5">
        <v>142</v>
      </c>
      <c r="L17" s="5">
        <v>555</v>
      </c>
      <c r="M17" s="5">
        <v>0</v>
      </c>
      <c r="N17" s="5">
        <v>47.94</v>
      </c>
      <c r="O17" s="5">
        <v>11.54</v>
      </c>
      <c r="P17" s="5">
        <v>13.6</v>
      </c>
      <c r="Q17" s="5">
        <v>13.6</v>
      </c>
      <c r="R17" s="5">
        <v>13.32</v>
      </c>
      <c r="S17" s="5">
        <v>100</v>
      </c>
    </row>
    <row r="18" spans="1:19" x14ac:dyDescent="0.25">
      <c r="A18" s="5" t="s">
        <v>1619</v>
      </c>
      <c r="B18" s="5" t="s">
        <v>3238</v>
      </c>
      <c r="C18" s="5">
        <v>851</v>
      </c>
      <c r="D18" s="5">
        <v>3238</v>
      </c>
      <c r="E18" s="5">
        <v>26.28</v>
      </c>
      <c r="F18" s="5">
        <v>583</v>
      </c>
      <c r="G18" s="5">
        <v>268</v>
      </c>
      <c r="H18" s="5">
        <v>164</v>
      </c>
      <c r="I18" s="5">
        <v>187</v>
      </c>
      <c r="J18" s="5">
        <v>139</v>
      </c>
      <c r="K18" s="5">
        <v>93</v>
      </c>
      <c r="L18" s="5">
        <v>583</v>
      </c>
      <c r="M18" s="5">
        <v>0</v>
      </c>
      <c r="N18" s="5">
        <v>31.49</v>
      </c>
      <c r="O18" s="5">
        <v>19.27</v>
      </c>
      <c r="P18" s="5">
        <v>21.97</v>
      </c>
      <c r="Q18" s="5">
        <v>16.329999999999998</v>
      </c>
      <c r="R18" s="5">
        <v>10.93</v>
      </c>
      <c r="S18" s="5">
        <v>100</v>
      </c>
    </row>
    <row r="19" spans="1:19" x14ac:dyDescent="0.25">
      <c r="A19" s="5" t="s">
        <v>1109</v>
      </c>
      <c r="B19" s="5" t="s">
        <v>3238</v>
      </c>
      <c r="C19" s="5">
        <v>1296</v>
      </c>
      <c r="D19" s="5">
        <v>5128</v>
      </c>
      <c r="E19" s="5">
        <v>25.27</v>
      </c>
      <c r="F19" s="5">
        <v>1108</v>
      </c>
      <c r="G19" s="5">
        <v>188</v>
      </c>
      <c r="H19" s="5">
        <v>275</v>
      </c>
      <c r="I19" s="5">
        <v>511</v>
      </c>
      <c r="J19" s="5">
        <v>136</v>
      </c>
      <c r="K19" s="5">
        <v>186</v>
      </c>
      <c r="L19" s="5">
        <v>1108</v>
      </c>
      <c r="M19" s="5">
        <v>0</v>
      </c>
      <c r="N19" s="5">
        <v>14.51</v>
      </c>
      <c r="O19" s="5">
        <v>21.22</v>
      </c>
      <c r="P19" s="5">
        <v>39.43</v>
      </c>
      <c r="Q19" s="5">
        <v>10.49</v>
      </c>
      <c r="R19" s="5">
        <v>14.35</v>
      </c>
      <c r="S19" s="5">
        <v>100</v>
      </c>
    </row>
    <row r="20" spans="1:19" x14ac:dyDescent="0.25">
      <c r="A20" s="5" t="s">
        <v>2771</v>
      </c>
      <c r="B20" s="5" t="s">
        <v>3238</v>
      </c>
      <c r="C20" s="5">
        <v>786</v>
      </c>
      <c r="D20" s="5">
        <v>3542</v>
      </c>
      <c r="E20" s="5">
        <v>22.19</v>
      </c>
      <c r="F20" s="5">
        <v>525</v>
      </c>
      <c r="G20" s="5">
        <v>261</v>
      </c>
      <c r="H20" s="5">
        <v>262</v>
      </c>
      <c r="I20" s="5">
        <v>118</v>
      </c>
      <c r="J20" s="5">
        <v>98</v>
      </c>
      <c r="K20" s="5">
        <v>47</v>
      </c>
      <c r="L20" s="5">
        <v>525</v>
      </c>
      <c r="M20" s="5">
        <v>0</v>
      </c>
      <c r="N20" s="5">
        <v>33.21</v>
      </c>
      <c r="O20" s="5">
        <v>33.33</v>
      </c>
      <c r="P20" s="5">
        <v>15.01</v>
      </c>
      <c r="Q20" s="5">
        <v>12.47</v>
      </c>
      <c r="R20" s="5">
        <v>5.98</v>
      </c>
      <c r="S20" s="5">
        <v>100</v>
      </c>
    </row>
    <row r="21" spans="1:19" x14ac:dyDescent="0.25">
      <c r="A21" s="5" t="s">
        <v>2773</v>
      </c>
      <c r="B21" s="5" t="s">
        <v>3238</v>
      </c>
      <c r="C21" s="5">
        <v>693</v>
      </c>
      <c r="D21" s="5">
        <v>3359</v>
      </c>
      <c r="E21" s="5">
        <v>20.63</v>
      </c>
      <c r="F21" s="5">
        <v>511</v>
      </c>
      <c r="G21" s="5">
        <v>182</v>
      </c>
      <c r="H21" s="5">
        <v>196</v>
      </c>
      <c r="I21" s="5">
        <v>136</v>
      </c>
      <c r="J21" s="5">
        <v>110</v>
      </c>
      <c r="K21" s="5">
        <v>69</v>
      </c>
      <c r="L21" s="5">
        <v>511</v>
      </c>
      <c r="M21" s="5">
        <v>0</v>
      </c>
      <c r="N21" s="5">
        <v>26.26</v>
      </c>
      <c r="O21" s="5">
        <v>28.28</v>
      </c>
      <c r="P21" s="5">
        <v>19.62</v>
      </c>
      <c r="Q21" s="5">
        <v>15.87</v>
      </c>
      <c r="R21" s="5">
        <v>9.9600000000000009</v>
      </c>
      <c r="S21" s="5">
        <v>100</v>
      </c>
    </row>
    <row r="22" spans="1:19" x14ac:dyDescent="0.25">
      <c r="A22" s="5" t="s">
        <v>2775</v>
      </c>
      <c r="B22" s="5" t="s">
        <v>3238</v>
      </c>
      <c r="C22" s="5">
        <v>852</v>
      </c>
      <c r="D22" s="5">
        <v>3517</v>
      </c>
      <c r="E22" s="5">
        <v>24.23</v>
      </c>
      <c r="F22" s="5">
        <v>652</v>
      </c>
      <c r="G22" s="5">
        <v>200</v>
      </c>
      <c r="H22" s="5">
        <v>230</v>
      </c>
      <c r="I22" s="5">
        <v>217</v>
      </c>
      <c r="J22" s="5">
        <v>147</v>
      </c>
      <c r="K22" s="5">
        <v>58</v>
      </c>
      <c r="L22" s="5">
        <v>652</v>
      </c>
      <c r="M22" s="5">
        <v>0</v>
      </c>
      <c r="N22" s="5">
        <v>23.47</v>
      </c>
      <c r="O22" s="5">
        <v>27</v>
      </c>
      <c r="P22" s="5">
        <v>25.47</v>
      </c>
      <c r="Q22" s="5">
        <v>17.25</v>
      </c>
      <c r="R22" s="5">
        <v>6.81</v>
      </c>
      <c r="S22" s="5">
        <v>100</v>
      </c>
    </row>
    <row r="23" spans="1:19" x14ac:dyDescent="0.25">
      <c r="A23" s="5" t="s">
        <v>2777</v>
      </c>
      <c r="B23" s="5" t="s">
        <v>3238</v>
      </c>
      <c r="C23" s="5">
        <v>367</v>
      </c>
      <c r="D23" s="5">
        <v>1802</v>
      </c>
      <c r="E23" s="5">
        <v>20.37</v>
      </c>
      <c r="F23" s="5">
        <v>242</v>
      </c>
      <c r="G23" s="5">
        <v>125</v>
      </c>
      <c r="H23" s="5">
        <v>81</v>
      </c>
      <c r="I23" s="5">
        <v>71</v>
      </c>
      <c r="J23" s="5">
        <v>59</v>
      </c>
      <c r="K23" s="5">
        <v>31</v>
      </c>
      <c r="L23" s="5">
        <v>242</v>
      </c>
      <c r="M23" s="5">
        <v>0</v>
      </c>
      <c r="N23" s="5">
        <v>34.06</v>
      </c>
      <c r="O23" s="5">
        <v>22.07</v>
      </c>
      <c r="P23" s="5">
        <v>19.350000000000001</v>
      </c>
      <c r="Q23" s="5">
        <v>16.079999999999998</v>
      </c>
      <c r="R23" s="5">
        <v>8.4499999999999993</v>
      </c>
      <c r="S23" s="5">
        <v>100</v>
      </c>
    </row>
    <row r="24" spans="1:19" x14ac:dyDescent="0.25">
      <c r="A24" s="5" t="s">
        <v>2779</v>
      </c>
      <c r="B24" s="5" t="s">
        <v>3238</v>
      </c>
      <c r="C24" s="5">
        <v>1555</v>
      </c>
      <c r="D24" s="5">
        <v>3451</v>
      </c>
      <c r="E24" s="5">
        <v>45.06</v>
      </c>
      <c r="F24" s="5">
        <v>1231</v>
      </c>
      <c r="G24" s="5">
        <v>324</v>
      </c>
      <c r="H24" s="5">
        <v>114</v>
      </c>
      <c r="I24" s="5">
        <v>660</v>
      </c>
      <c r="J24" s="5">
        <v>143</v>
      </c>
      <c r="K24" s="5">
        <v>314</v>
      </c>
      <c r="L24" s="5">
        <v>1231</v>
      </c>
      <c r="M24" s="5">
        <v>0</v>
      </c>
      <c r="N24" s="5">
        <v>20.84</v>
      </c>
      <c r="O24" s="5">
        <v>7.33</v>
      </c>
      <c r="P24" s="5">
        <v>42.44</v>
      </c>
      <c r="Q24" s="5">
        <v>9.1999999999999993</v>
      </c>
      <c r="R24" s="5">
        <v>20.190000000000001</v>
      </c>
      <c r="S24" s="5">
        <v>100</v>
      </c>
    </row>
    <row r="25" spans="1:19" x14ac:dyDescent="0.25">
      <c r="A25" s="5" t="s">
        <v>1163</v>
      </c>
      <c r="B25" s="5" t="s">
        <v>3238</v>
      </c>
      <c r="C25" s="5">
        <v>975</v>
      </c>
      <c r="D25" s="5">
        <v>4801</v>
      </c>
      <c r="E25" s="5">
        <v>20.309999999999999</v>
      </c>
      <c r="F25" s="5">
        <v>704</v>
      </c>
      <c r="G25" s="5">
        <v>271</v>
      </c>
      <c r="H25" s="5">
        <v>311</v>
      </c>
      <c r="I25" s="5">
        <v>188</v>
      </c>
      <c r="J25" s="5">
        <v>126</v>
      </c>
      <c r="K25" s="5">
        <v>79</v>
      </c>
      <c r="L25" s="5">
        <v>704</v>
      </c>
      <c r="M25" s="5">
        <v>0</v>
      </c>
      <c r="N25" s="5">
        <v>27.79</v>
      </c>
      <c r="O25" s="5">
        <v>31.9</v>
      </c>
      <c r="P25" s="5">
        <v>19.28</v>
      </c>
      <c r="Q25" s="5">
        <v>12.92</v>
      </c>
      <c r="R25" s="5">
        <v>8.1</v>
      </c>
      <c r="S25" s="5">
        <v>100</v>
      </c>
    </row>
    <row r="26" spans="1:19" x14ac:dyDescent="0.25">
      <c r="A26" s="5" t="s">
        <v>1153</v>
      </c>
      <c r="B26" s="5" t="s">
        <v>3238</v>
      </c>
      <c r="C26" s="5">
        <v>834</v>
      </c>
      <c r="D26" s="5">
        <v>4850</v>
      </c>
      <c r="E26" s="5">
        <v>17.2</v>
      </c>
      <c r="F26" s="5">
        <v>475</v>
      </c>
      <c r="G26" s="5">
        <v>359</v>
      </c>
      <c r="H26" s="5">
        <v>120</v>
      </c>
      <c r="I26" s="5">
        <v>176</v>
      </c>
      <c r="J26" s="5">
        <v>111</v>
      </c>
      <c r="K26" s="5">
        <v>68</v>
      </c>
      <c r="L26" s="5">
        <v>475</v>
      </c>
      <c r="M26" s="5">
        <v>0</v>
      </c>
      <c r="N26" s="5">
        <v>43.05</v>
      </c>
      <c r="O26" s="5">
        <v>14.39</v>
      </c>
      <c r="P26" s="5">
        <v>21.1</v>
      </c>
      <c r="Q26" s="5">
        <v>13.31</v>
      </c>
      <c r="R26" s="5">
        <v>8.15</v>
      </c>
      <c r="S26" s="5">
        <v>100</v>
      </c>
    </row>
    <row r="27" spans="1:19" x14ac:dyDescent="0.25">
      <c r="A27" s="5" t="s">
        <v>2781</v>
      </c>
      <c r="B27" s="5" t="s">
        <v>3238</v>
      </c>
      <c r="C27" s="5">
        <v>841</v>
      </c>
      <c r="D27" s="5">
        <v>2485</v>
      </c>
      <c r="E27" s="5">
        <v>33.840000000000003</v>
      </c>
      <c r="F27" s="5">
        <v>582</v>
      </c>
      <c r="G27" s="5">
        <v>259</v>
      </c>
      <c r="H27" s="5">
        <v>134</v>
      </c>
      <c r="I27" s="5">
        <v>216</v>
      </c>
      <c r="J27" s="5">
        <v>99</v>
      </c>
      <c r="K27" s="5">
        <v>133</v>
      </c>
      <c r="L27" s="5">
        <v>582</v>
      </c>
      <c r="M27" s="5">
        <v>0</v>
      </c>
      <c r="N27" s="5">
        <v>30.8</v>
      </c>
      <c r="O27" s="5">
        <v>15.93</v>
      </c>
      <c r="P27" s="5">
        <v>25.68</v>
      </c>
      <c r="Q27" s="5">
        <v>11.77</v>
      </c>
      <c r="R27" s="5">
        <v>15.81</v>
      </c>
      <c r="S27" s="5">
        <v>100</v>
      </c>
    </row>
    <row r="28" spans="1:19" x14ac:dyDescent="0.25">
      <c r="A28" s="5" t="s">
        <v>1633</v>
      </c>
      <c r="B28" s="5" t="s">
        <v>3238</v>
      </c>
      <c r="C28" s="5">
        <v>704</v>
      </c>
      <c r="D28" s="5">
        <v>4081</v>
      </c>
      <c r="E28" s="5">
        <v>17.25</v>
      </c>
      <c r="F28" s="5">
        <v>423</v>
      </c>
      <c r="G28" s="5">
        <v>281</v>
      </c>
      <c r="H28" s="5">
        <v>121</v>
      </c>
      <c r="I28" s="5">
        <v>125</v>
      </c>
      <c r="J28" s="5">
        <v>85</v>
      </c>
      <c r="K28" s="5">
        <v>92</v>
      </c>
      <c r="L28" s="5">
        <v>423</v>
      </c>
      <c r="M28" s="5">
        <v>0</v>
      </c>
      <c r="N28" s="5">
        <v>39.909999999999997</v>
      </c>
      <c r="O28" s="5">
        <v>17.190000000000001</v>
      </c>
      <c r="P28" s="5">
        <v>17.760000000000002</v>
      </c>
      <c r="Q28" s="5">
        <v>12.07</v>
      </c>
      <c r="R28" s="5">
        <v>13.07</v>
      </c>
      <c r="S28" s="5">
        <v>100</v>
      </c>
    </row>
    <row r="29" spans="1:19" x14ac:dyDescent="0.25">
      <c r="A29" s="5" t="s">
        <v>2784</v>
      </c>
      <c r="B29" s="5" t="s">
        <v>3238</v>
      </c>
      <c r="C29" s="5">
        <v>198</v>
      </c>
      <c r="D29" s="5">
        <v>1162</v>
      </c>
      <c r="E29" s="5">
        <v>17.04</v>
      </c>
      <c r="F29" s="5">
        <v>125</v>
      </c>
      <c r="G29" s="5">
        <v>73</v>
      </c>
      <c r="H29" s="5">
        <v>25</v>
      </c>
      <c r="I29" s="5">
        <v>46</v>
      </c>
      <c r="J29" s="5">
        <v>28</v>
      </c>
      <c r="K29" s="5">
        <v>26</v>
      </c>
      <c r="L29" s="5">
        <v>125</v>
      </c>
      <c r="M29" s="5">
        <v>0</v>
      </c>
      <c r="N29" s="5">
        <v>36.869999999999997</v>
      </c>
      <c r="O29" s="5">
        <v>12.63</v>
      </c>
      <c r="P29" s="5">
        <v>23.23</v>
      </c>
      <c r="Q29" s="5">
        <v>14.14</v>
      </c>
      <c r="R29" s="5">
        <v>13.13</v>
      </c>
      <c r="S29" s="5">
        <v>100</v>
      </c>
    </row>
    <row r="30" spans="1:19" x14ac:dyDescent="0.25">
      <c r="A30" s="5" t="s">
        <v>2786</v>
      </c>
      <c r="B30" s="5" t="s">
        <v>3238</v>
      </c>
      <c r="C30" s="5">
        <v>711</v>
      </c>
      <c r="D30" s="5">
        <v>2996</v>
      </c>
      <c r="E30" s="5">
        <v>23.73</v>
      </c>
      <c r="F30" s="5">
        <v>490</v>
      </c>
      <c r="G30" s="5">
        <v>221</v>
      </c>
      <c r="H30" s="5">
        <v>105</v>
      </c>
      <c r="I30" s="5">
        <v>155</v>
      </c>
      <c r="J30" s="5">
        <v>123</v>
      </c>
      <c r="K30" s="5">
        <v>107</v>
      </c>
      <c r="L30" s="5">
        <v>490</v>
      </c>
      <c r="M30" s="5">
        <v>0</v>
      </c>
      <c r="N30" s="5">
        <v>31.08</v>
      </c>
      <c r="O30" s="5">
        <v>14.77</v>
      </c>
      <c r="P30" s="5">
        <v>21.8</v>
      </c>
      <c r="Q30" s="5">
        <v>17.3</v>
      </c>
      <c r="R30" s="5">
        <v>15.05</v>
      </c>
      <c r="S30" s="5">
        <v>100</v>
      </c>
    </row>
    <row r="31" spans="1:19" x14ac:dyDescent="0.25">
      <c r="A31" s="5" t="s">
        <v>1638</v>
      </c>
      <c r="B31" s="5" t="s">
        <v>3238</v>
      </c>
      <c r="C31" s="5">
        <v>810</v>
      </c>
      <c r="D31" s="5">
        <v>4390</v>
      </c>
      <c r="E31" s="5">
        <v>18.45</v>
      </c>
      <c r="F31" s="5">
        <v>505</v>
      </c>
      <c r="G31" s="5">
        <v>305</v>
      </c>
      <c r="H31" s="5">
        <v>116</v>
      </c>
      <c r="I31" s="5">
        <v>157</v>
      </c>
      <c r="J31" s="5">
        <v>62</v>
      </c>
      <c r="K31" s="5">
        <v>170</v>
      </c>
      <c r="L31" s="5">
        <v>505</v>
      </c>
      <c r="M31" s="5">
        <v>0</v>
      </c>
      <c r="N31" s="5">
        <v>37.65</v>
      </c>
      <c r="O31" s="5">
        <v>14.32</v>
      </c>
      <c r="P31" s="5">
        <v>19.38</v>
      </c>
      <c r="Q31" s="5">
        <v>7.65</v>
      </c>
      <c r="R31" s="5">
        <v>20.99</v>
      </c>
      <c r="S31" s="5">
        <v>100</v>
      </c>
    </row>
    <row r="32" spans="1:19" x14ac:dyDescent="0.25">
      <c r="A32" s="5" t="s">
        <v>1071</v>
      </c>
      <c r="B32" s="5" t="s">
        <v>3238</v>
      </c>
      <c r="C32" s="5">
        <v>1370</v>
      </c>
      <c r="D32" s="5">
        <v>6012</v>
      </c>
      <c r="E32" s="5">
        <v>22.79</v>
      </c>
      <c r="F32" s="5">
        <v>1135</v>
      </c>
      <c r="G32" s="5">
        <v>235</v>
      </c>
      <c r="H32" s="5">
        <v>375</v>
      </c>
      <c r="I32" s="5">
        <v>462</v>
      </c>
      <c r="J32" s="5">
        <v>210</v>
      </c>
      <c r="K32" s="5">
        <v>88</v>
      </c>
      <c r="L32" s="5">
        <v>1135</v>
      </c>
      <c r="M32" s="5">
        <v>0</v>
      </c>
      <c r="N32" s="5">
        <v>17.149999999999999</v>
      </c>
      <c r="O32" s="5">
        <v>27.37</v>
      </c>
      <c r="P32" s="5">
        <v>33.72</v>
      </c>
      <c r="Q32" s="5">
        <v>15.33</v>
      </c>
      <c r="R32" s="5">
        <v>6.42</v>
      </c>
      <c r="S32" s="5">
        <v>100</v>
      </c>
    </row>
    <row r="33" spans="1:19" x14ac:dyDescent="0.25">
      <c r="A33" s="5" t="s">
        <v>1392</v>
      </c>
      <c r="B33" s="5" t="s">
        <v>3238</v>
      </c>
      <c r="C33" s="5">
        <v>252</v>
      </c>
      <c r="D33" s="5">
        <v>1540</v>
      </c>
      <c r="E33" s="5">
        <v>16.36</v>
      </c>
      <c r="F33" s="5">
        <v>194</v>
      </c>
      <c r="G33" s="5">
        <v>58</v>
      </c>
      <c r="H33" s="5">
        <v>64</v>
      </c>
      <c r="I33" s="5">
        <v>77</v>
      </c>
      <c r="J33" s="5">
        <v>29</v>
      </c>
      <c r="K33" s="5">
        <v>24</v>
      </c>
      <c r="L33" s="5">
        <v>194</v>
      </c>
      <c r="M33" s="5">
        <v>0</v>
      </c>
      <c r="N33" s="5">
        <v>23.02</v>
      </c>
      <c r="O33" s="5">
        <v>25.4</v>
      </c>
      <c r="P33" s="5">
        <v>30.56</v>
      </c>
      <c r="Q33" s="5">
        <v>11.51</v>
      </c>
      <c r="R33" s="5">
        <v>9.52</v>
      </c>
      <c r="S33" s="5">
        <v>100</v>
      </c>
    </row>
    <row r="34" spans="1:19" x14ac:dyDescent="0.25">
      <c r="A34" s="5" t="s">
        <v>1646</v>
      </c>
      <c r="B34" s="5" t="s">
        <v>3238</v>
      </c>
      <c r="C34" s="5">
        <v>1094</v>
      </c>
      <c r="D34" s="5">
        <v>2227</v>
      </c>
      <c r="E34" s="5">
        <v>49.12</v>
      </c>
      <c r="F34" s="5">
        <v>903</v>
      </c>
      <c r="G34" s="5">
        <v>191</v>
      </c>
      <c r="H34" s="5">
        <v>51</v>
      </c>
      <c r="I34" s="5">
        <v>566</v>
      </c>
      <c r="J34" s="5">
        <v>57</v>
      </c>
      <c r="K34" s="5">
        <v>229</v>
      </c>
      <c r="L34" s="5">
        <v>903</v>
      </c>
      <c r="M34" s="5">
        <v>0</v>
      </c>
      <c r="N34" s="5">
        <v>17.46</v>
      </c>
      <c r="O34" s="5">
        <v>4.66</v>
      </c>
      <c r="P34" s="5">
        <v>51.74</v>
      </c>
      <c r="Q34" s="5">
        <v>5.21</v>
      </c>
      <c r="R34" s="5">
        <v>20.93</v>
      </c>
      <c r="S34" s="5">
        <v>100</v>
      </c>
    </row>
    <row r="35" spans="1:19" x14ac:dyDescent="0.25">
      <c r="A35" s="5" t="s">
        <v>2788</v>
      </c>
      <c r="B35" s="5" t="s">
        <v>3238</v>
      </c>
      <c r="C35" s="5">
        <v>232</v>
      </c>
      <c r="D35" s="5">
        <v>1382</v>
      </c>
      <c r="E35" s="5">
        <v>16.79</v>
      </c>
      <c r="F35" s="5">
        <v>168</v>
      </c>
      <c r="G35" s="5">
        <v>64</v>
      </c>
      <c r="H35" s="5">
        <v>74</v>
      </c>
      <c r="I35" s="5">
        <v>39</v>
      </c>
      <c r="J35" s="5">
        <v>37</v>
      </c>
      <c r="K35" s="5">
        <v>18</v>
      </c>
      <c r="L35" s="5">
        <v>168</v>
      </c>
      <c r="M35" s="5">
        <v>0</v>
      </c>
      <c r="N35" s="5">
        <v>27.59</v>
      </c>
      <c r="O35" s="5">
        <v>31.9</v>
      </c>
      <c r="P35" s="5">
        <v>16.809999999999999</v>
      </c>
      <c r="Q35" s="5">
        <v>15.95</v>
      </c>
      <c r="R35" s="5">
        <v>7.76</v>
      </c>
      <c r="S35" s="5">
        <v>100</v>
      </c>
    </row>
    <row r="36" spans="1:19" x14ac:dyDescent="0.25">
      <c r="A36" s="5" t="s">
        <v>1101</v>
      </c>
      <c r="B36" s="5" t="s">
        <v>3238</v>
      </c>
      <c r="C36" s="5">
        <v>1748</v>
      </c>
      <c r="D36" s="5">
        <v>5485</v>
      </c>
      <c r="E36" s="5">
        <v>31.87</v>
      </c>
      <c r="F36" s="5">
        <v>1410</v>
      </c>
      <c r="G36" s="5">
        <v>338</v>
      </c>
      <c r="H36" s="5">
        <v>663</v>
      </c>
      <c r="I36" s="5">
        <v>260</v>
      </c>
      <c r="J36" s="5">
        <v>280</v>
      </c>
      <c r="K36" s="5">
        <v>207</v>
      </c>
      <c r="L36" s="5">
        <v>1410</v>
      </c>
      <c r="M36" s="5">
        <v>0</v>
      </c>
      <c r="N36" s="5">
        <v>19.34</v>
      </c>
      <c r="O36" s="5">
        <v>37.93</v>
      </c>
      <c r="P36" s="5">
        <v>14.87</v>
      </c>
      <c r="Q36" s="5">
        <v>16.02</v>
      </c>
      <c r="R36" s="5">
        <v>11.84</v>
      </c>
      <c r="S36" s="5">
        <v>100</v>
      </c>
    </row>
    <row r="37" spans="1:19" x14ac:dyDescent="0.25">
      <c r="A37" s="5" t="s">
        <v>1648</v>
      </c>
      <c r="B37" s="5" t="s">
        <v>3238</v>
      </c>
      <c r="C37" s="5">
        <v>733</v>
      </c>
      <c r="D37" s="5">
        <v>2462</v>
      </c>
      <c r="E37" s="5">
        <v>29.77</v>
      </c>
      <c r="F37" s="5">
        <v>542</v>
      </c>
      <c r="G37" s="5">
        <v>191</v>
      </c>
      <c r="H37" s="5">
        <v>116</v>
      </c>
      <c r="I37" s="5">
        <v>252</v>
      </c>
      <c r="J37" s="5">
        <v>102</v>
      </c>
      <c r="K37" s="5">
        <v>72</v>
      </c>
      <c r="L37" s="5">
        <v>542</v>
      </c>
      <c r="M37" s="5">
        <v>0</v>
      </c>
      <c r="N37" s="5">
        <v>26.06</v>
      </c>
      <c r="O37" s="5">
        <v>15.83</v>
      </c>
      <c r="P37" s="5">
        <v>34.380000000000003</v>
      </c>
      <c r="Q37" s="5">
        <v>13.92</v>
      </c>
      <c r="R37" s="5">
        <v>9.82</v>
      </c>
      <c r="S37" s="5">
        <v>100</v>
      </c>
    </row>
    <row r="38" spans="1:19" x14ac:dyDescent="0.25">
      <c r="A38" s="5" t="s">
        <v>2791</v>
      </c>
      <c r="B38" s="5" t="s">
        <v>3238</v>
      </c>
      <c r="C38" s="5">
        <v>404</v>
      </c>
      <c r="D38" s="5">
        <v>2032</v>
      </c>
      <c r="E38" s="5">
        <v>19.88</v>
      </c>
      <c r="F38" s="5">
        <v>294</v>
      </c>
      <c r="G38" s="5">
        <v>110</v>
      </c>
      <c r="H38" s="5">
        <v>106</v>
      </c>
      <c r="I38" s="5">
        <v>98</v>
      </c>
      <c r="J38" s="5">
        <v>59</v>
      </c>
      <c r="K38" s="5">
        <v>31</v>
      </c>
      <c r="L38" s="5">
        <v>294</v>
      </c>
      <c r="M38" s="5">
        <v>0</v>
      </c>
      <c r="N38" s="5">
        <v>27.23</v>
      </c>
      <c r="O38" s="5">
        <v>26.24</v>
      </c>
      <c r="P38" s="5">
        <v>24.26</v>
      </c>
      <c r="Q38" s="5">
        <v>14.6</v>
      </c>
      <c r="R38" s="5">
        <v>7.67</v>
      </c>
      <c r="S38" s="5">
        <v>100</v>
      </c>
    </row>
    <row r="39" spans="1:19" x14ac:dyDescent="0.25">
      <c r="A39" s="5" t="s">
        <v>1069</v>
      </c>
      <c r="B39" s="5" t="s">
        <v>3238</v>
      </c>
      <c r="C39" s="5">
        <v>1671</v>
      </c>
      <c r="D39" s="5">
        <v>5966</v>
      </c>
      <c r="E39" s="5">
        <v>28.01</v>
      </c>
      <c r="F39" s="5">
        <v>1095</v>
      </c>
      <c r="G39" s="5">
        <v>576</v>
      </c>
      <c r="H39" s="5">
        <v>355</v>
      </c>
      <c r="I39" s="5">
        <v>293</v>
      </c>
      <c r="J39" s="5">
        <v>281</v>
      </c>
      <c r="K39" s="5">
        <v>166</v>
      </c>
      <c r="L39" s="5">
        <v>1095</v>
      </c>
      <c r="M39" s="5">
        <v>0</v>
      </c>
      <c r="N39" s="5">
        <v>34.47</v>
      </c>
      <c r="O39" s="5">
        <v>21.24</v>
      </c>
      <c r="P39" s="5">
        <v>17.53</v>
      </c>
      <c r="Q39" s="5">
        <v>16.82</v>
      </c>
      <c r="R39" s="5">
        <v>9.93</v>
      </c>
      <c r="S39" s="5">
        <v>100</v>
      </c>
    </row>
    <row r="40" spans="1:19" x14ac:dyDescent="0.25">
      <c r="A40" s="5" t="s">
        <v>1651</v>
      </c>
      <c r="B40" s="5" t="s">
        <v>3238</v>
      </c>
      <c r="C40" s="5">
        <v>474</v>
      </c>
      <c r="D40" s="5">
        <v>2171</v>
      </c>
      <c r="E40" s="5">
        <v>21.83</v>
      </c>
      <c r="F40" s="5">
        <v>293</v>
      </c>
      <c r="G40" s="5">
        <v>181</v>
      </c>
      <c r="H40" s="5">
        <v>69</v>
      </c>
      <c r="I40" s="5">
        <v>117</v>
      </c>
      <c r="J40" s="5">
        <v>68</v>
      </c>
      <c r="K40" s="5">
        <v>39</v>
      </c>
      <c r="L40" s="5">
        <v>293</v>
      </c>
      <c r="M40" s="5">
        <v>0</v>
      </c>
      <c r="N40" s="5">
        <v>38.19</v>
      </c>
      <c r="O40" s="5">
        <v>14.56</v>
      </c>
      <c r="P40" s="5">
        <v>24.68</v>
      </c>
      <c r="Q40" s="5">
        <v>14.35</v>
      </c>
      <c r="R40" s="5">
        <v>8.23</v>
      </c>
      <c r="S40" s="5">
        <v>100</v>
      </c>
    </row>
    <row r="41" spans="1:19" x14ac:dyDescent="0.25">
      <c r="A41" s="5" t="s">
        <v>1655</v>
      </c>
      <c r="B41" s="5" t="s">
        <v>3238</v>
      </c>
      <c r="C41" s="5">
        <v>803</v>
      </c>
      <c r="D41" s="5">
        <v>3039</v>
      </c>
      <c r="E41" s="5">
        <v>26.42</v>
      </c>
      <c r="F41" s="5">
        <v>527</v>
      </c>
      <c r="G41" s="5">
        <v>276</v>
      </c>
      <c r="H41" s="5">
        <v>164</v>
      </c>
      <c r="I41" s="5">
        <v>121</v>
      </c>
      <c r="J41" s="5">
        <v>119</v>
      </c>
      <c r="K41" s="5">
        <v>123</v>
      </c>
      <c r="L41" s="5">
        <v>527</v>
      </c>
      <c r="M41" s="5">
        <v>0</v>
      </c>
      <c r="N41" s="5">
        <v>34.369999999999997</v>
      </c>
      <c r="O41" s="5">
        <v>20.420000000000002</v>
      </c>
      <c r="P41" s="5">
        <v>15.07</v>
      </c>
      <c r="Q41" s="5">
        <v>14.82</v>
      </c>
      <c r="R41" s="5">
        <v>15.32</v>
      </c>
      <c r="S41" s="5">
        <v>100</v>
      </c>
    </row>
    <row r="42" spans="1:19" x14ac:dyDescent="0.25">
      <c r="A42" s="5" t="s">
        <v>2793</v>
      </c>
      <c r="B42" s="5" t="s">
        <v>3238</v>
      </c>
      <c r="C42" s="5">
        <v>205</v>
      </c>
      <c r="D42" s="5">
        <v>1295</v>
      </c>
      <c r="E42" s="5">
        <v>15.83</v>
      </c>
      <c r="F42" s="5">
        <v>145</v>
      </c>
      <c r="G42" s="5">
        <v>60</v>
      </c>
      <c r="H42" s="5">
        <v>35</v>
      </c>
      <c r="I42" s="5">
        <v>40</v>
      </c>
      <c r="J42" s="5">
        <v>42</v>
      </c>
      <c r="K42" s="5">
        <v>28</v>
      </c>
      <c r="L42" s="5">
        <v>145</v>
      </c>
      <c r="M42" s="5">
        <v>0</v>
      </c>
      <c r="N42" s="5">
        <v>29.27</v>
      </c>
      <c r="O42" s="5">
        <v>17.07</v>
      </c>
      <c r="P42" s="5">
        <v>19.510000000000002</v>
      </c>
      <c r="Q42" s="5">
        <v>20.49</v>
      </c>
      <c r="R42" s="5">
        <v>13.66</v>
      </c>
      <c r="S42" s="5">
        <v>100</v>
      </c>
    </row>
    <row r="43" spans="1:19" x14ac:dyDescent="0.25">
      <c r="A43" s="5" t="s">
        <v>1141</v>
      </c>
      <c r="B43" s="5" t="s">
        <v>3238</v>
      </c>
      <c r="C43" s="5">
        <v>1800</v>
      </c>
      <c r="D43" s="5">
        <v>4955</v>
      </c>
      <c r="E43" s="5">
        <v>36.33</v>
      </c>
      <c r="F43" s="5">
        <v>1443</v>
      </c>
      <c r="G43" s="5">
        <v>357</v>
      </c>
      <c r="H43" s="5">
        <v>246</v>
      </c>
      <c r="I43" s="5">
        <v>673</v>
      </c>
      <c r="J43" s="5">
        <v>158</v>
      </c>
      <c r="K43" s="5">
        <v>366</v>
      </c>
      <c r="L43" s="5">
        <v>1443</v>
      </c>
      <c r="M43" s="5">
        <v>0</v>
      </c>
      <c r="N43" s="5">
        <v>19.829999999999998</v>
      </c>
      <c r="O43" s="5">
        <v>13.67</v>
      </c>
      <c r="P43" s="5">
        <v>37.39</v>
      </c>
      <c r="Q43" s="5">
        <v>8.7799999999999994</v>
      </c>
      <c r="R43" s="5">
        <v>20.329999999999998</v>
      </c>
      <c r="S43" s="5">
        <v>100</v>
      </c>
    </row>
    <row r="44" spans="1:19" x14ac:dyDescent="0.25">
      <c r="A44" s="5" t="s">
        <v>1173</v>
      </c>
      <c r="B44" s="5" t="s">
        <v>3238</v>
      </c>
      <c r="C44" s="5">
        <v>788</v>
      </c>
      <c r="D44" s="5">
        <v>4441</v>
      </c>
      <c r="E44" s="5">
        <v>17.739999999999998</v>
      </c>
      <c r="F44" s="5">
        <v>612</v>
      </c>
      <c r="G44" s="5">
        <v>176</v>
      </c>
      <c r="H44" s="5">
        <v>177</v>
      </c>
      <c r="I44" s="5">
        <v>266</v>
      </c>
      <c r="J44" s="5">
        <v>94</v>
      </c>
      <c r="K44" s="5">
        <v>75</v>
      </c>
      <c r="L44" s="5">
        <v>612</v>
      </c>
      <c r="M44" s="5">
        <v>0</v>
      </c>
      <c r="N44" s="5">
        <v>22.34</v>
      </c>
      <c r="O44" s="5">
        <v>22.46</v>
      </c>
      <c r="P44" s="5">
        <v>33.76</v>
      </c>
      <c r="Q44" s="5">
        <v>11.93</v>
      </c>
      <c r="R44" s="5">
        <v>9.52</v>
      </c>
      <c r="S44" s="5">
        <v>100</v>
      </c>
    </row>
    <row r="45" spans="1:19" x14ac:dyDescent="0.25">
      <c r="A45" s="5" t="s">
        <v>1056</v>
      </c>
      <c r="B45" s="5" t="s">
        <v>3238</v>
      </c>
      <c r="C45" s="5">
        <v>1334</v>
      </c>
      <c r="D45" s="5">
        <v>6911</v>
      </c>
      <c r="E45" s="5">
        <v>19.3</v>
      </c>
      <c r="F45" s="5">
        <v>940</v>
      </c>
      <c r="G45" s="5">
        <v>394</v>
      </c>
      <c r="H45" s="5">
        <v>311</v>
      </c>
      <c r="I45" s="5">
        <v>301</v>
      </c>
      <c r="J45" s="5">
        <v>159</v>
      </c>
      <c r="K45" s="5">
        <v>169</v>
      </c>
      <c r="L45" s="5">
        <v>940</v>
      </c>
      <c r="M45" s="5">
        <v>0</v>
      </c>
      <c r="N45" s="5">
        <v>29.54</v>
      </c>
      <c r="O45" s="5">
        <v>23.31</v>
      </c>
      <c r="P45" s="5">
        <v>22.56</v>
      </c>
      <c r="Q45" s="5">
        <v>11.92</v>
      </c>
      <c r="R45" s="5">
        <v>12.67</v>
      </c>
      <c r="S45" s="5">
        <v>100</v>
      </c>
    </row>
    <row r="46" spans="1:19" x14ac:dyDescent="0.25">
      <c r="A46" s="5" t="s">
        <v>1673</v>
      </c>
      <c r="B46" s="5" t="s">
        <v>3238</v>
      </c>
      <c r="C46" s="5">
        <v>1259</v>
      </c>
      <c r="D46" s="5">
        <v>4206</v>
      </c>
      <c r="E46" s="5">
        <v>29.93</v>
      </c>
      <c r="F46" s="5">
        <v>833</v>
      </c>
      <c r="G46" s="5">
        <v>426</v>
      </c>
      <c r="H46" s="5">
        <v>268</v>
      </c>
      <c r="I46" s="5">
        <v>297</v>
      </c>
      <c r="J46" s="5">
        <v>169</v>
      </c>
      <c r="K46" s="5">
        <v>99</v>
      </c>
      <c r="L46" s="5">
        <v>833</v>
      </c>
      <c r="M46" s="5">
        <v>0</v>
      </c>
      <c r="N46" s="5">
        <v>33.840000000000003</v>
      </c>
      <c r="O46" s="5">
        <v>21.29</v>
      </c>
      <c r="P46" s="5">
        <v>23.59</v>
      </c>
      <c r="Q46" s="5">
        <v>13.42</v>
      </c>
      <c r="R46" s="5">
        <v>7.86</v>
      </c>
      <c r="S46" s="5">
        <v>100</v>
      </c>
    </row>
    <row r="47" spans="1:19" x14ac:dyDescent="0.25">
      <c r="A47" s="5" t="s">
        <v>2796</v>
      </c>
      <c r="B47" s="5" t="s">
        <v>3238</v>
      </c>
      <c r="C47" s="5">
        <v>728</v>
      </c>
      <c r="D47" s="5">
        <v>1571</v>
      </c>
      <c r="E47" s="5">
        <v>46.34</v>
      </c>
      <c r="F47" s="5">
        <v>458</v>
      </c>
      <c r="G47" s="5">
        <v>270</v>
      </c>
      <c r="H47" s="5">
        <v>63</v>
      </c>
      <c r="I47" s="5">
        <v>194</v>
      </c>
      <c r="J47" s="5">
        <v>115</v>
      </c>
      <c r="K47" s="5">
        <v>86</v>
      </c>
      <c r="L47" s="5">
        <v>458</v>
      </c>
      <c r="M47" s="5">
        <v>0</v>
      </c>
      <c r="N47" s="5">
        <v>37.090000000000003</v>
      </c>
      <c r="O47" s="5">
        <v>8.65</v>
      </c>
      <c r="P47" s="5">
        <v>26.65</v>
      </c>
      <c r="Q47" s="5">
        <v>15.8</v>
      </c>
      <c r="R47" s="5">
        <v>11.81</v>
      </c>
      <c r="S47" s="5">
        <v>100</v>
      </c>
    </row>
    <row r="48" spans="1:19" x14ac:dyDescent="0.25">
      <c r="A48" s="5" t="s">
        <v>2232</v>
      </c>
      <c r="B48" s="5" t="s">
        <v>3238</v>
      </c>
      <c r="C48" s="5">
        <v>445</v>
      </c>
      <c r="D48" s="5">
        <v>2774</v>
      </c>
      <c r="E48" s="5">
        <v>16.04</v>
      </c>
      <c r="F48" s="5">
        <v>227</v>
      </c>
      <c r="G48" s="5">
        <v>218</v>
      </c>
      <c r="H48" s="5">
        <v>66</v>
      </c>
      <c r="I48" s="5">
        <v>53</v>
      </c>
      <c r="J48" s="5">
        <v>53</v>
      </c>
      <c r="K48" s="5">
        <v>55</v>
      </c>
      <c r="L48" s="5">
        <v>227</v>
      </c>
      <c r="M48" s="5">
        <v>0</v>
      </c>
      <c r="N48" s="5">
        <v>48.99</v>
      </c>
      <c r="O48" s="5">
        <v>14.83</v>
      </c>
      <c r="P48" s="5">
        <v>11.91</v>
      </c>
      <c r="Q48" s="5">
        <v>11.91</v>
      </c>
      <c r="R48" s="5">
        <v>12.36</v>
      </c>
      <c r="S48" s="5">
        <v>100</v>
      </c>
    </row>
    <row r="49" spans="1:19" x14ac:dyDescent="0.25">
      <c r="A49" s="5" t="s">
        <v>1492</v>
      </c>
      <c r="B49" s="5" t="s">
        <v>3238</v>
      </c>
      <c r="C49" s="5">
        <v>1248</v>
      </c>
      <c r="D49" s="5">
        <v>3834</v>
      </c>
      <c r="E49" s="5">
        <v>32.549999999999997</v>
      </c>
      <c r="F49" s="5">
        <v>950</v>
      </c>
      <c r="G49" s="5">
        <v>298</v>
      </c>
      <c r="H49" s="5">
        <v>227</v>
      </c>
      <c r="I49" s="5">
        <v>304</v>
      </c>
      <c r="J49" s="5">
        <v>224</v>
      </c>
      <c r="K49" s="5">
        <v>195</v>
      </c>
      <c r="L49" s="5">
        <v>950</v>
      </c>
      <c r="M49" s="5">
        <v>0</v>
      </c>
      <c r="N49" s="5">
        <v>23.88</v>
      </c>
      <c r="O49" s="5">
        <v>18.190000000000001</v>
      </c>
      <c r="P49" s="5">
        <v>24.36</v>
      </c>
      <c r="Q49" s="5">
        <v>17.95</v>
      </c>
      <c r="R49" s="5">
        <v>15.62</v>
      </c>
      <c r="S49" s="5">
        <v>100</v>
      </c>
    </row>
    <row r="50" spans="1:19" x14ac:dyDescent="0.25">
      <c r="A50" s="5" t="s">
        <v>2799</v>
      </c>
      <c r="B50" s="5" t="s">
        <v>3238</v>
      </c>
      <c r="C50" s="5">
        <v>221</v>
      </c>
      <c r="D50" s="5">
        <v>1748</v>
      </c>
      <c r="E50" s="5">
        <v>12.64</v>
      </c>
      <c r="F50" s="5">
        <v>157</v>
      </c>
      <c r="G50" s="5">
        <v>64</v>
      </c>
      <c r="H50" s="5">
        <v>59</v>
      </c>
      <c r="I50" s="5">
        <v>48</v>
      </c>
      <c r="J50" s="5">
        <v>31</v>
      </c>
      <c r="K50" s="5">
        <v>19</v>
      </c>
      <c r="L50" s="5">
        <v>157</v>
      </c>
      <c r="M50" s="5">
        <v>0</v>
      </c>
      <c r="N50" s="5">
        <v>28.96</v>
      </c>
      <c r="O50" s="5">
        <v>26.7</v>
      </c>
      <c r="P50" s="5">
        <v>21.72</v>
      </c>
      <c r="Q50" s="5">
        <v>14.03</v>
      </c>
      <c r="R50" s="5">
        <v>8.6</v>
      </c>
      <c r="S50" s="5">
        <v>100</v>
      </c>
    </row>
    <row r="51" spans="1:19" x14ac:dyDescent="0.25">
      <c r="A51" s="5" t="s">
        <v>1678</v>
      </c>
      <c r="B51" s="5" t="s">
        <v>3238</v>
      </c>
      <c r="C51" s="5">
        <v>338</v>
      </c>
      <c r="D51" s="5">
        <v>1476</v>
      </c>
      <c r="E51" s="5">
        <v>22.9</v>
      </c>
      <c r="F51" s="5">
        <v>189</v>
      </c>
      <c r="G51" s="5">
        <v>149</v>
      </c>
      <c r="H51" s="5">
        <v>42</v>
      </c>
      <c r="I51" s="5">
        <v>51</v>
      </c>
      <c r="J51" s="5">
        <v>46</v>
      </c>
      <c r="K51" s="5">
        <v>50</v>
      </c>
      <c r="L51" s="5">
        <v>189</v>
      </c>
      <c r="M51" s="5">
        <v>0</v>
      </c>
      <c r="N51" s="5">
        <v>44.08</v>
      </c>
      <c r="O51" s="5">
        <v>12.43</v>
      </c>
      <c r="P51" s="5">
        <v>15.09</v>
      </c>
      <c r="Q51" s="5">
        <v>13.61</v>
      </c>
      <c r="R51" s="5">
        <v>14.79</v>
      </c>
      <c r="S51" s="5">
        <v>100</v>
      </c>
    </row>
    <row r="52" spans="1:19" x14ac:dyDescent="0.25">
      <c r="A52" s="5" t="s">
        <v>1183</v>
      </c>
      <c r="B52" s="5" t="s">
        <v>3238</v>
      </c>
      <c r="C52" s="5">
        <v>1452</v>
      </c>
      <c r="D52" s="5">
        <v>4444</v>
      </c>
      <c r="E52" s="5">
        <v>32.67</v>
      </c>
      <c r="F52" s="5">
        <v>798</v>
      </c>
      <c r="G52" s="5">
        <v>654</v>
      </c>
      <c r="H52" s="5">
        <v>226</v>
      </c>
      <c r="I52" s="5">
        <v>190</v>
      </c>
      <c r="J52" s="5">
        <v>184</v>
      </c>
      <c r="K52" s="5">
        <v>198</v>
      </c>
      <c r="L52" s="5">
        <v>798</v>
      </c>
      <c r="M52" s="5">
        <v>0</v>
      </c>
      <c r="N52" s="5">
        <v>45.04</v>
      </c>
      <c r="O52" s="5">
        <v>15.56</v>
      </c>
      <c r="P52" s="5">
        <v>13.09</v>
      </c>
      <c r="Q52" s="5">
        <v>12.67</v>
      </c>
      <c r="R52" s="5">
        <v>13.64</v>
      </c>
      <c r="S52" s="5">
        <v>100</v>
      </c>
    </row>
    <row r="53" spans="1:19" x14ac:dyDescent="0.25">
      <c r="A53" s="5" t="s">
        <v>2803</v>
      </c>
      <c r="B53" s="5" t="s">
        <v>3238</v>
      </c>
      <c r="C53" s="5">
        <v>152</v>
      </c>
      <c r="D53" s="5">
        <v>699</v>
      </c>
      <c r="E53" s="5">
        <v>21.75</v>
      </c>
      <c r="F53" s="5">
        <v>96</v>
      </c>
      <c r="G53" s="5">
        <v>56</v>
      </c>
      <c r="H53" s="5">
        <v>16</v>
      </c>
      <c r="I53" s="5">
        <v>42</v>
      </c>
      <c r="J53" s="5">
        <v>23</v>
      </c>
      <c r="K53" s="5">
        <v>15</v>
      </c>
      <c r="L53" s="5">
        <v>96</v>
      </c>
      <c r="M53" s="5">
        <v>0</v>
      </c>
      <c r="N53" s="5">
        <v>36.840000000000003</v>
      </c>
      <c r="O53" s="5">
        <v>10.53</v>
      </c>
      <c r="P53" s="5">
        <v>27.63</v>
      </c>
      <c r="Q53" s="5">
        <v>15.13</v>
      </c>
      <c r="R53" s="5">
        <v>9.8699999999999992</v>
      </c>
      <c r="S53" s="5">
        <v>100</v>
      </c>
    </row>
    <row r="54" spans="1:19" x14ac:dyDescent="0.25">
      <c r="A54" s="5" t="s">
        <v>2805</v>
      </c>
      <c r="B54" s="5" t="s">
        <v>3238</v>
      </c>
      <c r="C54" s="5">
        <v>656</v>
      </c>
      <c r="D54" s="5">
        <v>2010</v>
      </c>
      <c r="E54" s="5">
        <v>32.64</v>
      </c>
      <c r="F54" s="5">
        <v>376</v>
      </c>
      <c r="G54" s="5">
        <v>280</v>
      </c>
      <c r="H54" s="5">
        <v>127</v>
      </c>
      <c r="I54" s="5">
        <v>110</v>
      </c>
      <c r="J54" s="5">
        <v>60</v>
      </c>
      <c r="K54" s="5">
        <v>79</v>
      </c>
      <c r="L54" s="5">
        <v>376</v>
      </c>
      <c r="M54" s="5">
        <v>0</v>
      </c>
      <c r="N54" s="5">
        <v>42.68</v>
      </c>
      <c r="O54" s="5">
        <v>19.36</v>
      </c>
      <c r="P54" s="5">
        <v>16.77</v>
      </c>
      <c r="Q54" s="5">
        <v>9.15</v>
      </c>
      <c r="R54" s="5">
        <v>12.04</v>
      </c>
      <c r="S54" s="5">
        <v>100</v>
      </c>
    </row>
    <row r="55" spans="1:19" x14ac:dyDescent="0.25">
      <c r="A55" s="5" t="s">
        <v>2312</v>
      </c>
      <c r="B55" s="5" t="s">
        <v>3238</v>
      </c>
      <c r="C55" s="5">
        <v>549</v>
      </c>
      <c r="D55" s="5">
        <v>1509</v>
      </c>
      <c r="E55" s="5">
        <v>36.380000000000003</v>
      </c>
      <c r="F55" s="5">
        <v>350</v>
      </c>
      <c r="G55" s="5">
        <v>199</v>
      </c>
      <c r="H55" s="5">
        <v>44</v>
      </c>
      <c r="I55" s="5">
        <v>160</v>
      </c>
      <c r="J55" s="5">
        <v>66</v>
      </c>
      <c r="K55" s="5">
        <v>80</v>
      </c>
      <c r="L55" s="5">
        <v>350</v>
      </c>
      <c r="M55" s="5">
        <v>0</v>
      </c>
      <c r="N55" s="5">
        <v>36.25</v>
      </c>
      <c r="O55" s="5">
        <v>8.01</v>
      </c>
      <c r="P55" s="5">
        <v>29.14</v>
      </c>
      <c r="Q55" s="5">
        <v>12.02</v>
      </c>
      <c r="R55" s="5">
        <v>14.57</v>
      </c>
      <c r="S55" s="5">
        <v>100</v>
      </c>
    </row>
    <row r="56" spans="1:19" x14ac:dyDescent="0.25">
      <c r="A56" s="5" t="s">
        <v>2314</v>
      </c>
      <c r="B56" s="5" t="s">
        <v>3238</v>
      </c>
      <c r="C56" s="5">
        <v>347</v>
      </c>
      <c r="D56" s="5">
        <v>1437</v>
      </c>
      <c r="E56" s="5">
        <v>24.15</v>
      </c>
      <c r="F56" s="5">
        <v>215</v>
      </c>
      <c r="G56" s="5">
        <v>132</v>
      </c>
      <c r="H56" s="5">
        <v>46</v>
      </c>
      <c r="I56" s="5">
        <v>101</v>
      </c>
      <c r="J56" s="5">
        <v>25</v>
      </c>
      <c r="K56" s="5">
        <v>43</v>
      </c>
      <c r="L56" s="5">
        <v>215</v>
      </c>
      <c r="M56" s="5">
        <v>0</v>
      </c>
      <c r="N56" s="5">
        <v>38.04</v>
      </c>
      <c r="O56" s="5">
        <v>13.26</v>
      </c>
      <c r="P56" s="5">
        <v>29.11</v>
      </c>
      <c r="Q56" s="5">
        <v>7.2</v>
      </c>
      <c r="R56" s="5">
        <v>12.39</v>
      </c>
      <c r="S56" s="5">
        <v>100</v>
      </c>
    </row>
    <row r="57" spans="1:19" x14ac:dyDescent="0.25">
      <c r="A57" s="5" t="s">
        <v>2807</v>
      </c>
      <c r="B57" s="5" t="s">
        <v>3238</v>
      </c>
      <c r="C57" s="5">
        <v>555</v>
      </c>
      <c r="D57" s="5">
        <v>3003</v>
      </c>
      <c r="E57" s="5">
        <v>18.48</v>
      </c>
      <c r="F57" s="5">
        <v>348</v>
      </c>
      <c r="G57" s="5">
        <v>207</v>
      </c>
      <c r="H57" s="5">
        <v>104</v>
      </c>
      <c r="I57" s="5">
        <v>101</v>
      </c>
      <c r="J57" s="5">
        <v>97</v>
      </c>
      <c r="K57" s="5">
        <v>46</v>
      </c>
      <c r="L57" s="5">
        <v>348</v>
      </c>
      <c r="M57" s="5">
        <v>0</v>
      </c>
      <c r="N57" s="5">
        <v>37.299999999999997</v>
      </c>
      <c r="O57" s="5">
        <v>18.739999999999998</v>
      </c>
      <c r="P57" s="5">
        <v>18.2</v>
      </c>
      <c r="Q57" s="5">
        <v>17.48</v>
      </c>
      <c r="R57" s="5">
        <v>8.2899999999999991</v>
      </c>
      <c r="S57" s="5">
        <v>100</v>
      </c>
    </row>
    <row r="58" spans="1:19" x14ac:dyDescent="0.25">
      <c r="A58" s="5" t="s">
        <v>1079</v>
      </c>
      <c r="B58" s="5" t="s">
        <v>3238</v>
      </c>
      <c r="C58" s="5">
        <v>1412</v>
      </c>
      <c r="D58" s="5">
        <v>5841</v>
      </c>
      <c r="E58" s="5">
        <v>24.17</v>
      </c>
      <c r="F58" s="5">
        <v>807</v>
      </c>
      <c r="G58" s="5">
        <v>605</v>
      </c>
      <c r="H58" s="5">
        <v>223</v>
      </c>
      <c r="I58" s="5">
        <v>267</v>
      </c>
      <c r="J58" s="5">
        <v>189</v>
      </c>
      <c r="K58" s="5">
        <v>128</v>
      </c>
      <c r="L58" s="5">
        <v>807</v>
      </c>
      <c r="M58" s="5">
        <v>0</v>
      </c>
      <c r="N58" s="5">
        <v>42.85</v>
      </c>
      <c r="O58" s="5">
        <v>15.79</v>
      </c>
      <c r="P58" s="5">
        <v>18.91</v>
      </c>
      <c r="Q58" s="5">
        <v>13.39</v>
      </c>
      <c r="R58" s="5">
        <v>9.07</v>
      </c>
      <c r="S58" s="5">
        <v>100</v>
      </c>
    </row>
    <row r="59" spans="1:19" x14ac:dyDescent="0.25">
      <c r="A59" s="5" t="s">
        <v>1133</v>
      </c>
      <c r="B59" s="5" t="s">
        <v>3238</v>
      </c>
      <c r="C59" s="5">
        <v>1501</v>
      </c>
      <c r="D59" s="5">
        <v>4972</v>
      </c>
      <c r="E59" s="5">
        <v>30.19</v>
      </c>
      <c r="F59" s="5">
        <v>1157</v>
      </c>
      <c r="G59" s="5">
        <v>344</v>
      </c>
      <c r="H59" s="5">
        <v>330</v>
      </c>
      <c r="I59" s="5">
        <v>355</v>
      </c>
      <c r="J59" s="5">
        <v>247</v>
      </c>
      <c r="K59" s="5">
        <v>225</v>
      </c>
      <c r="L59" s="5">
        <v>1157</v>
      </c>
      <c r="M59" s="5">
        <v>0</v>
      </c>
      <c r="N59" s="5">
        <v>22.92</v>
      </c>
      <c r="O59" s="5">
        <v>21.99</v>
      </c>
      <c r="P59" s="5">
        <v>23.65</v>
      </c>
      <c r="Q59" s="5">
        <v>16.46</v>
      </c>
      <c r="R59" s="5">
        <v>14.99</v>
      </c>
      <c r="S59" s="5">
        <v>100</v>
      </c>
    </row>
    <row r="60" spans="1:19" x14ac:dyDescent="0.25">
      <c r="A60" s="5" t="s">
        <v>2809</v>
      </c>
      <c r="B60" s="5" t="s">
        <v>3238</v>
      </c>
      <c r="C60" s="5">
        <v>249</v>
      </c>
      <c r="D60" s="5">
        <v>1471</v>
      </c>
      <c r="E60" s="5">
        <v>16.93</v>
      </c>
      <c r="F60" s="5">
        <v>154</v>
      </c>
      <c r="G60" s="5">
        <v>95</v>
      </c>
      <c r="H60" s="5">
        <v>44</v>
      </c>
      <c r="I60" s="5">
        <v>56</v>
      </c>
      <c r="J60" s="5">
        <v>25</v>
      </c>
      <c r="K60" s="5">
        <v>29</v>
      </c>
      <c r="L60" s="5">
        <v>154</v>
      </c>
      <c r="M60" s="5">
        <v>0</v>
      </c>
      <c r="N60" s="5">
        <v>38.15</v>
      </c>
      <c r="O60" s="5">
        <v>17.670000000000002</v>
      </c>
      <c r="P60" s="5">
        <v>22.49</v>
      </c>
      <c r="Q60" s="5">
        <v>10.039999999999999</v>
      </c>
      <c r="R60" s="5">
        <v>11.65</v>
      </c>
      <c r="S60" s="5">
        <v>100</v>
      </c>
    </row>
    <row r="61" spans="1:19" x14ac:dyDescent="0.25">
      <c r="A61" s="5" t="s">
        <v>2811</v>
      </c>
      <c r="B61" s="5" t="s">
        <v>3238</v>
      </c>
      <c r="C61" s="5">
        <v>457</v>
      </c>
      <c r="D61" s="5">
        <v>1407</v>
      </c>
      <c r="E61" s="5">
        <v>32.479999999999997</v>
      </c>
      <c r="F61" s="5">
        <v>262</v>
      </c>
      <c r="G61" s="5">
        <v>195</v>
      </c>
      <c r="H61" s="5">
        <v>55</v>
      </c>
      <c r="I61" s="5">
        <v>119</v>
      </c>
      <c r="J61" s="5">
        <v>54</v>
      </c>
      <c r="K61" s="5">
        <v>34</v>
      </c>
      <c r="L61" s="5">
        <v>262</v>
      </c>
      <c r="M61" s="5">
        <v>0</v>
      </c>
      <c r="N61" s="5">
        <v>42.67</v>
      </c>
      <c r="O61" s="5">
        <v>12.04</v>
      </c>
      <c r="P61" s="5">
        <v>26.04</v>
      </c>
      <c r="Q61" s="5">
        <v>11.82</v>
      </c>
      <c r="R61" s="5">
        <v>7.44</v>
      </c>
      <c r="S61" s="5">
        <v>100</v>
      </c>
    </row>
    <row r="62" spans="1:19" x14ac:dyDescent="0.25">
      <c r="A62" s="5" t="s">
        <v>2813</v>
      </c>
      <c r="B62" s="5" t="s">
        <v>3238</v>
      </c>
      <c r="C62" s="5">
        <v>721</v>
      </c>
      <c r="D62" s="5">
        <v>2768</v>
      </c>
      <c r="E62" s="5">
        <v>26.05</v>
      </c>
      <c r="F62" s="5">
        <v>484</v>
      </c>
      <c r="G62" s="5">
        <v>237</v>
      </c>
      <c r="H62" s="5">
        <v>168</v>
      </c>
      <c r="I62" s="5">
        <v>113</v>
      </c>
      <c r="J62" s="5">
        <v>110</v>
      </c>
      <c r="K62" s="5">
        <v>93</v>
      </c>
      <c r="L62" s="5">
        <v>484</v>
      </c>
      <c r="M62" s="5">
        <v>0</v>
      </c>
      <c r="N62" s="5">
        <v>32.869999999999997</v>
      </c>
      <c r="O62" s="5">
        <v>23.3</v>
      </c>
      <c r="P62" s="5">
        <v>15.67</v>
      </c>
      <c r="Q62" s="5">
        <v>15.26</v>
      </c>
      <c r="R62" s="5">
        <v>12.9</v>
      </c>
      <c r="S62" s="5">
        <v>100</v>
      </c>
    </row>
    <row r="63" spans="1:19" x14ac:dyDescent="0.25">
      <c r="A63" s="5" t="s">
        <v>2815</v>
      </c>
      <c r="B63" s="5" t="s">
        <v>3238</v>
      </c>
      <c r="C63" s="5">
        <v>897</v>
      </c>
      <c r="D63" s="5">
        <v>3822</v>
      </c>
      <c r="E63" s="5">
        <v>23.47</v>
      </c>
      <c r="F63" s="5">
        <v>499</v>
      </c>
      <c r="G63" s="5">
        <v>398</v>
      </c>
      <c r="H63" s="5">
        <v>98</v>
      </c>
      <c r="I63" s="5">
        <v>169</v>
      </c>
      <c r="J63" s="5">
        <v>114</v>
      </c>
      <c r="K63" s="5">
        <v>118</v>
      </c>
      <c r="L63" s="5">
        <v>499</v>
      </c>
      <c r="M63" s="5">
        <v>0</v>
      </c>
      <c r="N63" s="5">
        <v>44.37</v>
      </c>
      <c r="O63" s="5">
        <v>10.93</v>
      </c>
      <c r="P63" s="5">
        <v>18.84</v>
      </c>
      <c r="Q63" s="5">
        <v>12.71</v>
      </c>
      <c r="R63" s="5">
        <v>13.15</v>
      </c>
      <c r="S63" s="5">
        <v>100</v>
      </c>
    </row>
    <row r="64" spans="1:19" x14ac:dyDescent="0.25">
      <c r="A64" s="5" t="s">
        <v>1135</v>
      </c>
      <c r="B64" s="5" t="s">
        <v>3238</v>
      </c>
      <c r="C64" s="5">
        <v>1521</v>
      </c>
      <c r="D64" s="5">
        <v>4807</v>
      </c>
      <c r="E64" s="5">
        <v>31.64</v>
      </c>
      <c r="F64" s="5">
        <v>1018</v>
      </c>
      <c r="G64" s="5">
        <v>503</v>
      </c>
      <c r="H64" s="5">
        <v>319</v>
      </c>
      <c r="I64" s="5">
        <v>312</v>
      </c>
      <c r="J64" s="5">
        <v>208</v>
      </c>
      <c r="K64" s="5">
        <v>179</v>
      </c>
      <c r="L64" s="5">
        <v>1018</v>
      </c>
      <c r="M64" s="5">
        <v>0</v>
      </c>
      <c r="N64" s="5">
        <v>33.07</v>
      </c>
      <c r="O64" s="5">
        <v>20.97</v>
      </c>
      <c r="P64" s="5">
        <v>20.51</v>
      </c>
      <c r="Q64" s="5">
        <v>13.68</v>
      </c>
      <c r="R64" s="5">
        <v>11.77</v>
      </c>
      <c r="S64" s="5">
        <v>100</v>
      </c>
    </row>
    <row r="65" spans="1:19" x14ac:dyDescent="0.25">
      <c r="A65" s="5" t="s">
        <v>2818</v>
      </c>
      <c r="B65" s="5" t="s">
        <v>3238</v>
      </c>
      <c r="C65" s="5">
        <v>920</v>
      </c>
      <c r="D65" s="5">
        <v>2479</v>
      </c>
      <c r="E65" s="5">
        <v>37.11</v>
      </c>
      <c r="F65" s="5">
        <v>605</v>
      </c>
      <c r="G65" s="5">
        <v>315</v>
      </c>
      <c r="H65" s="5">
        <v>131</v>
      </c>
      <c r="I65" s="5">
        <v>176</v>
      </c>
      <c r="J65" s="5">
        <v>155</v>
      </c>
      <c r="K65" s="5">
        <v>143</v>
      </c>
      <c r="L65" s="5">
        <v>605</v>
      </c>
      <c r="M65" s="5">
        <v>0</v>
      </c>
      <c r="N65" s="5">
        <v>34.24</v>
      </c>
      <c r="O65" s="5">
        <v>14.24</v>
      </c>
      <c r="P65" s="5">
        <v>19.13</v>
      </c>
      <c r="Q65" s="5">
        <v>16.850000000000001</v>
      </c>
      <c r="R65" s="5">
        <v>15.54</v>
      </c>
      <c r="S65" s="5">
        <v>100</v>
      </c>
    </row>
    <row r="66" spans="1:19" x14ac:dyDescent="0.25">
      <c r="A66" s="5" t="s">
        <v>2820</v>
      </c>
      <c r="B66" s="5" t="s">
        <v>3238</v>
      </c>
      <c r="C66" s="5">
        <v>726</v>
      </c>
      <c r="D66" s="5">
        <v>2117</v>
      </c>
      <c r="E66" s="5">
        <v>34.29</v>
      </c>
      <c r="F66" s="5">
        <v>490</v>
      </c>
      <c r="G66" s="5">
        <v>236</v>
      </c>
      <c r="H66" s="5">
        <v>190</v>
      </c>
      <c r="I66" s="5">
        <v>125</v>
      </c>
      <c r="J66" s="5">
        <v>119</v>
      </c>
      <c r="K66" s="5">
        <v>56</v>
      </c>
      <c r="L66" s="5">
        <v>490</v>
      </c>
      <c r="M66" s="5">
        <v>0</v>
      </c>
      <c r="N66" s="5">
        <v>32.51</v>
      </c>
      <c r="O66" s="5">
        <v>26.17</v>
      </c>
      <c r="P66" s="5">
        <v>17.22</v>
      </c>
      <c r="Q66" s="5">
        <v>16.39</v>
      </c>
      <c r="R66" s="5">
        <v>7.71</v>
      </c>
      <c r="S66" s="5">
        <v>100</v>
      </c>
    </row>
    <row r="67" spans="1:19" x14ac:dyDescent="0.25">
      <c r="A67" s="5" t="s">
        <v>2822</v>
      </c>
      <c r="B67" s="5" t="s">
        <v>3238</v>
      </c>
      <c r="C67" s="5">
        <v>1125</v>
      </c>
      <c r="D67" s="5">
        <v>4138</v>
      </c>
      <c r="E67" s="5">
        <v>27.19</v>
      </c>
      <c r="F67" s="5">
        <v>794</v>
      </c>
      <c r="G67" s="5">
        <v>331</v>
      </c>
      <c r="H67" s="5">
        <v>262</v>
      </c>
      <c r="I67" s="5">
        <v>293</v>
      </c>
      <c r="J67" s="5">
        <v>138</v>
      </c>
      <c r="K67" s="5">
        <v>101</v>
      </c>
      <c r="L67" s="5">
        <v>794</v>
      </c>
      <c r="M67" s="5">
        <v>0</v>
      </c>
      <c r="N67" s="5">
        <v>29.42</v>
      </c>
      <c r="O67" s="5">
        <v>23.29</v>
      </c>
      <c r="P67" s="5">
        <v>26.04</v>
      </c>
      <c r="Q67" s="5">
        <v>12.27</v>
      </c>
      <c r="R67" s="5">
        <v>8.98</v>
      </c>
      <c r="S67" s="5">
        <v>100</v>
      </c>
    </row>
    <row r="68" spans="1:19" x14ac:dyDescent="0.25">
      <c r="A68" s="5" t="s">
        <v>2824</v>
      </c>
      <c r="B68" s="5" t="s">
        <v>3238</v>
      </c>
      <c r="C68" s="5">
        <v>387</v>
      </c>
      <c r="D68" s="5">
        <v>1126</v>
      </c>
      <c r="E68" s="5">
        <v>34.369999999999997</v>
      </c>
      <c r="F68" s="5">
        <v>300</v>
      </c>
      <c r="G68" s="5">
        <v>87</v>
      </c>
      <c r="H68" s="5">
        <v>100</v>
      </c>
      <c r="I68" s="5">
        <v>115</v>
      </c>
      <c r="J68" s="5">
        <v>46</v>
      </c>
      <c r="K68" s="5">
        <v>39</v>
      </c>
      <c r="L68" s="5">
        <v>300</v>
      </c>
      <c r="M68" s="5">
        <v>0</v>
      </c>
      <c r="N68" s="5">
        <v>22.48</v>
      </c>
      <c r="O68" s="5">
        <v>25.84</v>
      </c>
      <c r="P68" s="5">
        <v>29.72</v>
      </c>
      <c r="Q68" s="5">
        <v>11.89</v>
      </c>
      <c r="R68" s="5">
        <v>10.08</v>
      </c>
      <c r="S68" s="5">
        <v>100</v>
      </c>
    </row>
    <row r="69" spans="1:19" x14ac:dyDescent="0.25">
      <c r="A69" s="5" t="s">
        <v>1713</v>
      </c>
      <c r="B69" s="5" t="s">
        <v>3238</v>
      </c>
      <c r="C69" s="5">
        <v>404</v>
      </c>
      <c r="D69" s="5">
        <v>1898</v>
      </c>
      <c r="E69" s="5">
        <v>21.29</v>
      </c>
      <c r="F69" s="5">
        <v>225</v>
      </c>
      <c r="G69" s="5">
        <v>179</v>
      </c>
      <c r="H69" s="5">
        <v>50</v>
      </c>
      <c r="I69" s="5">
        <v>69</v>
      </c>
      <c r="J69" s="5">
        <v>65</v>
      </c>
      <c r="K69" s="5">
        <v>41</v>
      </c>
      <c r="L69" s="5">
        <v>225</v>
      </c>
      <c r="M69" s="5">
        <v>0</v>
      </c>
      <c r="N69" s="5">
        <v>44.31</v>
      </c>
      <c r="O69" s="5">
        <v>12.38</v>
      </c>
      <c r="P69" s="5">
        <v>17.079999999999998</v>
      </c>
      <c r="Q69" s="5">
        <v>16.09</v>
      </c>
      <c r="R69" s="5">
        <v>10.15</v>
      </c>
      <c r="S69" s="5">
        <v>100</v>
      </c>
    </row>
    <row r="70" spans="1:19" x14ac:dyDescent="0.25">
      <c r="A70" s="5" t="s">
        <v>1715</v>
      </c>
      <c r="B70" s="5" t="s">
        <v>3238</v>
      </c>
      <c r="C70" s="5">
        <v>899</v>
      </c>
      <c r="D70" s="5">
        <v>2797</v>
      </c>
      <c r="E70" s="5">
        <v>32.14</v>
      </c>
      <c r="F70" s="5">
        <v>598</v>
      </c>
      <c r="G70" s="5">
        <v>301</v>
      </c>
      <c r="H70" s="5">
        <v>151</v>
      </c>
      <c r="I70" s="5">
        <v>201</v>
      </c>
      <c r="J70" s="5">
        <v>126</v>
      </c>
      <c r="K70" s="5">
        <v>120</v>
      </c>
      <c r="L70" s="5">
        <v>598</v>
      </c>
      <c r="M70" s="5">
        <v>0</v>
      </c>
      <c r="N70" s="5">
        <v>33.479999999999997</v>
      </c>
      <c r="O70" s="5">
        <v>16.8</v>
      </c>
      <c r="P70" s="5">
        <v>22.36</v>
      </c>
      <c r="Q70" s="5">
        <v>14.02</v>
      </c>
      <c r="R70" s="5">
        <v>13.35</v>
      </c>
      <c r="S70" s="5">
        <v>100</v>
      </c>
    </row>
    <row r="71" spans="1:19" x14ac:dyDescent="0.25">
      <c r="A71" s="5" t="s">
        <v>1083</v>
      </c>
      <c r="B71" s="5" t="s">
        <v>3238</v>
      </c>
      <c r="C71" s="5">
        <v>1693</v>
      </c>
      <c r="D71" s="5">
        <v>5809</v>
      </c>
      <c r="E71" s="5">
        <v>29.14</v>
      </c>
      <c r="F71" s="5">
        <v>1268</v>
      </c>
      <c r="G71" s="5">
        <v>425</v>
      </c>
      <c r="H71" s="5">
        <v>540</v>
      </c>
      <c r="I71" s="5">
        <v>343</v>
      </c>
      <c r="J71" s="5">
        <v>219</v>
      </c>
      <c r="K71" s="5">
        <v>166</v>
      </c>
      <c r="L71" s="5">
        <v>1268</v>
      </c>
      <c r="M71" s="5">
        <v>0</v>
      </c>
      <c r="N71" s="5">
        <v>25.1</v>
      </c>
      <c r="O71" s="5">
        <v>31.9</v>
      </c>
      <c r="P71" s="5">
        <v>20.260000000000002</v>
      </c>
      <c r="Q71" s="5">
        <v>12.94</v>
      </c>
      <c r="R71" s="5">
        <v>9.81</v>
      </c>
      <c r="S71" s="5">
        <v>100</v>
      </c>
    </row>
    <row r="72" spans="1:19" x14ac:dyDescent="0.25">
      <c r="A72" s="5" t="s">
        <v>2826</v>
      </c>
      <c r="B72" s="5" t="s">
        <v>3238</v>
      </c>
      <c r="C72" s="5">
        <v>448</v>
      </c>
      <c r="D72" s="5">
        <v>2383</v>
      </c>
      <c r="E72" s="5">
        <v>18.8</v>
      </c>
      <c r="F72" s="5">
        <v>271</v>
      </c>
      <c r="G72" s="5">
        <v>177</v>
      </c>
      <c r="H72" s="5">
        <v>78</v>
      </c>
      <c r="I72" s="5">
        <v>83</v>
      </c>
      <c r="J72" s="5">
        <v>70</v>
      </c>
      <c r="K72" s="5">
        <v>40</v>
      </c>
      <c r="L72" s="5">
        <v>271</v>
      </c>
      <c r="M72" s="5">
        <v>0</v>
      </c>
      <c r="N72" s="5">
        <v>39.51</v>
      </c>
      <c r="O72" s="5">
        <v>17.41</v>
      </c>
      <c r="P72" s="5">
        <v>18.53</v>
      </c>
      <c r="Q72" s="5">
        <v>15.62</v>
      </c>
      <c r="R72" s="5">
        <v>8.93</v>
      </c>
      <c r="S72" s="5">
        <v>100</v>
      </c>
    </row>
    <row r="73" spans="1:19" x14ac:dyDescent="0.25">
      <c r="A73" s="5" t="s">
        <v>2382</v>
      </c>
      <c r="B73" s="5" t="s">
        <v>3238</v>
      </c>
      <c r="C73" s="5">
        <v>1748</v>
      </c>
      <c r="D73" s="5">
        <v>3224</v>
      </c>
      <c r="E73" s="5">
        <v>54.22</v>
      </c>
      <c r="F73" s="5">
        <v>1363</v>
      </c>
      <c r="G73" s="5">
        <v>385</v>
      </c>
      <c r="H73" s="5">
        <v>394</v>
      </c>
      <c r="I73" s="5">
        <v>596</v>
      </c>
      <c r="J73" s="5">
        <v>211</v>
      </c>
      <c r="K73" s="5">
        <v>162</v>
      </c>
      <c r="L73" s="5">
        <v>1363</v>
      </c>
      <c r="M73" s="5">
        <v>0</v>
      </c>
      <c r="N73" s="5">
        <v>22.03</v>
      </c>
      <c r="O73" s="5">
        <v>22.54</v>
      </c>
      <c r="P73" s="5">
        <v>34.1</v>
      </c>
      <c r="Q73" s="5">
        <v>12.07</v>
      </c>
      <c r="R73" s="5">
        <v>9.27</v>
      </c>
      <c r="S73" s="5">
        <v>100</v>
      </c>
    </row>
    <row r="74" spans="1:19" x14ac:dyDescent="0.25">
      <c r="A74" s="5" t="s">
        <v>2828</v>
      </c>
      <c r="B74" s="5" t="s">
        <v>3238</v>
      </c>
      <c r="C74" s="5">
        <v>505</v>
      </c>
      <c r="D74" s="5">
        <v>1997</v>
      </c>
      <c r="E74" s="5">
        <v>25.29</v>
      </c>
      <c r="F74" s="5">
        <v>354</v>
      </c>
      <c r="G74" s="5">
        <v>151</v>
      </c>
      <c r="H74" s="5">
        <v>94</v>
      </c>
      <c r="I74" s="5">
        <v>113</v>
      </c>
      <c r="J74" s="5">
        <v>86</v>
      </c>
      <c r="K74" s="5">
        <v>61</v>
      </c>
      <c r="L74" s="5">
        <v>354</v>
      </c>
      <c r="M74" s="5">
        <v>0</v>
      </c>
      <c r="N74" s="5">
        <v>29.9</v>
      </c>
      <c r="O74" s="5">
        <v>18.61</v>
      </c>
      <c r="P74" s="5">
        <v>22.38</v>
      </c>
      <c r="Q74" s="5">
        <v>17.03</v>
      </c>
      <c r="R74" s="5">
        <v>12.08</v>
      </c>
      <c r="S74" s="5">
        <v>100</v>
      </c>
    </row>
    <row r="75" spans="1:19" x14ac:dyDescent="0.25">
      <c r="A75" s="5" t="s">
        <v>1725</v>
      </c>
      <c r="B75" s="5" t="s">
        <v>3238</v>
      </c>
      <c r="C75" s="5">
        <v>1316</v>
      </c>
      <c r="D75" s="5">
        <v>4284</v>
      </c>
      <c r="E75" s="5">
        <v>30.72</v>
      </c>
      <c r="F75" s="5">
        <v>976</v>
      </c>
      <c r="G75" s="5">
        <v>340</v>
      </c>
      <c r="H75" s="5">
        <v>303</v>
      </c>
      <c r="I75" s="5">
        <v>349</v>
      </c>
      <c r="J75" s="5">
        <v>203</v>
      </c>
      <c r="K75" s="5">
        <v>121</v>
      </c>
      <c r="L75" s="5">
        <v>976</v>
      </c>
      <c r="M75" s="5">
        <v>0</v>
      </c>
      <c r="N75" s="5">
        <v>25.84</v>
      </c>
      <c r="O75" s="5">
        <v>23.02</v>
      </c>
      <c r="P75" s="5">
        <v>26.52</v>
      </c>
      <c r="Q75" s="5">
        <v>15.43</v>
      </c>
      <c r="R75" s="5">
        <v>9.19</v>
      </c>
      <c r="S75" s="5">
        <v>100</v>
      </c>
    </row>
    <row r="76" spans="1:19" x14ac:dyDescent="0.25">
      <c r="A76" s="5" t="s">
        <v>1728</v>
      </c>
      <c r="B76" s="5" t="s">
        <v>3238</v>
      </c>
      <c r="C76" s="5">
        <v>1267</v>
      </c>
      <c r="D76" s="5">
        <v>3639</v>
      </c>
      <c r="E76" s="5">
        <v>34.82</v>
      </c>
      <c r="F76" s="5">
        <v>972</v>
      </c>
      <c r="G76" s="5">
        <v>295</v>
      </c>
      <c r="H76" s="5">
        <v>303</v>
      </c>
      <c r="I76" s="5">
        <v>359</v>
      </c>
      <c r="J76" s="5">
        <v>152</v>
      </c>
      <c r="K76" s="5">
        <v>158</v>
      </c>
      <c r="L76" s="5">
        <v>972</v>
      </c>
      <c r="M76" s="5">
        <v>0</v>
      </c>
      <c r="N76" s="5">
        <v>23.28</v>
      </c>
      <c r="O76" s="5">
        <v>23.91</v>
      </c>
      <c r="P76" s="5">
        <v>28.33</v>
      </c>
      <c r="Q76" s="5">
        <v>12</v>
      </c>
      <c r="R76" s="5">
        <v>12.47</v>
      </c>
      <c r="S76" s="5">
        <v>100</v>
      </c>
    </row>
    <row r="77" spans="1:19" x14ac:dyDescent="0.25">
      <c r="A77" s="5" t="s">
        <v>2830</v>
      </c>
      <c r="B77" s="5" t="s">
        <v>3238</v>
      </c>
      <c r="C77" s="5">
        <v>745</v>
      </c>
      <c r="D77" s="5">
        <v>2748</v>
      </c>
      <c r="E77" s="5">
        <v>27.11</v>
      </c>
      <c r="F77" s="5">
        <v>470</v>
      </c>
      <c r="G77" s="5">
        <v>275</v>
      </c>
      <c r="H77" s="5">
        <v>124</v>
      </c>
      <c r="I77" s="5">
        <v>165</v>
      </c>
      <c r="J77" s="5">
        <v>103</v>
      </c>
      <c r="K77" s="5">
        <v>78</v>
      </c>
      <c r="L77" s="5">
        <v>470</v>
      </c>
      <c r="M77" s="5">
        <v>0</v>
      </c>
      <c r="N77" s="5">
        <v>36.909999999999997</v>
      </c>
      <c r="O77" s="5">
        <v>16.64</v>
      </c>
      <c r="P77" s="5">
        <v>22.15</v>
      </c>
      <c r="Q77" s="5">
        <v>13.83</v>
      </c>
      <c r="R77" s="5">
        <v>10.47</v>
      </c>
      <c r="S77" s="5">
        <v>100</v>
      </c>
    </row>
    <row r="78" spans="1:19" x14ac:dyDescent="0.25">
      <c r="A78" s="5" t="s">
        <v>2832</v>
      </c>
      <c r="B78" s="5" t="s">
        <v>3238</v>
      </c>
      <c r="C78" s="5">
        <v>1110</v>
      </c>
      <c r="D78" s="5">
        <v>4130</v>
      </c>
      <c r="E78" s="5">
        <v>26.88</v>
      </c>
      <c r="F78" s="5">
        <v>713</v>
      </c>
      <c r="G78" s="5">
        <v>397</v>
      </c>
      <c r="H78" s="5">
        <v>197</v>
      </c>
      <c r="I78" s="5">
        <v>146</v>
      </c>
      <c r="J78" s="5">
        <v>237</v>
      </c>
      <c r="K78" s="5">
        <v>133</v>
      </c>
      <c r="L78" s="5">
        <v>713</v>
      </c>
      <c r="M78" s="5">
        <v>0</v>
      </c>
      <c r="N78" s="5">
        <v>35.770000000000003</v>
      </c>
      <c r="O78" s="5">
        <v>17.75</v>
      </c>
      <c r="P78" s="5">
        <v>13.15</v>
      </c>
      <c r="Q78" s="5">
        <v>21.35</v>
      </c>
      <c r="R78" s="5">
        <v>11.98</v>
      </c>
      <c r="S78" s="5">
        <v>100</v>
      </c>
    </row>
    <row r="79" spans="1:19" x14ac:dyDescent="0.25">
      <c r="A79" s="5" t="s">
        <v>2834</v>
      </c>
      <c r="B79" s="5" t="s">
        <v>3238</v>
      </c>
      <c r="C79" s="5">
        <v>341</v>
      </c>
      <c r="D79" s="5">
        <v>1651</v>
      </c>
      <c r="E79" s="5">
        <v>20.65</v>
      </c>
      <c r="F79" s="5">
        <v>242</v>
      </c>
      <c r="G79" s="5">
        <v>99</v>
      </c>
      <c r="H79" s="5">
        <v>85</v>
      </c>
      <c r="I79" s="5">
        <v>58</v>
      </c>
      <c r="J79" s="5">
        <v>57</v>
      </c>
      <c r="K79" s="5">
        <v>42</v>
      </c>
      <c r="L79" s="5">
        <v>242</v>
      </c>
      <c r="M79" s="5">
        <v>0</v>
      </c>
      <c r="N79" s="5">
        <v>29.03</v>
      </c>
      <c r="O79" s="5">
        <v>24.93</v>
      </c>
      <c r="P79" s="5">
        <v>17.010000000000002</v>
      </c>
      <c r="Q79" s="5">
        <v>16.72</v>
      </c>
      <c r="R79" s="5">
        <v>12.32</v>
      </c>
      <c r="S79" s="5">
        <v>100</v>
      </c>
    </row>
    <row r="80" spans="1:19" x14ac:dyDescent="0.25">
      <c r="A80" s="5" t="s">
        <v>1103</v>
      </c>
      <c r="B80" s="5" t="s">
        <v>3238</v>
      </c>
      <c r="C80" s="5">
        <v>1148</v>
      </c>
      <c r="D80" s="5">
        <v>5404</v>
      </c>
      <c r="E80" s="5">
        <v>21.24</v>
      </c>
      <c r="F80" s="5">
        <v>758</v>
      </c>
      <c r="G80" s="5">
        <v>390</v>
      </c>
      <c r="H80" s="5">
        <v>193</v>
      </c>
      <c r="I80" s="5">
        <v>230</v>
      </c>
      <c r="J80" s="5">
        <v>184</v>
      </c>
      <c r="K80" s="5">
        <v>151</v>
      </c>
      <c r="L80" s="5">
        <v>758</v>
      </c>
      <c r="M80" s="5">
        <v>0</v>
      </c>
      <c r="N80" s="5">
        <v>33.97</v>
      </c>
      <c r="O80" s="5">
        <v>16.809999999999999</v>
      </c>
      <c r="P80" s="5">
        <v>20.03</v>
      </c>
      <c r="Q80" s="5">
        <v>16.03</v>
      </c>
      <c r="R80" s="5">
        <v>13.15</v>
      </c>
      <c r="S80" s="5">
        <v>100</v>
      </c>
    </row>
    <row r="81" spans="1:19" x14ac:dyDescent="0.25">
      <c r="A81" s="5" t="s">
        <v>1748</v>
      </c>
      <c r="B81" s="5" t="s">
        <v>3238</v>
      </c>
      <c r="C81" s="5">
        <v>641</v>
      </c>
      <c r="D81" s="5">
        <v>2449</v>
      </c>
      <c r="E81" s="5">
        <v>26.17</v>
      </c>
      <c r="F81" s="5">
        <v>397</v>
      </c>
      <c r="G81" s="5">
        <v>244</v>
      </c>
      <c r="H81" s="5">
        <v>120</v>
      </c>
      <c r="I81" s="5">
        <v>103</v>
      </c>
      <c r="J81" s="5">
        <v>82</v>
      </c>
      <c r="K81" s="5">
        <v>92</v>
      </c>
      <c r="L81" s="5">
        <v>397</v>
      </c>
      <c r="M81" s="5">
        <v>0</v>
      </c>
      <c r="N81" s="5">
        <v>38.07</v>
      </c>
      <c r="O81" s="5">
        <v>18.72</v>
      </c>
      <c r="P81" s="5">
        <v>16.07</v>
      </c>
      <c r="Q81" s="5">
        <v>12.79</v>
      </c>
      <c r="R81" s="5">
        <v>14.35</v>
      </c>
      <c r="S81" s="5">
        <v>100</v>
      </c>
    </row>
    <row r="82" spans="1:19" x14ac:dyDescent="0.25">
      <c r="A82" s="5" t="s">
        <v>1121</v>
      </c>
      <c r="B82" s="5" t="s">
        <v>3238</v>
      </c>
      <c r="C82" s="5">
        <v>1535</v>
      </c>
      <c r="D82" s="5">
        <v>5050</v>
      </c>
      <c r="E82" s="5">
        <v>30.4</v>
      </c>
      <c r="F82" s="5">
        <v>1043</v>
      </c>
      <c r="G82" s="5">
        <v>492</v>
      </c>
      <c r="H82" s="5">
        <v>304</v>
      </c>
      <c r="I82" s="5">
        <v>341</v>
      </c>
      <c r="J82" s="5">
        <v>195</v>
      </c>
      <c r="K82" s="5">
        <v>203</v>
      </c>
      <c r="L82" s="5">
        <v>1043</v>
      </c>
      <c r="M82" s="5">
        <v>0</v>
      </c>
      <c r="N82" s="5">
        <v>32.049999999999997</v>
      </c>
      <c r="O82" s="5">
        <v>19.8</v>
      </c>
      <c r="P82" s="5">
        <v>22.21</v>
      </c>
      <c r="Q82" s="5">
        <v>12.7</v>
      </c>
      <c r="R82" s="5">
        <v>13.22</v>
      </c>
      <c r="S82" s="5">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61B28-40EA-43FB-8C82-3ADD236A5685}">
  <dimension ref="A1:S7"/>
  <sheetViews>
    <sheetView workbookViewId="0">
      <selection sqref="A1:S6"/>
    </sheetView>
  </sheetViews>
  <sheetFormatPr defaultRowHeight="15" x14ac:dyDescent="0.25"/>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1691</v>
      </c>
      <c r="B2" s="5" t="s">
        <v>3238</v>
      </c>
      <c r="C2" s="5">
        <v>3</v>
      </c>
      <c r="D2" s="5">
        <v>29</v>
      </c>
      <c r="E2" s="5">
        <v>10.34</v>
      </c>
      <c r="F2" s="5">
        <v>2</v>
      </c>
      <c r="G2" s="5">
        <v>1</v>
      </c>
      <c r="H2" s="5">
        <v>0</v>
      </c>
      <c r="I2" s="5">
        <v>1</v>
      </c>
      <c r="J2" s="5">
        <v>1</v>
      </c>
      <c r="K2" s="5">
        <v>0</v>
      </c>
      <c r="L2" s="5">
        <v>2</v>
      </c>
      <c r="M2" s="5">
        <v>0</v>
      </c>
      <c r="N2" s="5">
        <v>33.33</v>
      </c>
      <c r="O2" s="5">
        <v>0</v>
      </c>
      <c r="P2" s="5">
        <v>33.33</v>
      </c>
      <c r="Q2" s="5">
        <v>33.33</v>
      </c>
      <c r="R2" s="5">
        <v>0</v>
      </c>
      <c r="S2" s="5">
        <v>100</v>
      </c>
    </row>
    <row r="3" spans="1:19" x14ac:dyDescent="0.25">
      <c r="A3" s="5" t="s">
        <v>1694</v>
      </c>
      <c r="B3" s="5" t="s">
        <v>3238</v>
      </c>
      <c r="C3" s="5">
        <v>1623</v>
      </c>
      <c r="D3" s="5">
        <v>3576</v>
      </c>
      <c r="E3" s="5">
        <v>45.39</v>
      </c>
      <c r="F3" s="5">
        <v>1205</v>
      </c>
      <c r="G3" s="5">
        <v>418</v>
      </c>
      <c r="H3" s="5">
        <v>170</v>
      </c>
      <c r="I3" s="5">
        <v>375</v>
      </c>
      <c r="J3" s="5">
        <v>408</v>
      </c>
      <c r="K3" s="5">
        <v>252</v>
      </c>
      <c r="L3" s="5">
        <v>1205</v>
      </c>
      <c r="M3" s="5">
        <v>0</v>
      </c>
      <c r="N3" s="5">
        <v>25.75</v>
      </c>
      <c r="O3" s="5">
        <v>10.47</v>
      </c>
      <c r="P3" s="5">
        <v>23.11</v>
      </c>
      <c r="Q3" s="5">
        <v>25.14</v>
      </c>
      <c r="R3" s="5">
        <v>15.53</v>
      </c>
      <c r="S3" s="5">
        <v>100</v>
      </c>
    </row>
    <row r="4" spans="1:19" x14ac:dyDescent="0.25">
      <c r="A4" s="5" t="s">
        <v>1093</v>
      </c>
      <c r="B4" s="5" t="s">
        <v>3238</v>
      </c>
      <c r="C4" s="5">
        <v>1651</v>
      </c>
      <c r="D4" s="5">
        <v>5687</v>
      </c>
      <c r="E4" s="5">
        <v>29.03</v>
      </c>
      <c r="F4" s="5">
        <v>1132</v>
      </c>
      <c r="G4" s="5">
        <v>519</v>
      </c>
      <c r="H4" s="5">
        <v>454</v>
      </c>
      <c r="I4" s="5">
        <v>243</v>
      </c>
      <c r="J4" s="5">
        <v>254</v>
      </c>
      <c r="K4" s="5">
        <v>181</v>
      </c>
      <c r="L4" s="5">
        <v>1132</v>
      </c>
      <c r="M4" s="5">
        <v>0</v>
      </c>
      <c r="N4" s="5">
        <v>31.44</v>
      </c>
      <c r="O4" s="5">
        <v>27.5</v>
      </c>
      <c r="P4" s="5">
        <v>14.72</v>
      </c>
      <c r="Q4" s="5">
        <v>15.38</v>
      </c>
      <c r="R4" s="5">
        <v>10.96</v>
      </c>
      <c r="S4" s="5">
        <v>100</v>
      </c>
    </row>
    <row r="5" spans="1:19" x14ac:dyDescent="0.25">
      <c r="A5" s="5" t="s">
        <v>1703</v>
      </c>
      <c r="B5" s="5" t="s">
        <v>3238</v>
      </c>
      <c r="C5" s="5">
        <v>951</v>
      </c>
      <c r="D5" s="5">
        <v>3664</v>
      </c>
      <c r="E5" s="5">
        <v>25.96</v>
      </c>
      <c r="F5" s="5">
        <v>584</v>
      </c>
      <c r="G5" s="5">
        <v>367</v>
      </c>
      <c r="H5" s="5">
        <v>94</v>
      </c>
      <c r="I5" s="5">
        <v>221</v>
      </c>
      <c r="J5" s="5">
        <v>144</v>
      </c>
      <c r="K5" s="5">
        <v>125</v>
      </c>
      <c r="L5" s="5">
        <v>584</v>
      </c>
      <c r="M5" s="5">
        <v>0</v>
      </c>
      <c r="N5" s="5">
        <v>38.590000000000003</v>
      </c>
      <c r="O5" s="5">
        <v>9.8800000000000008</v>
      </c>
      <c r="P5" s="5">
        <v>23.24</v>
      </c>
      <c r="Q5" s="5">
        <v>15.14</v>
      </c>
      <c r="R5" s="5">
        <v>13.14</v>
      </c>
      <c r="S5" s="5">
        <v>100</v>
      </c>
    </row>
    <row r="6" spans="1:19" x14ac:dyDescent="0.25">
      <c r="A6" s="5" t="s">
        <v>1730</v>
      </c>
      <c r="B6" s="5" t="s">
        <v>3238</v>
      </c>
      <c r="C6" s="5">
        <v>1248</v>
      </c>
      <c r="D6" s="5">
        <v>3587</v>
      </c>
      <c r="E6" s="5">
        <v>34.79</v>
      </c>
      <c r="F6" s="5">
        <v>783</v>
      </c>
      <c r="G6" s="5">
        <v>465</v>
      </c>
      <c r="H6" s="5">
        <v>239</v>
      </c>
      <c r="I6" s="5">
        <v>273</v>
      </c>
      <c r="J6" s="5">
        <v>168</v>
      </c>
      <c r="K6" s="5">
        <v>103</v>
      </c>
      <c r="L6" s="5">
        <v>783</v>
      </c>
      <c r="M6" s="5">
        <v>0</v>
      </c>
      <c r="N6" s="5">
        <v>37.26</v>
      </c>
      <c r="O6" s="5">
        <v>19.149999999999999</v>
      </c>
      <c r="P6" s="5">
        <v>21.88</v>
      </c>
      <c r="Q6" s="5">
        <v>13.46</v>
      </c>
      <c r="R6" s="5">
        <v>8.25</v>
      </c>
      <c r="S6" s="5">
        <v>100</v>
      </c>
    </row>
    <row r="7" spans="1:19" x14ac:dyDescent="0.25">
      <c r="A7" s="5"/>
      <c r="B7" s="5"/>
      <c r="C7" s="5"/>
      <c r="D7" s="5"/>
      <c r="E7" s="5"/>
      <c r="F7" s="5"/>
      <c r="G7" s="5"/>
      <c r="H7" s="5"/>
      <c r="I7" s="5"/>
      <c r="J7" s="5"/>
      <c r="K7" s="5"/>
      <c r="L7" s="5"/>
      <c r="M7" s="5"/>
      <c r="N7" s="5"/>
      <c r="O7" s="5"/>
      <c r="P7" s="5"/>
      <c r="Q7" s="5"/>
      <c r="R7" s="5"/>
      <c r="S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2532-3D25-468C-A342-7EE696F1833E}">
  <dimension ref="A1:S401"/>
  <sheetViews>
    <sheetView topLeftCell="A365" workbookViewId="0">
      <selection activeCell="A2" sqref="A2:S401"/>
    </sheetView>
  </sheetViews>
  <sheetFormatPr defaultRowHeight="15" x14ac:dyDescent="0.25"/>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1752</v>
      </c>
      <c r="B2" s="5" t="s">
        <v>3238</v>
      </c>
      <c r="C2" s="5">
        <v>15</v>
      </c>
      <c r="D2" s="5">
        <v>99</v>
      </c>
      <c r="E2" s="5">
        <v>15.15</v>
      </c>
      <c r="F2" s="5">
        <v>6</v>
      </c>
      <c r="G2" s="5">
        <v>9</v>
      </c>
      <c r="H2" s="5">
        <v>2</v>
      </c>
      <c r="I2" s="5">
        <v>0</v>
      </c>
      <c r="J2" s="5">
        <v>1</v>
      </c>
      <c r="K2" s="5">
        <v>3</v>
      </c>
      <c r="L2" s="5">
        <v>6</v>
      </c>
      <c r="M2" s="5">
        <v>0</v>
      </c>
      <c r="N2" s="5">
        <v>60</v>
      </c>
      <c r="O2" s="5">
        <v>13.33</v>
      </c>
      <c r="P2" s="5">
        <v>0</v>
      </c>
      <c r="Q2" s="5">
        <v>6.67</v>
      </c>
      <c r="R2" s="5">
        <v>20</v>
      </c>
      <c r="S2" s="5">
        <v>100</v>
      </c>
    </row>
    <row r="3" spans="1:19" x14ac:dyDescent="0.25">
      <c r="A3" s="5" t="s">
        <v>1754</v>
      </c>
      <c r="B3" s="5" t="s">
        <v>3238</v>
      </c>
      <c r="C3" s="5">
        <v>7</v>
      </c>
      <c r="D3" s="5">
        <v>67</v>
      </c>
      <c r="E3" s="5">
        <v>10.45</v>
      </c>
      <c r="F3" s="5">
        <v>5</v>
      </c>
      <c r="G3" s="5">
        <v>2</v>
      </c>
      <c r="H3" s="5">
        <v>0</v>
      </c>
      <c r="I3" s="5">
        <v>5</v>
      </c>
      <c r="J3" s="5">
        <v>0</v>
      </c>
      <c r="K3" s="5">
        <v>0</v>
      </c>
      <c r="L3" s="5">
        <v>5</v>
      </c>
      <c r="M3" s="5">
        <v>0</v>
      </c>
      <c r="N3" s="5">
        <v>28.57</v>
      </c>
      <c r="O3" s="5">
        <v>0</v>
      </c>
      <c r="P3" s="5">
        <v>71.430000000000007</v>
      </c>
      <c r="Q3" s="5">
        <v>0</v>
      </c>
      <c r="R3" s="5">
        <v>0</v>
      </c>
      <c r="S3" s="5">
        <v>100</v>
      </c>
    </row>
    <row r="4" spans="1:19" x14ac:dyDescent="0.25">
      <c r="A4" s="5" t="s">
        <v>1756</v>
      </c>
      <c r="B4" s="5" t="s">
        <v>3238</v>
      </c>
      <c r="C4" s="5">
        <v>4</v>
      </c>
      <c r="D4" s="5">
        <v>11</v>
      </c>
      <c r="E4" s="5">
        <v>36.36</v>
      </c>
      <c r="F4" s="5">
        <v>3</v>
      </c>
      <c r="G4" s="5">
        <v>1</v>
      </c>
      <c r="H4" s="5">
        <v>0</v>
      </c>
      <c r="I4" s="5">
        <v>2</v>
      </c>
      <c r="J4" s="5">
        <v>1</v>
      </c>
      <c r="K4" s="5">
        <v>0</v>
      </c>
      <c r="L4" s="5">
        <v>3</v>
      </c>
      <c r="M4" s="5">
        <v>0</v>
      </c>
      <c r="N4" s="5">
        <v>25</v>
      </c>
      <c r="O4" s="5">
        <v>0</v>
      </c>
      <c r="P4" s="5">
        <v>50</v>
      </c>
      <c r="Q4" s="5">
        <v>25</v>
      </c>
      <c r="R4" s="5">
        <v>0</v>
      </c>
      <c r="S4" s="5">
        <v>100</v>
      </c>
    </row>
    <row r="5" spans="1:19" x14ac:dyDescent="0.25">
      <c r="A5" s="5" t="s">
        <v>1758</v>
      </c>
      <c r="B5" s="5" t="s">
        <v>3238</v>
      </c>
      <c r="C5" s="5">
        <v>3</v>
      </c>
      <c r="D5" s="5">
        <v>23</v>
      </c>
      <c r="E5" s="5">
        <v>13.04</v>
      </c>
      <c r="F5" s="5">
        <v>2</v>
      </c>
      <c r="G5" s="5">
        <v>1</v>
      </c>
      <c r="H5" s="5">
        <v>0</v>
      </c>
      <c r="I5" s="5">
        <v>1</v>
      </c>
      <c r="J5" s="5">
        <v>1</v>
      </c>
      <c r="K5" s="5">
        <v>0</v>
      </c>
      <c r="L5" s="5">
        <v>2</v>
      </c>
      <c r="M5" s="5">
        <v>0</v>
      </c>
      <c r="N5" s="5">
        <v>33.33</v>
      </c>
      <c r="O5" s="5">
        <v>0</v>
      </c>
      <c r="P5" s="5">
        <v>33.33</v>
      </c>
      <c r="Q5" s="5">
        <v>33.33</v>
      </c>
      <c r="R5" s="5">
        <v>0</v>
      </c>
      <c r="S5" s="5">
        <v>100</v>
      </c>
    </row>
    <row r="6" spans="1:19" x14ac:dyDescent="0.25">
      <c r="A6" s="5" t="s">
        <v>1760</v>
      </c>
      <c r="B6" s="5" t="s">
        <v>3238</v>
      </c>
      <c r="C6" s="5">
        <v>0</v>
      </c>
      <c r="D6" s="5">
        <v>2</v>
      </c>
      <c r="E6" s="5">
        <v>0</v>
      </c>
      <c r="F6" s="5">
        <v>0</v>
      </c>
      <c r="G6" s="5">
        <v>0</v>
      </c>
      <c r="H6" s="5">
        <v>0</v>
      </c>
      <c r="I6" s="5">
        <v>0</v>
      </c>
      <c r="J6" s="5">
        <v>0</v>
      </c>
      <c r="K6" s="5">
        <v>0</v>
      </c>
      <c r="L6" s="5">
        <v>0</v>
      </c>
      <c r="M6" s="5">
        <v>0</v>
      </c>
      <c r="N6" s="5"/>
      <c r="O6" s="5"/>
      <c r="P6" s="5"/>
      <c r="Q6" s="5"/>
      <c r="R6" s="5"/>
      <c r="S6" s="5"/>
    </row>
    <row r="7" spans="1:19" x14ac:dyDescent="0.25">
      <c r="A7" s="5" t="s">
        <v>1762</v>
      </c>
      <c r="B7" s="5" t="s">
        <v>3238</v>
      </c>
      <c r="C7" s="5">
        <v>2</v>
      </c>
      <c r="D7" s="5">
        <v>17</v>
      </c>
      <c r="E7" s="5">
        <v>11.76</v>
      </c>
      <c r="F7" s="5">
        <v>2</v>
      </c>
      <c r="G7" s="5">
        <v>0</v>
      </c>
      <c r="H7" s="5">
        <v>1</v>
      </c>
      <c r="I7" s="5">
        <v>1</v>
      </c>
      <c r="J7" s="5">
        <v>0</v>
      </c>
      <c r="K7" s="5">
        <v>0</v>
      </c>
      <c r="L7" s="5">
        <v>2</v>
      </c>
      <c r="M7" s="5">
        <v>0</v>
      </c>
      <c r="N7" s="5">
        <v>0</v>
      </c>
      <c r="O7" s="5">
        <v>50</v>
      </c>
      <c r="P7" s="5">
        <v>50</v>
      </c>
      <c r="Q7" s="5">
        <v>0</v>
      </c>
      <c r="R7" s="5">
        <v>0</v>
      </c>
      <c r="S7" s="5">
        <v>100</v>
      </c>
    </row>
    <row r="8" spans="1:19" x14ac:dyDescent="0.25">
      <c r="A8" s="5" t="s">
        <v>1239</v>
      </c>
      <c r="B8" s="5" t="s">
        <v>3238</v>
      </c>
      <c r="C8" s="5">
        <v>9</v>
      </c>
      <c r="D8" s="5">
        <v>33</v>
      </c>
      <c r="E8" s="5">
        <v>27.27</v>
      </c>
      <c r="F8" s="5">
        <v>8</v>
      </c>
      <c r="G8" s="5">
        <v>1</v>
      </c>
      <c r="H8" s="5">
        <v>0</v>
      </c>
      <c r="I8" s="5">
        <v>0</v>
      </c>
      <c r="J8" s="5">
        <v>6</v>
      </c>
      <c r="K8" s="5">
        <v>2</v>
      </c>
      <c r="L8" s="5">
        <v>8</v>
      </c>
      <c r="M8" s="5">
        <v>0</v>
      </c>
      <c r="N8" s="5">
        <v>11.11</v>
      </c>
      <c r="O8" s="5">
        <v>0</v>
      </c>
      <c r="P8" s="5">
        <v>0</v>
      </c>
      <c r="Q8" s="5">
        <v>66.67</v>
      </c>
      <c r="R8" s="5">
        <v>22.22</v>
      </c>
      <c r="S8" s="5">
        <v>100</v>
      </c>
    </row>
    <row r="9" spans="1:19" x14ac:dyDescent="0.25">
      <c r="A9" s="5" t="s">
        <v>1764</v>
      </c>
      <c r="B9" s="5" t="s">
        <v>3238</v>
      </c>
      <c r="C9" s="5">
        <v>2</v>
      </c>
      <c r="D9" s="5">
        <v>5</v>
      </c>
      <c r="E9" s="5">
        <v>40</v>
      </c>
      <c r="F9" s="5">
        <v>2</v>
      </c>
      <c r="G9" s="5">
        <v>0</v>
      </c>
      <c r="H9" s="5">
        <v>0</v>
      </c>
      <c r="I9" s="5">
        <v>2</v>
      </c>
      <c r="J9" s="5">
        <v>0</v>
      </c>
      <c r="K9" s="5">
        <v>0</v>
      </c>
      <c r="L9" s="5">
        <v>2</v>
      </c>
      <c r="M9" s="5">
        <v>0</v>
      </c>
      <c r="N9" s="5">
        <v>0</v>
      </c>
      <c r="O9" s="5">
        <v>0</v>
      </c>
      <c r="P9" s="5">
        <v>100</v>
      </c>
      <c r="Q9" s="5">
        <v>0</v>
      </c>
      <c r="R9" s="5">
        <v>0</v>
      </c>
      <c r="S9" s="5">
        <v>100</v>
      </c>
    </row>
    <row r="10" spans="1:19" x14ac:dyDescent="0.25">
      <c r="A10" s="5" t="s">
        <v>1766</v>
      </c>
      <c r="B10" s="5" t="s">
        <v>3238</v>
      </c>
      <c r="C10" s="5">
        <v>0</v>
      </c>
      <c r="D10" s="5">
        <v>2</v>
      </c>
      <c r="E10" s="5">
        <v>0</v>
      </c>
      <c r="F10" s="5">
        <v>0</v>
      </c>
      <c r="G10" s="5">
        <v>0</v>
      </c>
      <c r="H10" s="5">
        <v>0</v>
      </c>
      <c r="I10" s="5">
        <v>0</v>
      </c>
      <c r="J10" s="5">
        <v>0</v>
      </c>
      <c r="K10" s="5">
        <v>0</v>
      </c>
      <c r="L10" s="5">
        <v>0</v>
      </c>
      <c r="M10" s="5">
        <v>0</v>
      </c>
      <c r="N10" s="5"/>
      <c r="O10" s="5"/>
      <c r="P10" s="5"/>
      <c r="Q10" s="5"/>
      <c r="R10" s="5"/>
      <c r="S10" s="5"/>
    </row>
    <row r="11" spans="1:19" x14ac:dyDescent="0.25">
      <c r="A11" s="5" t="s">
        <v>1768</v>
      </c>
      <c r="B11" s="5" t="s">
        <v>3238</v>
      </c>
      <c r="C11" s="5">
        <v>49</v>
      </c>
      <c r="D11" s="5">
        <v>377</v>
      </c>
      <c r="E11" s="5">
        <v>13</v>
      </c>
      <c r="F11" s="5">
        <v>33</v>
      </c>
      <c r="G11" s="5">
        <v>16</v>
      </c>
      <c r="H11" s="5">
        <v>4</v>
      </c>
      <c r="I11" s="5">
        <v>10</v>
      </c>
      <c r="J11" s="5">
        <v>12</v>
      </c>
      <c r="K11" s="5">
        <v>7</v>
      </c>
      <c r="L11" s="5">
        <v>33</v>
      </c>
      <c r="M11" s="5">
        <v>0</v>
      </c>
      <c r="N11" s="5">
        <v>32.65</v>
      </c>
      <c r="O11" s="5">
        <v>8.16</v>
      </c>
      <c r="P11" s="5">
        <v>20.41</v>
      </c>
      <c r="Q11" s="5">
        <v>24.49</v>
      </c>
      <c r="R11" s="5">
        <v>14.29</v>
      </c>
      <c r="S11" s="5">
        <v>100</v>
      </c>
    </row>
    <row r="12" spans="1:19" x14ac:dyDescent="0.25">
      <c r="A12" s="5" t="s">
        <v>1770</v>
      </c>
      <c r="B12" s="5" t="s">
        <v>3238</v>
      </c>
      <c r="C12" s="5">
        <v>6</v>
      </c>
      <c r="D12" s="5">
        <v>18</v>
      </c>
      <c r="E12" s="5">
        <v>33.33</v>
      </c>
      <c r="F12" s="5">
        <v>3</v>
      </c>
      <c r="G12" s="5">
        <v>3</v>
      </c>
      <c r="H12" s="5">
        <v>0</v>
      </c>
      <c r="I12" s="5">
        <v>0</v>
      </c>
      <c r="J12" s="5">
        <v>3</v>
      </c>
      <c r="K12" s="5">
        <v>0</v>
      </c>
      <c r="L12" s="5">
        <v>3</v>
      </c>
      <c r="M12" s="5">
        <v>0</v>
      </c>
      <c r="N12" s="5">
        <v>50</v>
      </c>
      <c r="O12" s="5">
        <v>0</v>
      </c>
      <c r="P12" s="5">
        <v>0</v>
      </c>
      <c r="Q12" s="5">
        <v>50</v>
      </c>
      <c r="R12" s="5">
        <v>0</v>
      </c>
      <c r="S12" s="5">
        <v>100</v>
      </c>
    </row>
    <row r="13" spans="1:19" x14ac:dyDescent="0.25">
      <c r="A13" s="5" t="s">
        <v>1772</v>
      </c>
      <c r="B13" s="5" t="s">
        <v>3238</v>
      </c>
      <c r="C13" s="5">
        <v>0</v>
      </c>
      <c r="D13" s="5">
        <v>2</v>
      </c>
      <c r="E13" s="5">
        <v>0</v>
      </c>
      <c r="F13" s="5">
        <v>0</v>
      </c>
      <c r="G13" s="5">
        <v>0</v>
      </c>
      <c r="H13" s="5">
        <v>0</v>
      </c>
      <c r="I13" s="5">
        <v>0</v>
      </c>
      <c r="J13" s="5">
        <v>0</v>
      </c>
      <c r="K13" s="5">
        <v>0</v>
      </c>
      <c r="L13" s="5">
        <v>0</v>
      </c>
      <c r="M13" s="5">
        <v>0</v>
      </c>
      <c r="N13" s="5"/>
      <c r="O13" s="5"/>
      <c r="P13" s="5"/>
      <c r="Q13" s="5"/>
      <c r="R13" s="5"/>
      <c r="S13" s="5"/>
    </row>
    <row r="14" spans="1:19" x14ac:dyDescent="0.25">
      <c r="A14" s="5" t="s">
        <v>1774</v>
      </c>
      <c r="B14" s="5" t="s">
        <v>3238</v>
      </c>
      <c r="C14" s="5">
        <v>0</v>
      </c>
      <c r="D14" s="5">
        <v>2</v>
      </c>
      <c r="E14" s="5">
        <v>0</v>
      </c>
      <c r="F14" s="5">
        <v>0</v>
      </c>
      <c r="G14" s="5">
        <v>0</v>
      </c>
      <c r="H14" s="5">
        <v>0</v>
      </c>
      <c r="I14" s="5">
        <v>0</v>
      </c>
      <c r="J14" s="5">
        <v>0</v>
      </c>
      <c r="K14" s="5">
        <v>0</v>
      </c>
      <c r="L14" s="5">
        <v>0</v>
      </c>
      <c r="M14" s="5">
        <v>0</v>
      </c>
      <c r="N14" s="5"/>
      <c r="O14" s="5"/>
      <c r="P14" s="5"/>
      <c r="Q14" s="5"/>
      <c r="R14" s="5"/>
      <c r="S14" s="5"/>
    </row>
    <row r="15" spans="1:19" x14ac:dyDescent="0.25">
      <c r="A15" s="5" t="s">
        <v>1776</v>
      </c>
      <c r="B15" s="5" t="s">
        <v>3238</v>
      </c>
      <c r="C15" s="5">
        <v>1</v>
      </c>
      <c r="D15" s="5">
        <v>9</v>
      </c>
      <c r="E15" s="5">
        <v>11.11</v>
      </c>
      <c r="F15" s="5">
        <v>0</v>
      </c>
      <c r="G15" s="5">
        <v>1</v>
      </c>
      <c r="H15" s="5">
        <v>0</v>
      </c>
      <c r="I15" s="5">
        <v>0</v>
      </c>
      <c r="J15" s="5">
        <v>0</v>
      </c>
      <c r="K15" s="5">
        <v>0</v>
      </c>
      <c r="L15" s="5">
        <v>0</v>
      </c>
      <c r="M15" s="5">
        <v>0</v>
      </c>
      <c r="N15" s="5">
        <v>100</v>
      </c>
      <c r="O15" s="5">
        <v>0</v>
      </c>
      <c r="P15" s="5">
        <v>0</v>
      </c>
      <c r="Q15" s="5">
        <v>0</v>
      </c>
      <c r="R15" s="5">
        <v>0</v>
      </c>
      <c r="S15" s="5">
        <v>100</v>
      </c>
    </row>
    <row r="16" spans="1:19" x14ac:dyDescent="0.25">
      <c r="A16" s="5" t="s">
        <v>1778</v>
      </c>
      <c r="B16" s="5" t="s">
        <v>3238</v>
      </c>
      <c r="C16" s="5">
        <v>3</v>
      </c>
      <c r="D16" s="5">
        <v>8</v>
      </c>
      <c r="E16" s="5">
        <v>37.5</v>
      </c>
      <c r="F16" s="5">
        <v>2</v>
      </c>
      <c r="G16" s="5">
        <v>1</v>
      </c>
      <c r="H16" s="5">
        <v>0</v>
      </c>
      <c r="I16" s="5">
        <v>2</v>
      </c>
      <c r="J16" s="5">
        <v>0</v>
      </c>
      <c r="K16" s="5">
        <v>0</v>
      </c>
      <c r="L16" s="5">
        <v>2</v>
      </c>
      <c r="M16" s="5">
        <v>0</v>
      </c>
      <c r="N16" s="5">
        <v>33.33</v>
      </c>
      <c r="O16" s="5">
        <v>0</v>
      </c>
      <c r="P16" s="5">
        <v>66.67</v>
      </c>
      <c r="Q16" s="5">
        <v>0</v>
      </c>
      <c r="R16" s="5">
        <v>0</v>
      </c>
      <c r="S16" s="5">
        <v>100</v>
      </c>
    </row>
    <row r="17" spans="1:19" x14ac:dyDescent="0.25">
      <c r="A17" s="5" t="s">
        <v>1780</v>
      </c>
      <c r="B17" s="5" t="s">
        <v>3238</v>
      </c>
      <c r="C17" s="5">
        <v>2</v>
      </c>
      <c r="D17" s="5">
        <v>6</v>
      </c>
      <c r="E17" s="5">
        <v>33.33</v>
      </c>
      <c r="F17" s="5">
        <v>1</v>
      </c>
      <c r="G17" s="5">
        <v>1</v>
      </c>
      <c r="H17" s="5">
        <v>0</v>
      </c>
      <c r="I17" s="5">
        <v>1</v>
      </c>
      <c r="J17" s="5">
        <v>0</v>
      </c>
      <c r="K17" s="5">
        <v>0</v>
      </c>
      <c r="L17" s="5">
        <v>1</v>
      </c>
      <c r="M17" s="5">
        <v>0</v>
      </c>
      <c r="N17" s="5">
        <v>50</v>
      </c>
      <c r="O17" s="5">
        <v>0</v>
      </c>
      <c r="P17" s="5">
        <v>50</v>
      </c>
      <c r="Q17" s="5">
        <v>0</v>
      </c>
      <c r="R17" s="5">
        <v>0</v>
      </c>
      <c r="S17" s="5">
        <v>100</v>
      </c>
    </row>
    <row r="18" spans="1:19" x14ac:dyDescent="0.25">
      <c r="A18" s="5" t="s">
        <v>1784</v>
      </c>
      <c r="B18" s="5" t="s">
        <v>3238</v>
      </c>
      <c r="C18" s="5">
        <v>10</v>
      </c>
      <c r="D18" s="5">
        <v>107</v>
      </c>
      <c r="E18" s="5">
        <v>9.35</v>
      </c>
      <c r="F18" s="5">
        <v>7</v>
      </c>
      <c r="G18" s="5">
        <v>3</v>
      </c>
      <c r="H18" s="5">
        <v>0</v>
      </c>
      <c r="I18" s="5">
        <v>3</v>
      </c>
      <c r="J18" s="5">
        <v>2</v>
      </c>
      <c r="K18" s="5">
        <v>2</v>
      </c>
      <c r="L18" s="5">
        <v>7</v>
      </c>
      <c r="M18" s="5">
        <v>0</v>
      </c>
      <c r="N18" s="5">
        <v>30</v>
      </c>
      <c r="O18" s="5">
        <v>0</v>
      </c>
      <c r="P18" s="5">
        <v>30</v>
      </c>
      <c r="Q18" s="5">
        <v>20</v>
      </c>
      <c r="R18" s="5">
        <v>20</v>
      </c>
      <c r="S18" s="5">
        <v>100</v>
      </c>
    </row>
    <row r="19" spans="1:19" x14ac:dyDescent="0.25">
      <c r="A19" s="5" t="s">
        <v>1786</v>
      </c>
      <c r="B19" s="5" t="s">
        <v>3238</v>
      </c>
      <c r="C19" s="5">
        <v>22</v>
      </c>
      <c r="D19" s="5">
        <v>105</v>
      </c>
      <c r="E19" s="5">
        <v>20.95</v>
      </c>
      <c r="F19" s="5">
        <v>10</v>
      </c>
      <c r="G19" s="5">
        <v>12</v>
      </c>
      <c r="H19" s="5">
        <v>2</v>
      </c>
      <c r="I19" s="5">
        <v>2</v>
      </c>
      <c r="J19" s="5">
        <v>3</v>
      </c>
      <c r="K19" s="5">
        <v>3</v>
      </c>
      <c r="L19" s="5">
        <v>10</v>
      </c>
      <c r="M19" s="5">
        <v>0</v>
      </c>
      <c r="N19" s="5">
        <v>54.55</v>
      </c>
      <c r="O19" s="5">
        <v>9.09</v>
      </c>
      <c r="P19" s="5">
        <v>9.09</v>
      </c>
      <c r="Q19" s="5">
        <v>13.64</v>
      </c>
      <c r="R19" s="5">
        <v>13.64</v>
      </c>
      <c r="S19" s="5">
        <v>100</v>
      </c>
    </row>
    <row r="20" spans="1:19" x14ac:dyDescent="0.25">
      <c r="A20" s="5" t="s">
        <v>1788</v>
      </c>
      <c r="B20" s="5" t="s">
        <v>3238</v>
      </c>
      <c r="C20" s="5">
        <v>3</v>
      </c>
      <c r="D20" s="5">
        <v>19</v>
      </c>
      <c r="E20" s="5">
        <v>15.79</v>
      </c>
      <c r="F20" s="5">
        <v>3</v>
      </c>
      <c r="G20" s="5">
        <v>0</v>
      </c>
      <c r="H20" s="5">
        <v>0</v>
      </c>
      <c r="I20" s="5">
        <v>1</v>
      </c>
      <c r="J20" s="5">
        <v>2</v>
      </c>
      <c r="K20" s="5">
        <v>0</v>
      </c>
      <c r="L20" s="5">
        <v>3</v>
      </c>
      <c r="M20" s="5">
        <v>0</v>
      </c>
      <c r="N20" s="5">
        <v>0</v>
      </c>
      <c r="O20" s="5">
        <v>0</v>
      </c>
      <c r="P20" s="5">
        <v>33.33</v>
      </c>
      <c r="Q20" s="5">
        <v>66.67</v>
      </c>
      <c r="R20" s="5">
        <v>0</v>
      </c>
      <c r="S20" s="5">
        <v>100</v>
      </c>
    </row>
    <row r="21" spans="1:19" x14ac:dyDescent="0.25">
      <c r="A21" s="5" t="s">
        <v>1790</v>
      </c>
      <c r="B21" s="5" t="s">
        <v>3238</v>
      </c>
      <c r="C21" s="5">
        <v>0</v>
      </c>
      <c r="D21" s="5">
        <v>2</v>
      </c>
      <c r="E21" s="5">
        <v>0</v>
      </c>
      <c r="F21" s="5">
        <v>0</v>
      </c>
      <c r="G21" s="5">
        <v>0</v>
      </c>
      <c r="H21" s="5">
        <v>0</v>
      </c>
      <c r="I21" s="5">
        <v>0</v>
      </c>
      <c r="J21" s="5">
        <v>0</v>
      </c>
      <c r="K21" s="5">
        <v>0</v>
      </c>
      <c r="L21" s="5">
        <v>0</v>
      </c>
      <c r="M21" s="5">
        <v>0</v>
      </c>
      <c r="N21" s="5"/>
      <c r="O21" s="5"/>
      <c r="P21" s="5"/>
      <c r="Q21" s="5"/>
      <c r="R21" s="5"/>
      <c r="S21" s="5"/>
    </row>
    <row r="22" spans="1:19" x14ac:dyDescent="0.25">
      <c r="A22" s="5" t="s">
        <v>1792</v>
      </c>
      <c r="B22" s="5" t="s">
        <v>3238</v>
      </c>
      <c r="C22" s="5">
        <v>77</v>
      </c>
      <c r="D22" s="5">
        <v>576</v>
      </c>
      <c r="E22" s="5">
        <v>13.37</v>
      </c>
      <c r="F22" s="5">
        <v>49</v>
      </c>
      <c r="G22" s="5">
        <v>28</v>
      </c>
      <c r="H22" s="5">
        <v>19</v>
      </c>
      <c r="I22" s="5">
        <v>14</v>
      </c>
      <c r="J22" s="5">
        <v>8</v>
      </c>
      <c r="K22" s="5">
        <v>8</v>
      </c>
      <c r="L22" s="5">
        <v>49</v>
      </c>
      <c r="M22" s="5">
        <v>0</v>
      </c>
      <c r="N22" s="5">
        <v>36.36</v>
      </c>
      <c r="O22" s="5">
        <v>24.68</v>
      </c>
      <c r="P22" s="5">
        <v>18.18</v>
      </c>
      <c r="Q22" s="5">
        <v>10.39</v>
      </c>
      <c r="R22" s="5">
        <v>10.39</v>
      </c>
      <c r="S22" s="5">
        <v>100</v>
      </c>
    </row>
    <row r="23" spans="1:19" x14ac:dyDescent="0.25">
      <c r="A23" s="5" t="s">
        <v>1794</v>
      </c>
      <c r="B23" s="5" t="s">
        <v>3238</v>
      </c>
      <c r="C23" s="5">
        <v>0</v>
      </c>
      <c r="D23" s="5">
        <v>1</v>
      </c>
      <c r="E23" s="5">
        <v>0</v>
      </c>
      <c r="F23" s="5">
        <v>0</v>
      </c>
      <c r="G23" s="5">
        <v>0</v>
      </c>
      <c r="H23" s="5">
        <v>0</v>
      </c>
      <c r="I23" s="5">
        <v>0</v>
      </c>
      <c r="J23" s="5">
        <v>0</v>
      </c>
      <c r="K23" s="5">
        <v>0</v>
      </c>
      <c r="L23" s="5">
        <v>0</v>
      </c>
      <c r="M23" s="5">
        <v>0</v>
      </c>
      <c r="N23" s="5"/>
      <c r="O23" s="5"/>
      <c r="P23" s="5"/>
      <c r="Q23" s="5"/>
      <c r="R23" s="5"/>
      <c r="S23" s="5"/>
    </row>
    <row r="24" spans="1:19" x14ac:dyDescent="0.25">
      <c r="A24" s="5" t="s">
        <v>1251</v>
      </c>
      <c r="B24" s="5" t="s">
        <v>3238</v>
      </c>
      <c r="C24" s="5">
        <v>290</v>
      </c>
      <c r="D24" s="5">
        <v>1366</v>
      </c>
      <c r="E24" s="5">
        <v>21.23</v>
      </c>
      <c r="F24" s="5">
        <v>236</v>
      </c>
      <c r="G24" s="5">
        <v>54</v>
      </c>
      <c r="H24" s="5">
        <v>60</v>
      </c>
      <c r="I24" s="5">
        <v>52</v>
      </c>
      <c r="J24" s="5">
        <v>31</v>
      </c>
      <c r="K24" s="5">
        <v>93</v>
      </c>
      <c r="L24" s="5">
        <v>236</v>
      </c>
      <c r="M24" s="5">
        <v>0</v>
      </c>
      <c r="N24" s="5">
        <v>18.62</v>
      </c>
      <c r="O24" s="5">
        <v>20.69</v>
      </c>
      <c r="P24" s="5">
        <v>17.93</v>
      </c>
      <c r="Q24" s="5">
        <v>10.69</v>
      </c>
      <c r="R24" s="5">
        <v>32.07</v>
      </c>
      <c r="S24" s="5">
        <v>100</v>
      </c>
    </row>
    <row r="25" spans="1:19" x14ac:dyDescent="0.25">
      <c r="A25" s="5" t="s">
        <v>1796</v>
      </c>
      <c r="B25" s="5" t="s">
        <v>3238</v>
      </c>
      <c r="C25" s="5">
        <v>1</v>
      </c>
      <c r="D25" s="5">
        <v>3</v>
      </c>
      <c r="E25" s="5">
        <v>33.33</v>
      </c>
      <c r="F25" s="5">
        <v>1</v>
      </c>
      <c r="G25" s="5">
        <v>0</v>
      </c>
      <c r="H25" s="5">
        <v>0</v>
      </c>
      <c r="I25" s="5">
        <v>0</v>
      </c>
      <c r="J25" s="5">
        <v>0</v>
      </c>
      <c r="K25" s="5">
        <v>1</v>
      </c>
      <c r="L25" s="5">
        <v>1</v>
      </c>
      <c r="M25" s="5">
        <v>0</v>
      </c>
      <c r="N25" s="5">
        <v>0</v>
      </c>
      <c r="O25" s="5">
        <v>0</v>
      </c>
      <c r="P25" s="5">
        <v>0</v>
      </c>
      <c r="Q25" s="5">
        <v>0</v>
      </c>
      <c r="R25" s="5">
        <v>100</v>
      </c>
      <c r="S25" s="5">
        <v>100</v>
      </c>
    </row>
    <row r="26" spans="1:19" x14ac:dyDescent="0.25">
      <c r="A26" s="5" t="s">
        <v>1798</v>
      </c>
      <c r="B26" s="5" t="s">
        <v>3238</v>
      </c>
      <c r="C26" s="5">
        <v>2</v>
      </c>
      <c r="D26" s="5">
        <v>3</v>
      </c>
      <c r="E26" s="5">
        <v>66.67</v>
      </c>
      <c r="F26" s="5">
        <v>2</v>
      </c>
      <c r="G26" s="5">
        <v>0</v>
      </c>
      <c r="H26" s="5">
        <v>0</v>
      </c>
      <c r="I26" s="5">
        <v>2</v>
      </c>
      <c r="J26" s="5">
        <v>0</v>
      </c>
      <c r="K26" s="5">
        <v>0</v>
      </c>
      <c r="L26" s="5">
        <v>2</v>
      </c>
      <c r="M26" s="5">
        <v>0</v>
      </c>
      <c r="N26" s="5">
        <v>0</v>
      </c>
      <c r="O26" s="5">
        <v>0</v>
      </c>
      <c r="P26" s="5">
        <v>100</v>
      </c>
      <c r="Q26" s="5">
        <v>0</v>
      </c>
      <c r="R26" s="5">
        <v>0</v>
      </c>
      <c r="S26" s="5">
        <v>100</v>
      </c>
    </row>
    <row r="27" spans="1:19" x14ac:dyDescent="0.25">
      <c r="A27" s="5" t="s">
        <v>1255</v>
      </c>
      <c r="B27" s="5" t="s">
        <v>3238</v>
      </c>
      <c r="C27" s="5">
        <v>13</v>
      </c>
      <c r="D27" s="5">
        <v>41</v>
      </c>
      <c r="E27" s="5">
        <v>31.71</v>
      </c>
      <c r="F27" s="5">
        <v>5</v>
      </c>
      <c r="G27" s="5">
        <v>8</v>
      </c>
      <c r="H27" s="5">
        <v>1</v>
      </c>
      <c r="I27" s="5">
        <v>4</v>
      </c>
      <c r="J27" s="5">
        <v>0</v>
      </c>
      <c r="K27" s="5">
        <v>0</v>
      </c>
      <c r="L27" s="5">
        <v>5</v>
      </c>
      <c r="M27" s="5">
        <v>0</v>
      </c>
      <c r="N27" s="5">
        <v>61.54</v>
      </c>
      <c r="O27" s="5">
        <v>7.69</v>
      </c>
      <c r="P27" s="5">
        <v>30.77</v>
      </c>
      <c r="Q27" s="5">
        <v>0</v>
      </c>
      <c r="R27" s="5">
        <v>0</v>
      </c>
      <c r="S27" s="5">
        <v>100</v>
      </c>
    </row>
    <row r="28" spans="1:19" x14ac:dyDescent="0.25">
      <c r="A28" s="5" t="s">
        <v>1257</v>
      </c>
      <c r="B28" s="5" t="s">
        <v>3238</v>
      </c>
      <c r="C28" s="5">
        <v>4</v>
      </c>
      <c r="D28" s="5">
        <v>13</v>
      </c>
      <c r="E28" s="5">
        <v>30.77</v>
      </c>
      <c r="F28" s="5">
        <v>3</v>
      </c>
      <c r="G28" s="5">
        <v>1</v>
      </c>
      <c r="H28" s="5">
        <v>0</v>
      </c>
      <c r="I28" s="5">
        <v>1</v>
      </c>
      <c r="J28" s="5">
        <v>2</v>
      </c>
      <c r="K28" s="5">
        <v>0</v>
      </c>
      <c r="L28" s="5">
        <v>3</v>
      </c>
      <c r="M28" s="5">
        <v>0</v>
      </c>
      <c r="N28" s="5">
        <v>25</v>
      </c>
      <c r="O28" s="5">
        <v>0</v>
      </c>
      <c r="P28" s="5">
        <v>25</v>
      </c>
      <c r="Q28" s="5">
        <v>50</v>
      </c>
      <c r="R28" s="5">
        <v>0</v>
      </c>
      <c r="S28" s="5">
        <v>100</v>
      </c>
    </row>
    <row r="29" spans="1:19" x14ac:dyDescent="0.25">
      <c r="A29" s="5" t="s">
        <v>1800</v>
      </c>
      <c r="B29" s="5" t="s">
        <v>3238</v>
      </c>
      <c r="C29" s="5">
        <v>0</v>
      </c>
      <c r="D29" s="5">
        <v>2</v>
      </c>
      <c r="E29" s="5">
        <v>0</v>
      </c>
      <c r="F29" s="5">
        <v>0</v>
      </c>
      <c r="G29" s="5">
        <v>0</v>
      </c>
      <c r="H29" s="5">
        <v>0</v>
      </c>
      <c r="I29" s="5">
        <v>0</v>
      </c>
      <c r="J29" s="5">
        <v>0</v>
      </c>
      <c r="K29" s="5">
        <v>0</v>
      </c>
      <c r="L29" s="5">
        <v>0</v>
      </c>
      <c r="M29" s="5">
        <v>0</v>
      </c>
      <c r="N29" s="5"/>
      <c r="O29" s="5"/>
      <c r="P29" s="5"/>
      <c r="Q29" s="5"/>
      <c r="R29" s="5"/>
      <c r="S29" s="5"/>
    </row>
    <row r="30" spans="1:19" x14ac:dyDescent="0.25">
      <c r="A30" s="5" t="s">
        <v>1802</v>
      </c>
      <c r="B30" s="5" t="s">
        <v>3238</v>
      </c>
      <c r="C30" s="5">
        <v>7</v>
      </c>
      <c r="D30" s="5">
        <v>49</v>
      </c>
      <c r="E30" s="5">
        <v>14.29</v>
      </c>
      <c r="F30" s="5">
        <v>3</v>
      </c>
      <c r="G30" s="5">
        <v>4</v>
      </c>
      <c r="H30" s="5">
        <v>1</v>
      </c>
      <c r="I30" s="5">
        <v>1</v>
      </c>
      <c r="J30" s="5">
        <v>1</v>
      </c>
      <c r="K30" s="5">
        <v>0</v>
      </c>
      <c r="L30" s="5">
        <v>3</v>
      </c>
      <c r="M30" s="5">
        <v>0</v>
      </c>
      <c r="N30" s="5">
        <v>57.14</v>
      </c>
      <c r="O30" s="5">
        <v>14.29</v>
      </c>
      <c r="P30" s="5">
        <v>14.29</v>
      </c>
      <c r="Q30" s="5">
        <v>14.29</v>
      </c>
      <c r="R30" s="5">
        <v>0</v>
      </c>
      <c r="S30" s="5">
        <v>100</v>
      </c>
    </row>
    <row r="31" spans="1:19" x14ac:dyDescent="0.25">
      <c r="A31" s="5" t="s">
        <v>1804</v>
      </c>
      <c r="B31" s="5" t="s">
        <v>3238</v>
      </c>
      <c r="C31" s="5">
        <v>2</v>
      </c>
      <c r="D31" s="5">
        <v>4</v>
      </c>
      <c r="E31" s="5">
        <v>50</v>
      </c>
      <c r="F31" s="5">
        <v>0</v>
      </c>
      <c r="G31" s="5">
        <v>2</v>
      </c>
      <c r="H31" s="5">
        <v>0</v>
      </c>
      <c r="I31" s="5">
        <v>0</v>
      </c>
      <c r="J31" s="5">
        <v>0</v>
      </c>
      <c r="K31" s="5">
        <v>0</v>
      </c>
      <c r="L31" s="5">
        <v>0</v>
      </c>
      <c r="M31" s="5">
        <v>0</v>
      </c>
      <c r="N31" s="5">
        <v>100</v>
      </c>
      <c r="O31" s="5">
        <v>0</v>
      </c>
      <c r="P31" s="5">
        <v>0</v>
      </c>
      <c r="Q31" s="5">
        <v>0</v>
      </c>
      <c r="R31" s="5">
        <v>0</v>
      </c>
      <c r="S31" s="5">
        <v>100</v>
      </c>
    </row>
    <row r="32" spans="1:19" x14ac:dyDescent="0.25">
      <c r="A32" s="5" t="s">
        <v>1806</v>
      </c>
      <c r="B32" s="5" t="s">
        <v>3238</v>
      </c>
      <c r="C32" s="5">
        <v>0</v>
      </c>
      <c r="D32" s="5">
        <v>3</v>
      </c>
      <c r="E32" s="5">
        <v>0</v>
      </c>
      <c r="F32" s="5">
        <v>0</v>
      </c>
      <c r="G32" s="5">
        <v>0</v>
      </c>
      <c r="H32" s="5">
        <v>0</v>
      </c>
      <c r="I32" s="5">
        <v>0</v>
      </c>
      <c r="J32" s="5">
        <v>0</v>
      </c>
      <c r="K32" s="5">
        <v>0</v>
      </c>
      <c r="L32" s="5">
        <v>0</v>
      </c>
      <c r="M32" s="5">
        <v>0</v>
      </c>
      <c r="N32" s="5"/>
      <c r="O32" s="5"/>
      <c r="P32" s="5"/>
      <c r="Q32" s="5"/>
      <c r="R32" s="5"/>
      <c r="S32" s="5"/>
    </row>
    <row r="33" spans="1:19" x14ac:dyDescent="0.25">
      <c r="A33" s="5" t="s">
        <v>1808</v>
      </c>
      <c r="B33" s="5" t="s">
        <v>3238</v>
      </c>
      <c r="C33" s="5">
        <v>274</v>
      </c>
      <c r="D33" s="5">
        <v>541</v>
      </c>
      <c r="E33" s="5">
        <v>50.65</v>
      </c>
      <c r="F33" s="5">
        <v>256</v>
      </c>
      <c r="G33" s="5">
        <v>18</v>
      </c>
      <c r="H33" s="5">
        <v>29</v>
      </c>
      <c r="I33" s="5">
        <v>185</v>
      </c>
      <c r="J33" s="5">
        <v>25</v>
      </c>
      <c r="K33" s="5">
        <v>17</v>
      </c>
      <c r="L33" s="5">
        <v>256</v>
      </c>
      <c r="M33" s="5">
        <v>0</v>
      </c>
      <c r="N33" s="5">
        <v>6.57</v>
      </c>
      <c r="O33" s="5">
        <v>10.58</v>
      </c>
      <c r="P33" s="5">
        <v>67.52</v>
      </c>
      <c r="Q33" s="5">
        <v>9.1199999999999992</v>
      </c>
      <c r="R33" s="5">
        <v>6.2</v>
      </c>
      <c r="S33" s="5">
        <v>100</v>
      </c>
    </row>
    <row r="34" spans="1:19" x14ac:dyDescent="0.25">
      <c r="A34" s="5" t="s">
        <v>1810</v>
      </c>
      <c r="B34" s="5" t="s">
        <v>3238</v>
      </c>
      <c r="C34" s="5">
        <v>0</v>
      </c>
      <c r="D34" s="5">
        <v>2</v>
      </c>
      <c r="E34" s="5">
        <v>0</v>
      </c>
      <c r="F34" s="5">
        <v>0</v>
      </c>
      <c r="G34" s="5">
        <v>0</v>
      </c>
      <c r="H34" s="5">
        <v>0</v>
      </c>
      <c r="I34" s="5">
        <v>0</v>
      </c>
      <c r="J34" s="5">
        <v>0</v>
      </c>
      <c r="K34" s="5">
        <v>0</v>
      </c>
      <c r="L34" s="5">
        <v>0</v>
      </c>
      <c r="M34" s="5">
        <v>0</v>
      </c>
      <c r="N34" s="5"/>
      <c r="O34" s="5"/>
      <c r="P34" s="5"/>
      <c r="Q34" s="5"/>
      <c r="R34" s="5"/>
      <c r="S34" s="5"/>
    </row>
    <row r="35" spans="1:19" x14ac:dyDescent="0.25">
      <c r="A35" s="5" t="s">
        <v>1812</v>
      </c>
      <c r="B35" s="5" t="s">
        <v>3238</v>
      </c>
      <c r="C35" s="5">
        <v>37</v>
      </c>
      <c r="D35" s="5">
        <v>175</v>
      </c>
      <c r="E35" s="5">
        <v>21.14</v>
      </c>
      <c r="F35" s="5">
        <v>29</v>
      </c>
      <c r="G35" s="5">
        <v>8</v>
      </c>
      <c r="H35" s="5">
        <v>6</v>
      </c>
      <c r="I35" s="5">
        <v>12</v>
      </c>
      <c r="J35" s="5">
        <v>7</v>
      </c>
      <c r="K35" s="5">
        <v>4</v>
      </c>
      <c r="L35" s="5">
        <v>29</v>
      </c>
      <c r="M35" s="5">
        <v>0</v>
      </c>
      <c r="N35" s="5">
        <v>21.62</v>
      </c>
      <c r="O35" s="5">
        <v>16.22</v>
      </c>
      <c r="P35" s="5">
        <v>32.43</v>
      </c>
      <c r="Q35" s="5">
        <v>18.920000000000002</v>
      </c>
      <c r="R35" s="5">
        <v>10.81</v>
      </c>
      <c r="S35" s="5">
        <v>100</v>
      </c>
    </row>
    <row r="36" spans="1:19" x14ac:dyDescent="0.25">
      <c r="A36" s="5" t="s">
        <v>1814</v>
      </c>
      <c r="B36" s="5" t="s">
        <v>3238</v>
      </c>
      <c r="C36" s="5">
        <v>15</v>
      </c>
      <c r="D36" s="5">
        <v>83</v>
      </c>
      <c r="E36" s="5">
        <v>18.07</v>
      </c>
      <c r="F36" s="5">
        <v>9</v>
      </c>
      <c r="G36" s="5">
        <v>6</v>
      </c>
      <c r="H36" s="5">
        <v>0</v>
      </c>
      <c r="I36" s="5">
        <v>5</v>
      </c>
      <c r="J36" s="5">
        <v>3</v>
      </c>
      <c r="K36" s="5">
        <v>1</v>
      </c>
      <c r="L36" s="5">
        <v>9</v>
      </c>
      <c r="M36" s="5">
        <v>0</v>
      </c>
      <c r="N36" s="5">
        <v>40</v>
      </c>
      <c r="O36" s="5">
        <v>0</v>
      </c>
      <c r="P36" s="5">
        <v>33.33</v>
      </c>
      <c r="Q36" s="5">
        <v>20</v>
      </c>
      <c r="R36" s="5">
        <v>6.67</v>
      </c>
      <c r="S36" s="5">
        <v>100</v>
      </c>
    </row>
    <row r="37" spans="1:19" x14ac:dyDescent="0.25">
      <c r="A37" s="5" t="s">
        <v>1265</v>
      </c>
      <c r="B37" s="5" t="s">
        <v>3238</v>
      </c>
      <c r="C37" s="5">
        <v>5</v>
      </c>
      <c r="D37" s="5">
        <v>17</v>
      </c>
      <c r="E37" s="5">
        <v>29.41</v>
      </c>
      <c r="F37" s="5">
        <v>4</v>
      </c>
      <c r="G37" s="5">
        <v>1</v>
      </c>
      <c r="H37" s="5">
        <v>2</v>
      </c>
      <c r="I37" s="5">
        <v>0</v>
      </c>
      <c r="J37" s="5">
        <v>1</v>
      </c>
      <c r="K37" s="5">
        <v>1</v>
      </c>
      <c r="L37" s="5">
        <v>4</v>
      </c>
      <c r="M37" s="5">
        <v>0</v>
      </c>
      <c r="N37" s="5">
        <v>20</v>
      </c>
      <c r="O37" s="5">
        <v>40</v>
      </c>
      <c r="P37" s="5">
        <v>0</v>
      </c>
      <c r="Q37" s="5">
        <v>20</v>
      </c>
      <c r="R37" s="5">
        <v>20</v>
      </c>
      <c r="S37" s="5">
        <v>100</v>
      </c>
    </row>
    <row r="38" spans="1:19" x14ac:dyDescent="0.25">
      <c r="A38" s="5" t="s">
        <v>1816</v>
      </c>
      <c r="B38" s="5" t="s">
        <v>3238</v>
      </c>
      <c r="C38" s="5">
        <v>11</v>
      </c>
      <c r="D38" s="5">
        <v>11</v>
      </c>
      <c r="E38" s="5">
        <v>100</v>
      </c>
      <c r="F38" s="5">
        <v>8</v>
      </c>
      <c r="G38" s="5">
        <v>3</v>
      </c>
      <c r="H38" s="5">
        <v>2</v>
      </c>
      <c r="I38" s="5">
        <v>4</v>
      </c>
      <c r="J38" s="5">
        <v>1</v>
      </c>
      <c r="K38" s="5">
        <v>1</v>
      </c>
      <c r="L38" s="5">
        <v>8</v>
      </c>
      <c r="M38" s="5">
        <v>0</v>
      </c>
      <c r="N38" s="5">
        <v>27.27</v>
      </c>
      <c r="O38" s="5">
        <v>18.18</v>
      </c>
      <c r="P38" s="5">
        <v>36.36</v>
      </c>
      <c r="Q38" s="5">
        <v>9.09</v>
      </c>
      <c r="R38" s="5">
        <v>9.09</v>
      </c>
      <c r="S38" s="5">
        <v>100</v>
      </c>
    </row>
    <row r="39" spans="1:19" x14ac:dyDescent="0.25">
      <c r="A39" s="5" t="s">
        <v>1818</v>
      </c>
      <c r="B39" s="5" t="s">
        <v>3238</v>
      </c>
      <c r="C39" s="5">
        <v>6</v>
      </c>
      <c r="D39" s="5">
        <v>27</v>
      </c>
      <c r="E39" s="5">
        <v>22.22</v>
      </c>
      <c r="F39" s="5">
        <v>5</v>
      </c>
      <c r="G39" s="5">
        <v>1</v>
      </c>
      <c r="H39" s="5">
        <v>1</v>
      </c>
      <c r="I39" s="5">
        <v>3</v>
      </c>
      <c r="J39" s="5">
        <v>0</v>
      </c>
      <c r="K39" s="5">
        <v>1</v>
      </c>
      <c r="L39" s="5">
        <v>5</v>
      </c>
      <c r="M39" s="5">
        <v>0</v>
      </c>
      <c r="N39" s="5">
        <v>16.670000000000002</v>
      </c>
      <c r="O39" s="5">
        <v>16.670000000000002</v>
      </c>
      <c r="P39" s="5">
        <v>50</v>
      </c>
      <c r="Q39" s="5">
        <v>0</v>
      </c>
      <c r="R39" s="5">
        <v>16.670000000000002</v>
      </c>
      <c r="S39" s="5">
        <v>100</v>
      </c>
    </row>
    <row r="40" spans="1:19" x14ac:dyDescent="0.25">
      <c r="A40" s="5" t="s">
        <v>1820</v>
      </c>
      <c r="B40" s="5" t="s">
        <v>3238</v>
      </c>
      <c r="C40" s="5">
        <v>14</v>
      </c>
      <c r="D40" s="5">
        <v>145</v>
      </c>
      <c r="E40" s="5">
        <v>9.66</v>
      </c>
      <c r="F40" s="5">
        <v>11</v>
      </c>
      <c r="G40" s="5">
        <v>3</v>
      </c>
      <c r="H40" s="5">
        <v>6</v>
      </c>
      <c r="I40" s="5">
        <v>2</v>
      </c>
      <c r="J40" s="5">
        <v>3</v>
      </c>
      <c r="K40" s="5">
        <v>0</v>
      </c>
      <c r="L40" s="5">
        <v>11</v>
      </c>
      <c r="M40" s="5">
        <v>0</v>
      </c>
      <c r="N40" s="5">
        <v>21.43</v>
      </c>
      <c r="O40" s="5">
        <v>42.86</v>
      </c>
      <c r="P40" s="5">
        <v>14.29</v>
      </c>
      <c r="Q40" s="5">
        <v>21.43</v>
      </c>
      <c r="R40" s="5">
        <v>0</v>
      </c>
      <c r="S40" s="5">
        <v>100</v>
      </c>
    </row>
    <row r="41" spans="1:19" x14ac:dyDescent="0.25">
      <c r="A41" s="5" t="s">
        <v>1822</v>
      </c>
      <c r="B41" s="5" t="s">
        <v>3238</v>
      </c>
      <c r="C41" s="5">
        <v>58</v>
      </c>
      <c r="D41" s="5">
        <v>382</v>
      </c>
      <c r="E41" s="5">
        <v>15.18</v>
      </c>
      <c r="F41" s="5">
        <v>37</v>
      </c>
      <c r="G41" s="5">
        <v>21</v>
      </c>
      <c r="H41" s="5">
        <v>9</v>
      </c>
      <c r="I41" s="5">
        <v>18</v>
      </c>
      <c r="J41" s="5">
        <v>7</v>
      </c>
      <c r="K41" s="5">
        <v>3</v>
      </c>
      <c r="L41" s="5">
        <v>37</v>
      </c>
      <c r="M41" s="5">
        <v>0</v>
      </c>
      <c r="N41" s="5">
        <v>36.21</v>
      </c>
      <c r="O41" s="5">
        <v>15.52</v>
      </c>
      <c r="P41" s="5">
        <v>31.03</v>
      </c>
      <c r="Q41" s="5">
        <v>12.07</v>
      </c>
      <c r="R41" s="5">
        <v>5.17</v>
      </c>
      <c r="S41" s="5">
        <v>100</v>
      </c>
    </row>
    <row r="42" spans="1:19" x14ac:dyDescent="0.25">
      <c r="A42" s="5" t="s">
        <v>1826</v>
      </c>
      <c r="B42" s="5" t="s">
        <v>3238</v>
      </c>
      <c r="C42" s="5">
        <v>51</v>
      </c>
      <c r="D42" s="5">
        <v>347</v>
      </c>
      <c r="E42" s="5">
        <v>14.7</v>
      </c>
      <c r="F42" s="5">
        <v>37</v>
      </c>
      <c r="G42" s="5">
        <v>14</v>
      </c>
      <c r="H42" s="5">
        <v>7</v>
      </c>
      <c r="I42" s="5">
        <v>15</v>
      </c>
      <c r="J42" s="5">
        <v>12</v>
      </c>
      <c r="K42" s="5">
        <v>3</v>
      </c>
      <c r="L42" s="5">
        <v>37</v>
      </c>
      <c r="M42" s="5">
        <v>0</v>
      </c>
      <c r="N42" s="5">
        <v>27.45</v>
      </c>
      <c r="O42" s="5">
        <v>13.73</v>
      </c>
      <c r="P42" s="5">
        <v>29.41</v>
      </c>
      <c r="Q42" s="5">
        <v>23.53</v>
      </c>
      <c r="R42" s="5">
        <v>5.88</v>
      </c>
      <c r="S42" s="5">
        <v>100</v>
      </c>
    </row>
    <row r="43" spans="1:19" x14ac:dyDescent="0.25">
      <c r="A43" s="5" t="s">
        <v>1271</v>
      </c>
      <c r="B43" s="5" t="s">
        <v>3238</v>
      </c>
      <c r="C43" s="5">
        <v>460</v>
      </c>
      <c r="D43" s="5">
        <v>2081</v>
      </c>
      <c r="E43" s="5">
        <v>22.1</v>
      </c>
      <c r="F43" s="5">
        <v>318</v>
      </c>
      <c r="G43" s="5">
        <v>142</v>
      </c>
      <c r="H43" s="5">
        <v>62</v>
      </c>
      <c r="I43" s="5">
        <v>106</v>
      </c>
      <c r="J43" s="5">
        <v>89</v>
      </c>
      <c r="K43" s="5">
        <v>61</v>
      </c>
      <c r="L43" s="5">
        <v>318</v>
      </c>
      <c r="M43" s="5">
        <v>0</v>
      </c>
      <c r="N43" s="5">
        <v>30.87</v>
      </c>
      <c r="O43" s="5">
        <v>13.48</v>
      </c>
      <c r="P43" s="5">
        <v>23.04</v>
      </c>
      <c r="Q43" s="5">
        <v>19.350000000000001</v>
      </c>
      <c r="R43" s="5">
        <v>13.26</v>
      </c>
      <c r="S43" s="5">
        <v>100</v>
      </c>
    </row>
    <row r="44" spans="1:19" x14ac:dyDescent="0.25">
      <c r="A44" s="5" t="s">
        <v>1273</v>
      </c>
      <c r="B44" s="5" t="s">
        <v>3238</v>
      </c>
      <c r="C44" s="5">
        <v>781</v>
      </c>
      <c r="D44" s="5">
        <v>2428</v>
      </c>
      <c r="E44" s="5">
        <v>32.17</v>
      </c>
      <c r="F44" s="5">
        <v>568</v>
      </c>
      <c r="G44" s="5">
        <v>213</v>
      </c>
      <c r="H44" s="5">
        <v>138</v>
      </c>
      <c r="I44" s="5">
        <v>159</v>
      </c>
      <c r="J44" s="5">
        <v>127</v>
      </c>
      <c r="K44" s="5">
        <v>144</v>
      </c>
      <c r="L44" s="5">
        <v>568</v>
      </c>
      <c r="M44" s="5">
        <v>0</v>
      </c>
      <c r="N44" s="5">
        <v>27.27</v>
      </c>
      <c r="O44" s="5">
        <v>17.670000000000002</v>
      </c>
      <c r="P44" s="5">
        <v>20.36</v>
      </c>
      <c r="Q44" s="5">
        <v>16.260000000000002</v>
      </c>
      <c r="R44" s="5">
        <v>18.440000000000001</v>
      </c>
      <c r="S44" s="5">
        <v>100</v>
      </c>
    </row>
    <row r="45" spans="1:19" x14ac:dyDescent="0.25">
      <c r="A45" s="5" t="s">
        <v>1828</v>
      </c>
      <c r="B45" s="5" t="s">
        <v>3238</v>
      </c>
      <c r="C45" s="5">
        <v>207</v>
      </c>
      <c r="D45" s="5">
        <v>856</v>
      </c>
      <c r="E45" s="5">
        <v>24.18</v>
      </c>
      <c r="F45" s="5">
        <v>137</v>
      </c>
      <c r="G45" s="5">
        <v>70</v>
      </c>
      <c r="H45" s="5">
        <v>18</v>
      </c>
      <c r="I45" s="5">
        <v>50</v>
      </c>
      <c r="J45" s="5">
        <v>46</v>
      </c>
      <c r="K45" s="5">
        <v>23</v>
      </c>
      <c r="L45" s="5">
        <v>137</v>
      </c>
      <c r="M45" s="5">
        <v>0</v>
      </c>
      <c r="N45" s="5">
        <v>33.82</v>
      </c>
      <c r="O45" s="5">
        <v>8.6999999999999993</v>
      </c>
      <c r="P45" s="5">
        <v>24.15</v>
      </c>
      <c r="Q45" s="5">
        <v>22.22</v>
      </c>
      <c r="R45" s="5">
        <v>11.11</v>
      </c>
      <c r="S45" s="5">
        <v>100</v>
      </c>
    </row>
    <row r="46" spans="1:19" x14ac:dyDescent="0.25">
      <c r="A46" s="5" t="s">
        <v>1830</v>
      </c>
      <c r="B46" s="5" t="s">
        <v>3238</v>
      </c>
      <c r="C46" s="5">
        <v>110</v>
      </c>
      <c r="D46" s="5">
        <v>529</v>
      </c>
      <c r="E46" s="5">
        <v>20.79</v>
      </c>
      <c r="F46" s="5">
        <v>76</v>
      </c>
      <c r="G46" s="5">
        <v>34</v>
      </c>
      <c r="H46" s="5">
        <v>20</v>
      </c>
      <c r="I46" s="5">
        <v>30</v>
      </c>
      <c r="J46" s="5">
        <v>17</v>
      </c>
      <c r="K46" s="5">
        <v>9</v>
      </c>
      <c r="L46" s="5">
        <v>76</v>
      </c>
      <c r="M46" s="5">
        <v>0</v>
      </c>
      <c r="N46" s="5">
        <v>30.91</v>
      </c>
      <c r="O46" s="5">
        <v>18.18</v>
      </c>
      <c r="P46" s="5">
        <v>27.27</v>
      </c>
      <c r="Q46" s="5">
        <v>15.45</v>
      </c>
      <c r="R46" s="5">
        <v>8.18</v>
      </c>
      <c r="S46" s="5">
        <v>100</v>
      </c>
    </row>
    <row r="47" spans="1:19" x14ac:dyDescent="0.25">
      <c r="A47" s="5" t="s">
        <v>1832</v>
      </c>
      <c r="B47" s="5" t="s">
        <v>3238</v>
      </c>
      <c r="C47" s="5">
        <v>264</v>
      </c>
      <c r="D47" s="5">
        <v>1196</v>
      </c>
      <c r="E47" s="5">
        <v>22.07</v>
      </c>
      <c r="F47" s="5">
        <v>157</v>
      </c>
      <c r="G47" s="5">
        <v>107</v>
      </c>
      <c r="H47" s="5">
        <v>41</v>
      </c>
      <c r="I47" s="5">
        <v>46</v>
      </c>
      <c r="J47" s="5">
        <v>33</v>
      </c>
      <c r="K47" s="5">
        <v>37</v>
      </c>
      <c r="L47" s="5">
        <v>157</v>
      </c>
      <c r="M47" s="5">
        <v>0</v>
      </c>
      <c r="N47" s="5">
        <v>40.53</v>
      </c>
      <c r="O47" s="5">
        <v>15.53</v>
      </c>
      <c r="P47" s="5">
        <v>17.420000000000002</v>
      </c>
      <c r="Q47" s="5">
        <v>12.5</v>
      </c>
      <c r="R47" s="5">
        <v>14.02</v>
      </c>
      <c r="S47" s="5">
        <v>100</v>
      </c>
    </row>
    <row r="48" spans="1:19" x14ac:dyDescent="0.25">
      <c r="A48" s="5" t="s">
        <v>1834</v>
      </c>
      <c r="B48" s="5" t="s">
        <v>3238</v>
      </c>
      <c r="C48" s="5">
        <v>282</v>
      </c>
      <c r="D48" s="5">
        <v>973</v>
      </c>
      <c r="E48" s="5">
        <v>28.98</v>
      </c>
      <c r="F48" s="5">
        <v>224</v>
      </c>
      <c r="G48" s="5">
        <v>58</v>
      </c>
      <c r="H48" s="5">
        <v>59</v>
      </c>
      <c r="I48" s="5">
        <v>69</v>
      </c>
      <c r="J48" s="5">
        <v>28</v>
      </c>
      <c r="K48" s="5">
        <v>68</v>
      </c>
      <c r="L48" s="5">
        <v>224</v>
      </c>
      <c r="M48" s="5">
        <v>0</v>
      </c>
      <c r="N48" s="5">
        <v>20.57</v>
      </c>
      <c r="O48" s="5">
        <v>20.92</v>
      </c>
      <c r="P48" s="5">
        <v>24.47</v>
      </c>
      <c r="Q48" s="5">
        <v>9.93</v>
      </c>
      <c r="R48" s="5">
        <v>24.11</v>
      </c>
      <c r="S48" s="5">
        <v>100</v>
      </c>
    </row>
    <row r="49" spans="1:19" x14ac:dyDescent="0.25">
      <c r="A49" s="5" t="s">
        <v>1836</v>
      </c>
      <c r="B49" s="5" t="s">
        <v>3238</v>
      </c>
      <c r="C49" s="5">
        <v>247</v>
      </c>
      <c r="D49" s="5">
        <v>703</v>
      </c>
      <c r="E49" s="5">
        <v>35.14</v>
      </c>
      <c r="F49" s="5">
        <v>183</v>
      </c>
      <c r="G49" s="5">
        <v>64</v>
      </c>
      <c r="H49" s="5">
        <v>28</v>
      </c>
      <c r="I49" s="5">
        <v>83</v>
      </c>
      <c r="J49" s="5">
        <v>37</v>
      </c>
      <c r="K49" s="5">
        <v>35</v>
      </c>
      <c r="L49" s="5">
        <v>183</v>
      </c>
      <c r="M49" s="5">
        <v>0</v>
      </c>
      <c r="N49" s="5">
        <v>25.91</v>
      </c>
      <c r="O49" s="5">
        <v>11.34</v>
      </c>
      <c r="P49" s="5">
        <v>33.6</v>
      </c>
      <c r="Q49" s="5">
        <v>14.98</v>
      </c>
      <c r="R49" s="5">
        <v>14.17</v>
      </c>
      <c r="S49" s="5">
        <v>100</v>
      </c>
    </row>
    <row r="50" spans="1:19" x14ac:dyDescent="0.25">
      <c r="A50" s="5" t="s">
        <v>1613</v>
      </c>
      <c r="B50" s="5" t="s">
        <v>3238</v>
      </c>
      <c r="C50" s="5">
        <v>1337</v>
      </c>
      <c r="D50" s="5">
        <v>3464</v>
      </c>
      <c r="E50" s="5">
        <v>38.6</v>
      </c>
      <c r="F50" s="5">
        <v>929</v>
      </c>
      <c r="G50" s="5">
        <v>408</v>
      </c>
      <c r="H50" s="5">
        <v>267</v>
      </c>
      <c r="I50" s="5">
        <v>252</v>
      </c>
      <c r="J50" s="5">
        <v>184</v>
      </c>
      <c r="K50" s="5">
        <v>226</v>
      </c>
      <c r="L50" s="5">
        <v>929</v>
      </c>
      <c r="M50" s="5">
        <v>0</v>
      </c>
      <c r="N50" s="5">
        <v>30.52</v>
      </c>
      <c r="O50" s="5">
        <v>19.97</v>
      </c>
      <c r="P50" s="5">
        <v>18.850000000000001</v>
      </c>
      <c r="Q50" s="5">
        <v>13.76</v>
      </c>
      <c r="R50" s="5">
        <v>16.899999999999999</v>
      </c>
      <c r="S50" s="5">
        <v>100</v>
      </c>
    </row>
    <row r="51" spans="1:19" x14ac:dyDescent="0.25">
      <c r="A51" s="5" t="s">
        <v>1283</v>
      </c>
      <c r="B51" s="5" t="s">
        <v>3238</v>
      </c>
      <c r="C51" s="5">
        <v>635</v>
      </c>
      <c r="D51" s="5">
        <v>1963</v>
      </c>
      <c r="E51" s="5">
        <v>32.35</v>
      </c>
      <c r="F51" s="5">
        <v>472</v>
      </c>
      <c r="G51" s="5">
        <v>163</v>
      </c>
      <c r="H51" s="5">
        <v>72</v>
      </c>
      <c r="I51" s="5">
        <v>267</v>
      </c>
      <c r="J51" s="5">
        <v>75</v>
      </c>
      <c r="K51" s="5">
        <v>58</v>
      </c>
      <c r="L51" s="5">
        <v>472</v>
      </c>
      <c r="M51" s="5">
        <v>0</v>
      </c>
      <c r="N51" s="5">
        <v>25.67</v>
      </c>
      <c r="O51" s="5">
        <v>11.34</v>
      </c>
      <c r="P51" s="5">
        <v>42.05</v>
      </c>
      <c r="Q51" s="5">
        <v>11.81</v>
      </c>
      <c r="R51" s="5">
        <v>9.1300000000000008</v>
      </c>
      <c r="S51" s="5">
        <v>100</v>
      </c>
    </row>
    <row r="52" spans="1:19" x14ac:dyDescent="0.25">
      <c r="A52" s="5" t="s">
        <v>1840</v>
      </c>
      <c r="B52" s="5" t="s">
        <v>3238</v>
      </c>
      <c r="C52" s="5">
        <v>285</v>
      </c>
      <c r="D52" s="5">
        <v>1089</v>
      </c>
      <c r="E52" s="5">
        <v>26.17</v>
      </c>
      <c r="F52" s="5">
        <v>216</v>
      </c>
      <c r="G52" s="5">
        <v>69</v>
      </c>
      <c r="H52" s="5">
        <v>76</v>
      </c>
      <c r="I52" s="5">
        <v>64</v>
      </c>
      <c r="J52" s="5">
        <v>38</v>
      </c>
      <c r="K52" s="5">
        <v>38</v>
      </c>
      <c r="L52" s="5">
        <v>216</v>
      </c>
      <c r="M52" s="5">
        <v>0</v>
      </c>
      <c r="N52" s="5">
        <v>24.21</v>
      </c>
      <c r="O52" s="5">
        <v>26.67</v>
      </c>
      <c r="P52" s="5">
        <v>22.46</v>
      </c>
      <c r="Q52" s="5">
        <v>13.33</v>
      </c>
      <c r="R52" s="5">
        <v>13.33</v>
      </c>
      <c r="S52" s="5">
        <v>100</v>
      </c>
    </row>
    <row r="53" spans="1:19" x14ac:dyDescent="0.25">
      <c r="A53" s="5" t="s">
        <v>1842</v>
      </c>
      <c r="B53" s="5" t="s">
        <v>3238</v>
      </c>
      <c r="C53" s="5">
        <v>115</v>
      </c>
      <c r="D53" s="5">
        <v>547</v>
      </c>
      <c r="E53" s="5">
        <v>21.02</v>
      </c>
      <c r="F53" s="5">
        <v>80</v>
      </c>
      <c r="G53" s="5">
        <v>35</v>
      </c>
      <c r="H53" s="5">
        <v>29</v>
      </c>
      <c r="I53" s="5">
        <v>19</v>
      </c>
      <c r="J53" s="5">
        <v>5</v>
      </c>
      <c r="K53" s="5">
        <v>27</v>
      </c>
      <c r="L53" s="5">
        <v>80</v>
      </c>
      <c r="M53" s="5">
        <v>0</v>
      </c>
      <c r="N53" s="5">
        <v>30.43</v>
      </c>
      <c r="O53" s="5">
        <v>25.22</v>
      </c>
      <c r="P53" s="5">
        <v>16.52</v>
      </c>
      <c r="Q53" s="5">
        <v>4.3499999999999996</v>
      </c>
      <c r="R53" s="5">
        <v>23.48</v>
      </c>
      <c r="S53" s="5">
        <v>100</v>
      </c>
    </row>
    <row r="54" spans="1:19" x14ac:dyDescent="0.25">
      <c r="A54" s="5" t="s">
        <v>1844</v>
      </c>
      <c r="B54" s="5" t="s">
        <v>3238</v>
      </c>
      <c r="C54" s="5">
        <v>1</v>
      </c>
      <c r="D54" s="5">
        <v>10</v>
      </c>
      <c r="E54" s="5">
        <v>10</v>
      </c>
      <c r="F54" s="5">
        <v>0</v>
      </c>
      <c r="G54" s="5">
        <v>1</v>
      </c>
      <c r="H54" s="5">
        <v>0</v>
      </c>
      <c r="I54" s="5">
        <v>0</v>
      </c>
      <c r="J54" s="5">
        <v>0</v>
      </c>
      <c r="K54" s="5">
        <v>0</v>
      </c>
      <c r="L54" s="5">
        <v>0</v>
      </c>
      <c r="M54" s="5">
        <v>0</v>
      </c>
      <c r="N54" s="5">
        <v>100</v>
      </c>
      <c r="O54" s="5">
        <v>0</v>
      </c>
      <c r="P54" s="5">
        <v>0</v>
      </c>
      <c r="Q54" s="5">
        <v>0</v>
      </c>
      <c r="R54" s="5">
        <v>0</v>
      </c>
      <c r="S54" s="5">
        <v>100</v>
      </c>
    </row>
    <row r="55" spans="1:19" x14ac:dyDescent="0.25">
      <c r="A55" s="5" t="s">
        <v>1285</v>
      </c>
      <c r="B55" s="5" t="s">
        <v>3238</v>
      </c>
      <c r="C55" s="5">
        <v>0</v>
      </c>
      <c r="D55" s="5">
        <v>18</v>
      </c>
      <c r="E55" s="5">
        <v>0</v>
      </c>
      <c r="F55" s="5">
        <v>0</v>
      </c>
      <c r="G55" s="5">
        <v>0</v>
      </c>
      <c r="H55" s="5">
        <v>0</v>
      </c>
      <c r="I55" s="5">
        <v>0</v>
      </c>
      <c r="J55" s="5">
        <v>0</v>
      </c>
      <c r="K55" s="5">
        <v>0</v>
      </c>
      <c r="L55" s="5">
        <v>0</v>
      </c>
      <c r="M55" s="5">
        <v>0</v>
      </c>
      <c r="N55" s="5"/>
      <c r="O55" s="5"/>
      <c r="P55" s="5"/>
      <c r="Q55" s="5"/>
      <c r="R55" s="5"/>
      <c r="S55" s="5"/>
    </row>
    <row r="56" spans="1:19" x14ac:dyDescent="0.25">
      <c r="A56" s="5" t="s">
        <v>1846</v>
      </c>
      <c r="B56" s="5" t="s">
        <v>3238</v>
      </c>
      <c r="C56" s="5">
        <v>4</v>
      </c>
      <c r="D56" s="5">
        <v>9</v>
      </c>
      <c r="E56" s="5">
        <v>44.44</v>
      </c>
      <c r="F56" s="5">
        <v>3</v>
      </c>
      <c r="G56" s="5">
        <v>1</v>
      </c>
      <c r="H56" s="5">
        <v>0</v>
      </c>
      <c r="I56" s="5">
        <v>2</v>
      </c>
      <c r="J56" s="5">
        <v>1</v>
      </c>
      <c r="K56" s="5">
        <v>0</v>
      </c>
      <c r="L56" s="5">
        <v>3</v>
      </c>
      <c r="M56" s="5">
        <v>0</v>
      </c>
      <c r="N56" s="5">
        <v>25</v>
      </c>
      <c r="O56" s="5">
        <v>0</v>
      </c>
      <c r="P56" s="5">
        <v>50</v>
      </c>
      <c r="Q56" s="5">
        <v>25</v>
      </c>
      <c r="R56" s="5">
        <v>0</v>
      </c>
      <c r="S56" s="5">
        <v>100</v>
      </c>
    </row>
    <row r="57" spans="1:19" x14ac:dyDescent="0.25">
      <c r="A57" s="5" t="s">
        <v>1848</v>
      </c>
      <c r="B57" s="5" t="s">
        <v>3238</v>
      </c>
      <c r="C57" s="5">
        <v>1</v>
      </c>
      <c r="D57" s="5">
        <v>3</v>
      </c>
      <c r="E57" s="5">
        <v>33.33</v>
      </c>
      <c r="F57" s="5">
        <v>1</v>
      </c>
      <c r="G57" s="5">
        <v>0</v>
      </c>
      <c r="H57" s="5">
        <v>1</v>
      </c>
      <c r="I57" s="5">
        <v>0</v>
      </c>
      <c r="J57" s="5">
        <v>0</v>
      </c>
      <c r="K57" s="5">
        <v>0</v>
      </c>
      <c r="L57" s="5">
        <v>1</v>
      </c>
      <c r="M57" s="5">
        <v>0</v>
      </c>
      <c r="N57" s="5">
        <v>0</v>
      </c>
      <c r="O57" s="5">
        <v>100</v>
      </c>
      <c r="P57" s="5">
        <v>0</v>
      </c>
      <c r="Q57" s="5">
        <v>0</v>
      </c>
      <c r="R57" s="5">
        <v>0</v>
      </c>
      <c r="S57" s="5">
        <v>100</v>
      </c>
    </row>
    <row r="58" spans="1:19" x14ac:dyDescent="0.25">
      <c r="A58" s="5" t="s">
        <v>1850</v>
      </c>
      <c r="B58" s="5" t="s">
        <v>3238</v>
      </c>
      <c r="C58" s="5">
        <v>50</v>
      </c>
      <c r="D58" s="5">
        <v>206</v>
      </c>
      <c r="E58" s="5">
        <v>24.27</v>
      </c>
      <c r="F58" s="5">
        <v>32</v>
      </c>
      <c r="G58" s="5">
        <v>18</v>
      </c>
      <c r="H58" s="5">
        <v>17</v>
      </c>
      <c r="I58" s="5">
        <v>3</v>
      </c>
      <c r="J58" s="5">
        <v>7</v>
      </c>
      <c r="K58" s="5">
        <v>5</v>
      </c>
      <c r="L58" s="5">
        <v>32</v>
      </c>
      <c r="M58" s="5">
        <v>0</v>
      </c>
      <c r="N58" s="5">
        <v>36</v>
      </c>
      <c r="O58" s="5">
        <v>34</v>
      </c>
      <c r="P58" s="5">
        <v>6</v>
      </c>
      <c r="Q58" s="5">
        <v>14</v>
      </c>
      <c r="R58" s="5">
        <v>10</v>
      </c>
      <c r="S58" s="5">
        <v>100</v>
      </c>
    </row>
    <row r="59" spans="1:19" x14ac:dyDescent="0.25">
      <c r="A59" s="5" t="s">
        <v>1287</v>
      </c>
      <c r="B59" s="5" t="s">
        <v>3238</v>
      </c>
      <c r="C59" s="5">
        <v>15</v>
      </c>
      <c r="D59" s="5">
        <v>29</v>
      </c>
      <c r="E59" s="5">
        <v>51.72</v>
      </c>
      <c r="F59" s="5">
        <v>15</v>
      </c>
      <c r="G59" s="5">
        <v>0</v>
      </c>
      <c r="H59" s="5">
        <v>4</v>
      </c>
      <c r="I59" s="5">
        <v>4</v>
      </c>
      <c r="J59" s="5">
        <v>7</v>
      </c>
      <c r="K59" s="5">
        <v>0</v>
      </c>
      <c r="L59" s="5">
        <v>15</v>
      </c>
      <c r="M59" s="5">
        <v>0</v>
      </c>
      <c r="N59" s="5">
        <v>0</v>
      </c>
      <c r="O59" s="5">
        <v>26.67</v>
      </c>
      <c r="P59" s="5">
        <v>26.67</v>
      </c>
      <c r="Q59" s="5">
        <v>46.67</v>
      </c>
      <c r="R59" s="5">
        <v>0</v>
      </c>
      <c r="S59" s="5">
        <v>100</v>
      </c>
    </row>
    <row r="60" spans="1:19" x14ac:dyDescent="0.25">
      <c r="A60" s="5" t="s">
        <v>1852</v>
      </c>
      <c r="B60" s="5" t="s">
        <v>3238</v>
      </c>
      <c r="C60" s="5">
        <v>28</v>
      </c>
      <c r="D60" s="5">
        <v>45</v>
      </c>
      <c r="E60" s="5">
        <v>62.22</v>
      </c>
      <c r="F60" s="5">
        <v>24</v>
      </c>
      <c r="G60" s="5">
        <v>4</v>
      </c>
      <c r="H60" s="5">
        <v>7</v>
      </c>
      <c r="I60" s="5">
        <v>1</v>
      </c>
      <c r="J60" s="5">
        <v>6</v>
      </c>
      <c r="K60" s="5">
        <v>10</v>
      </c>
      <c r="L60" s="5">
        <v>24</v>
      </c>
      <c r="M60" s="5">
        <v>0</v>
      </c>
      <c r="N60" s="5">
        <v>14.29</v>
      </c>
      <c r="O60" s="5">
        <v>25</v>
      </c>
      <c r="P60" s="5">
        <v>3.57</v>
      </c>
      <c r="Q60" s="5">
        <v>21.43</v>
      </c>
      <c r="R60" s="5">
        <v>35.71</v>
      </c>
      <c r="S60" s="5">
        <v>100</v>
      </c>
    </row>
    <row r="61" spans="1:19" x14ac:dyDescent="0.25">
      <c r="A61" s="5" t="s">
        <v>1854</v>
      </c>
      <c r="B61" s="5" t="s">
        <v>3238</v>
      </c>
      <c r="C61" s="5">
        <v>25</v>
      </c>
      <c r="D61" s="5">
        <v>55</v>
      </c>
      <c r="E61" s="5">
        <v>45.45</v>
      </c>
      <c r="F61" s="5">
        <v>22</v>
      </c>
      <c r="G61" s="5">
        <v>3</v>
      </c>
      <c r="H61" s="5">
        <v>6</v>
      </c>
      <c r="I61" s="5">
        <v>3</v>
      </c>
      <c r="J61" s="5">
        <v>7</v>
      </c>
      <c r="K61" s="5">
        <v>6</v>
      </c>
      <c r="L61" s="5">
        <v>22</v>
      </c>
      <c r="M61" s="5">
        <v>0</v>
      </c>
      <c r="N61" s="5">
        <v>12</v>
      </c>
      <c r="O61" s="5">
        <v>24</v>
      </c>
      <c r="P61" s="5">
        <v>12</v>
      </c>
      <c r="Q61" s="5">
        <v>28</v>
      </c>
      <c r="R61" s="5">
        <v>24</v>
      </c>
      <c r="S61" s="5">
        <v>100</v>
      </c>
    </row>
    <row r="62" spans="1:19" x14ac:dyDescent="0.25">
      <c r="A62" s="5" t="s">
        <v>1856</v>
      </c>
      <c r="B62" s="5" t="s">
        <v>3238</v>
      </c>
      <c r="C62" s="5">
        <v>194</v>
      </c>
      <c r="D62" s="5">
        <v>327</v>
      </c>
      <c r="E62" s="5">
        <v>59.33</v>
      </c>
      <c r="F62" s="5">
        <v>168</v>
      </c>
      <c r="G62" s="5">
        <v>26</v>
      </c>
      <c r="H62" s="5">
        <v>41</v>
      </c>
      <c r="I62" s="5">
        <v>85</v>
      </c>
      <c r="J62" s="5">
        <v>19</v>
      </c>
      <c r="K62" s="5">
        <v>23</v>
      </c>
      <c r="L62" s="5">
        <v>168</v>
      </c>
      <c r="M62" s="5">
        <v>0</v>
      </c>
      <c r="N62" s="5">
        <v>13.4</v>
      </c>
      <c r="O62" s="5">
        <v>21.13</v>
      </c>
      <c r="P62" s="5">
        <v>43.81</v>
      </c>
      <c r="Q62" s="5">
        <v>9.7899999999999991</v>
      </c>
      <c r="R62" s="5">
        <v>11.86</v>
      </c>
      <c r="S62" s="5">
        <v>100</v>
      </c>
    </row>
    <row r="63" spans="1:19" x14ac:dyDescent="0.25">
      <c r="A63" s="5" t="s">
        <v>1858</v>
      </c>
      <c r="B63" s="5" t="s">
        <v>3238</v>
      </c>
      <c r="C63" s="5">
        <v>6</v>
      </c>
      <c r="D63" s="5">
        <v>23</v>
      </c>
      <c r="E63" s="5">
        <v>26.09</v>
      </c>
      <c r="F63" s="5">
        <v>3</v>
      </c>
      <c r="G63" s="5">
        <v>3</v>
      </c>
      <c r="H63" s="5">
        <v>0</v>
      </c>
      <c r="I63" s="5">
        <v>2</v>
      </c>
      <c r="J63" s="5">
        <v>0</v>
      </c>
      <c r="K63" s="5">
        <v>1</v>
      </c>
      <c r="L63" s="5">
        <v>3</v>
      </c>
      <c r="M63" s="5">
        <v>0</v>
      </c>
      <c r="N63" s="5">
        <v>50</v>
      </c>
      <c r="O63" s="5">
        <v>0</v>
      </c>
      <c r="P63" s="5">
        <v>33.33</v>
      </c>
      <c r="Q63" s="5">
        <v>0</v>
      </c>
      <c r="R63" s="5">
        <v>16.670000000000002</v>
      </c>
      <c r="S63" s="5">
        <v>100</v>
      </c>
    </row>
    <row r="64" spans="1:19" x14ac:dyDescent="0.25">
      <c r="A64" s="5" t="s">
        <v>1860</v>
      </c>
      <c r="B64" s="5" t="s">
        <v>3238</v>
      </c>
      <c r="C64" s="5">
        <v>0</v>
      </c>
      <c r="D64" s="5">
        <v>2</v>
      </c>
      <c r="E64" s="5">
        <v>0</v>
      </c>
      <c r="F64" s="5">
        <v>0</v>
      </c>
      <c r="G64" s="5">
        <v>0</v>
      </c>
      <c r="H64" s="5">
        <v>0</v>
      </c>
      <c r="I64" s="5">
        <v>0</v>
      </c>
      <c r="J64" s="5">
        <v>0</v>
      </c>
      <c r="K64" s="5">
        <v>0</v>
      </c>
      <c r="L64" s="5">
        <v>0</v>
      </c>
      <c r="M64" s="5">
        <v>0</v>
      </c>
      <c r="N64" s="5"/>
      <c r="O64" s="5"/>
      <c r="P64" s="5"/>
      <c r="Q64" s="5"/>
      <c r="R64" s="5"/>
      <c r="S64" s="5"/>
    </row>
    <row r="65" spans="1:19" x14ac:dyDescent="0.25">
      <c r="A65" s="5" t="s">
        <v>1291</v>
      </c>
      <c r="B65" s="5" t="s">
        <v>3238</v>
      </c>
      <c r="C65" s="5">
        <v>6</v>
      </c>
      <c r="D65" s="5">
        <v>14</v>
      </c>
      <c r="E65" s="5">
        <v>42.86</v>
      </c>
      <c r="F65" s="5">
        <v>6</v>
      </c>
      <c r="G65" s="5">
        <v>0</v>
      </c>
      <c r="H65" s="5">
        <v>0</v>
      </c>
      <c r="I65" s="5">
        <v>2</v>
      </c>
      <c r="J65" s="5">
        <v>2</v>
      </c>
      <c r="K65" s="5">
        <v>2</v>
      </c>
      <c r="L65" s="5">
        <v>6</v>
      </c>
      <c r="M65" s="5">
        <v>0</v>
      </c>
      <c r="N65" s="5">
        <v>0</v>
      </c>
      <c r="O65" s="5">
        <v>0</v>
      </c>
      <c r="P65" s="5">
        <v>33.33</v>
      </c>
      <c r="Q65" s="5">
        <v>33.33</v>
      </c>
      <c r="R65" s="5">
        <v>33.33</v>
      </c>
      <c r="S65" s="5">
        <v>100</v>
      </c>
    </row>
    <row r="66" spans="1:19" x14ac:dyDescent="0.25">
      <c r="A66" s="5" t="s">
        <v>1862</v>
      </c>
      <c r="B66" s="5" t="s">
        <v>3238</v>
      </c>
      <c r="C66" s="5">
        <v>5</v>
      </c>
      <c r="D66" s="5">
        <v>27</v>
      </c>
      <c r="E66" s="5">
        <v>18.52</v>
      </c>
      <c r="F66" s="5">
        <v>3</v>
      </c>
      <c r="G66" s="5">
        <v>2</v>
      </c>
      <c r="H66" s="5">
        <v>1</v>
      </c>
      <c r="I66" s="5">
        <v>2</v>
      </c>
      <c r="J66" s="5">
        <v>0</v>
      </c>
      <c r="K66" s="5">
        <v>0</v>
      </c>
      <c r="L66" s="5">
        <v>3</v>
      </c>
      <c r="M66" s="5">
        <v>0</v>
      </c>
      <c r="N66" s="5">
        <v>40</v>
      </c>
      <c r="O66" s="5">
        <v>20</v>
      </c>
      <c r="P66" s="5">
        <v>40</v>
      </c>
      <c r="Q66" s="5">
        <v>0</v>
      </c>
      <c r="R66" s="5">
        <v>0</v>
      </c>
      <c r="S66" s="5">
        <v>100</v>
      </c>
    </row>
    <row r="67" spans="1:19" x14ac:dyDescent="0.25">
      <c r="A67" s="5" t="s">
        <v>1864</v>
      </c>
      <c r="B67" s="5" t="s">
        <v>3238</v>
      </c>
      <c r="C67" s="5">
        <v>13</v>
      </c>
      <c r="D67" s="5">
        <v>26</v>
      </c>
      <c r="E67" s="5">
        <v>50</v>
      </c>
      <c r="F67" s="5">
        <v>9</v>
      </c>
      <c r="G67" s="5">
        <v>4</v>
      </c>
      <c r="H67" s="5">
        <v>1</v>
      </c>
      <c r="I67" s="5">
        <v>3</v>
      </c>
      <c r="J67" s="5">
        <v>5</v>
      </c>
      <c r="K67" s="5">
        <v>0</v>
      </c>
      <c r="L67" s="5">
        <v>9</v>
      </c>
      <c r="M67" s="5">
        <v>0</v>
      </c>
      <c r="N67" s="5">
        <v>30.77</v>
      </c>
      <c r="O67" s="5">
        <v>7.69</v>
      </c>
      <c r="P67" s="5">
        <v>23.08</v>
      </c>
      <c r="Q67" s="5">
        <v>38.46</v>
      </c>
      <c r="R67" s="5">
        <v>0</v>
      </c>
      <c r="S67" s="5">
        <v>100</v>
      </c>
    </row>
    <row r="68" spans="1:19" x14ac:dyDescent="0.25">
      <c r="A68" s="5" t="s">
        <v>1866</v>
      </c>
      <c r="B68" s="5" t="s">
        <v>3238</v>
      </c>
      <c r="C68" s="5">
        <v>6</v>
      </c>
      <c r="D68" s="5">
        <v>14</v>
      </c>
      <c r="E68" s="5">
        <v>42.86</v>
      </c>
      <c r="F68" s="5">
        <v>5</v>
      </c>
      <c r="G68" s="5">
        <v>1</v>
      </c>
      <c r="H68" s="5">
        <v>1</v>
      </c>
      <c r="I68" s="5">
        <v>2</v>
      </c>
      <c r="J68" s="5">
        <v>0</v>
      </c>
      <c r="K68" s="5">
        <v>2</v>
      </c>
      <c r="L68" s="5">
        <v>5</v>
      </c>
      <c r="M68" s="5">
        <v>0</v>
      </c>
      <c r="N68" s="5">
        <v>16.670000000000002</v>
      </c>
      <c r="O68" s="5">
        <v>16.670000000000002</v>
      </c>
      <c r="P68" s="5">
        <v>33.33</v>
      </c>
      <c r="Q68" s="5">
        <v>0</v>
      </c>
      <c r="R68" s="5">
        <v>33.33</v>
      </c>
      <c r="S68" s="5">
        <v>100</v>
      </c>
    </row>
    <row r="69" spans="1:19" x14ac:dyDescent="0.25">
      <c r="A69" s="5" t="s">
        <v>1870</v>
      </c>
      <c r="B69" s="5" t="s">
        <v>3238</v>
      </c>
      <c r="C69" s="5">
        <v>6</v>
      </c>
      <c r="D69" s="5">
        <v>14</v>
      </c>
      <c r="E69" s="5">
        <v>42.86</v>
      </c>
      <c r="F69" s="5">
        <v>6</v>
      </c>
      <c r="G69" s="5">
        <v>0</v>
      </c>
      <c r="H69" s="5">
        <v>0</v>
      </c>
      <c r="I69" s="5">
        <v>5</v>
      </c>
      <c r="J69" s="5">
        <v>0</v>
      </c>
      <c r="K69" s="5">
        <v>1</v>
      </c>
      <c r="L69" s="5">
        <v>6</v>
      </c>
      <c r="M69" s="5">
        <v>0</v>
      </c>
      <c r="N69" s="5">
        <v>0</v>
      </c>
      <c r="O69" s="5">
        <v>0</v>
      </c>
      <c r="P69" s="5">
        <v>83.33</v>
      </c>
      <c r="Q69" s="5">
        <v>0</v>
      </c>
      <c r="R69" s="5">
        <v>16.670000000000002</v>
      </c>
      <c r="S69" s="5">
        <v>100</v>
      </c>
    </row>
    <row r="70" spans="1:19" x14ac:dyDescent="0.25">
      <c r="A70" s="5" t="s">
        <v>1874</v>
      </c>
      <c r="B70" s="5" t="s">
        <v>3238</v>
      </c>
      <c r="C70" s="5">
        <v>0</v>
      </c>
      <c r="D70" s="5">
        <v>10</v>
      </c>
      <c r="E70" s="5">
        <v>0</v>
      </c>
      <c r="F70" s="5">
        <v>0</v>
      </c>
      <c r="G70" s="5">
        <v>0</v>
      </c>
      <c r="H70" s="5">
        <v>0</v>
      </c>
      <c r="I70" s="5">
        <v>0</v>
      </c>
      <c r="J70" s="5">
        <v>0</v>
      </c>
      <c r="K70" s="5">
        <v>0</v>
      </c>
      <c r="L70" s="5">
        <v>0</v>
      </c>
      <c r="M70" s="5">
        <v>0</v>
      </c>
      <c r="N70" s="5"/>
      <c r="O70" s="5"/>
      <c r="P70" s="5"/>
      <c r="Q70" s="5"/>
      <c r="R70" s="5"/>
      <c r="S70" s="5"/>
    </row>
    <row r="71" spans="1:19" x14ac:dyDescent="0.25">
      <c r="A71" s="5" t="s">
        <v>1296</v>
      </c>
      <c r="B71" s="5" t="s">
        <v>3238</v>
      </c>
      <c r="C71" s="5">
        <v>5</v>
      </c>
      <c r="D71" s="5">
        <v>12</v>
      </c>
      <c r="E71" s="5">
        <v>41.67</v>
      </c>
      <c r="F71" s="5">
        <v>5</v>
      </c>
      <c r="G71" s="5">
        <v>0</v>
      </c>
      <c r="H71" s="5">
        <v>0</v>
      </c>
      <c r="I71" s="5">
        <v>2</v>
      </c>
      <c r="J71" s="5">
        <v>0</v>
      </c>
      <c r="K71" s="5">
        <v>3</v>
      </c>
      <c r="L71" s="5">
        <v>5</v>
      </c>
      <c r="M71" s="5">
        <v>0</v>
      </c>
      <c r="N71" s="5">
        <v>0</v>
      </c>
      <c r="O71" s="5">
        <v>0</v>
      </c>
      <c r="P71" s="5">
        <v>40</v>
      </c>
      <c r="Q71" s="5">
        <v>0</v>
      </c>
      <c r="R71" s="5">
        <v>60</v>
      </c>
      <c r="S71" s="5">
        <v>100</v>
      </c>
    </row>
    <row r="72" spans="1:19" x14ac:dyDescent="0.25">
      <c r="A72" s="5" t="s">
        <v>1876</v>
      </c>
      <c r="B72" s="5" t="s">
        <v>3238</v>
      </c>
      <c r="C72" s="5">
        <v>1</v>
      </c>
      <c r="D72" s="5">
        <v>3</v>
      </c>
      <c r="E72" s="5">
        <v>33.33</v>
      </c>
      <c r="F72" s="5">
        <v>0</v>
      </c>
      <c r="G72" s="5">
        <v>1</v>
      </c>
      <c r="H72" s="5">
        <v>0</v>
      </c>
      <c r="I72" s="5">
        <v>0</v>
      </c>
      <c r="J72" s="5">
        <v>0</v>
      </c>
      <c r="K72" s="5">
        <v>0</v>
      </c>
      <c r="L72" s="5">
        <v>0</v>
      </c>
      <c r="M72" s="5">
        <v>0</v>
      </c>
      <c r="N72" s="5">
        <v>100</v>
      </c>
      <c r="O72" s="5">
        <v>0</v>
      </c>
      <c r="P72" s="5">
        <v>0</v>
      </c>
      <c r="Q72" s="5">
        <v>0</v>
      </c>
      <c r="R72" s="5">
        <v>0</v>
      </c>
      <c r="S72" s="5">
        <v>100</v>
      </c>
    </row>
    <row r="73" spans="1:19" x14ac:dyDescent="0.25">
      <c r="A73" s="5" t="s">
        <v>1298</v>
      </c>
      <c r="B73" s="5" t="s">
        <v>3238</v>
      </c>
      <c r="C73" s="5">
        <v>2</v>
      </c>
      <c r="D73" s="5">
        <v>3</v>
      </c>
      <c r="E73" s="5">
        <v>66.67</v>
      </c>
      <c r="F73" s="5">
        <v>1</v>
      </c>
      <c r="G73" s="5">
        <v>1</v>
      </c>
      <c r="H73" s="5">
        <v>1</v>
      </c>
      <c r="I73" s="5">
        <v>0</v>
      </c>
      <c r="J73" s="5">
        <v>0</v>
      </c>
      <c r="K73" s="5">
        <v>0</v>
      </c>
      <c r="L73" s="5">
        <v>1</v>
      </c>
      <c r="M73" s="5">
        <v>0</v>
      </c>
      <c r="N73" s="5">
        <v>50</v>
      </c>
      <c r="O73" s="5">
        <v>50</v>
      </c>
      <c r="P73" s="5">
        <v>0</v>
      </c>
      <c r="Q73" s="5">
        <v>0</v>
      </c>
      <c r="R73" s="5">
        <v>0</v>
      </c>
      <c r="S73" s="5">
        <v>100</v>
      </c>
    </row>
    <row r="74" spans="1:19" x14ac:dyDescent="0.25">
      <c r="A74" s="5" t="s">
        <v>1878</v>
      </c>
      <c r="B74" s="5" t="s">
        <v>3238</v>
      </c>
      <c r="C74" s="5">
        <v>1</v>
      </c>
      <c r="D74" s="5">
        <v>8</v>
      </c>
      <c r="E74" s="5">
        <v>12.5</v>
      </c>
      <c r="F74" s="5">
        <v>0</v>
      </c>
      <c r="G74" s="5">
        <v>1</v>
      </c>
      <c r="H74" s="5">
        <v>0</v>
      </c>
      <c r="I74" s="5">
        <v>0</v>
      </c>
      <c r="J74" s="5">
        <v>0</v>
      </c>
      <c r="K74" s="5">
        <v>0</v>
      </c>
      <c r="L74" s="5">
        <v>0</v>
      </c>
      <c r="M74" s="5">
        <v>0</v>
      </c>
      <c r="N74" s="5">
        <v>100</v>
      </c>
      <c r="O74" s="5">
        <v>0</v>
      </c>
      <c r="P74" s="5">
        <v>0</v>
      </c>
      <c r="Q74" s="5">
        <v>0</v>
      </c>
      <c r="R74" s="5">
        <v>0</v>
      </c>
      <c r="S74" s="5">
        <v>100</v>
      </c>
    </row>
    <row r="75" spans="1:19" x14ac:dyDescent="0.25">
      <c r="A75" s="5" t="s">
        <v>1300</v>
      </c>
      <c r="B75" s="5" t="s">
        <v>3238</v>
      </c>
      <c r="C75" s="5">
        <v>1</v>
      </c>
      <c r="D75" s="5">
        <v>9</v>
      </c>
      <c r="E75" s="5">
        <v>11.11</v>
      </c>
      <c r="F75" s="5">
        <v>0</v>
      </c>
      <c r="G75" s="5">
        <v>1</v>
      </c>
      <c r="H75" s="5">
        <v>0</v>
      </c>
      <c r="I75" s="5">
        <v>0</v>
      </c>
      <c r="J75" s="5">
        <v>0</v>
      </c>
      <c r="K75" s="5">
        <v>0</v>
      </c>
      <c r="L75" s="5">
        <v>0</v>
      </c>
      <c r="M75" s="5">
        <v>0</v>
      </c>
      <c r="N75" s="5">
        <v>100</v>
      </c>
      <c r="O75" s="5">
        <v>0</v>
      </c>
      <c r="P75" s="5">
        <v>0</v>
      </c>
      <c r="Q75" s="5">
        <v>0</v>
      </c>
      <c r="R75" s="5">
        <v>0</v>
      </c>
      <c r="S75" s="5">
        <v>100</v>
      </c>
    </row>
    <row r="76" spans="1:19" x14ac:dyDescent="0.25">
      <c r="A76" s="5" t="s">
        <v>1882</v>
      </c>
      <c r="B76" s="5" t="s">
        <v>3238</v>
      </c>
      <c r="C76" s="5">
        <v>0</v>
      </c>
      <c r="D76" s="5">
        <v>1</v>
      </c>
      <c r="E76" s="5">
        <v>0</v>
      </c>
      <c r="F76" s="5">
        <v>0</v>
      </c>
      <c r="G76" s="5">
        <v>0</v>
      </c>
      <c r="H76" s="5">
        <v>0</v>
      </c>
      <c r="I76" s="5">
        <v>0</v>
      </c>
      <c r="J76" s="5">
        <v>0</v>
      </c>
      <c r="K76" s="5">
        <v>0</v>
      </c>
      <c r="L76" s="5">
        <v>0</v>
      </c>
      <c r="M76" s="5">
        <v>0</v>
      </c>
      <c r="N76" s="5"/>
      <c r="O76" s="5"/>
      <c r="P76" s="5"/>
      <c r="Q76" s="5"/>
      <c r="R76" s="5"/>
      <c r="S76" s="5"/>
    </row>
    <row r="77" spans="1:19" x14ac:dyDescent="0.25">
      <c r="A77" s="5" t="s">
        <v>1302</v>
      </c>
      <c r="B77" s="5" t="s">
        <v>3238</v>
      </c>
      <c r="C77" s="5">
        <v>4</v>
      </c>
      <c r="D77" s="5">
        <v>56</v>
      </c>
      <c r="E77" s="5">
        <v>7.14</v>
      </c>
      <c r="F77" s="5">
        <v>4</v>
      </c>
      <c r="G77" s="5">
        <v>0</v>
      </c>
      <c r="H77" s="5">
        <v>0</v>
      </c>
      <c r="I77" s="5">
        <v>2</v>
      </c>
      <c r="J77" s="5">
        <v>1</v>
      </c>
      <c r="K77" s="5">
        <v>1</v>
      </c>
      <c r="L77" s="5">
        <v>4</v>
      </c>
      <c r="M77" s="5">
        <v>0</v>
      </c>
      <c r="N77" s="5">
        <v>0</v>
      </c>
      <c r="O77" s="5">
        <v>0</v>
      </c>
      <c r="P77" s="5">
        <v>50</v>
      </c>
      <c r="Q77" s="5">
        <v>25</v>
      </c>
      <c r="R77" s="5">
        <v>25</v>
      </c>
      <c r="S77" s="5">
        <v>100</v>
      </c>
    </row>
    <row r="78" spans="1:19" x14ac:dyDescent="0.25">
      <c r="A78" s="5" t="s">
        <v>1884</v>
      </c>
      <c r="B78" s="5" t="s">
        <v>3238</v>
      </c>
      <c r="C78" s="5">
        <v>3</v>
      </c>
      <c r="D78" s="5">
        <v>32</v>
      </c>
      <c r="E78" s="5">
        <v>9.3800000000000008</v>
      </c>
      <c r="F78" s="5">
        <v>0</v>
      </c>
      <c r="G78" s="5">
        <v>3</v>
      </c>
      <c r="H78" s="5">
        <v>0</v>
      </c>
      <c r="I78" s="5">
        <v>0</v>
      </c>
      <c r="J78" s="5">
        <v>0</v>
      </c>
      <c r="K78" s="5">
        <v>0</v>
      </c>
      <c r="L78" s="5">
        <v>0</v>
      </c>
      <c r="M78" s="5">
        <v>0</v>
      </c>
      <c r="N78" s="5">
        <v>100</v>
      </c>
      <c r="O78" s="5">
        <v>0</v>
      </c>
      <c r="P78" s="5">
        <v>0</v>
      </c>
      <c r="Q78" s="5">
        <v>0</v>
      </c>
      <c r="R78" s="5">
        <v>0</v>
      </c>
      <c r="S78" s="5">
        <v>100</v>
      </c>
    </row>
    <row r="79" spans="1:19" x14ac:dyDescent="0.25">
      <c r="A79" s="5" t="s">
        <v>1886</v>
      </c>
      <c r="B79" s="5" t="s">
        <v>3238</v>
      </c>
      <c r="C79" s="5">
        <v>9</v>
      </c>
      <c r="D79" s="5">
        <v>59</v>
      </c>
      <c r="E79" s="5">
        <v>15.25</v>
      </c>
      <c r="F79" s="5">
        <v>5</v>
      </c>
      <c r="G79" s="5">
        <v>4</v>
      </c>
      <c r="H79" s="5">
        <v>2</v>
      </c>
      <c r="I79" s="5">
        <v>1</v>
      </c>
      <c r="J79" s="5">
        <v>2</v>
      </c>
      <c r="K79" s="5">
        <v>0</v>
      </c>
      <c r="L79" s="5">
        <v>5</v>
      </c>
      <c r="M79" s="5">
        <v>0</v>
      </c>
      <c r="N79" s="5">
        <v>44.44</v>
      </c>
      <c r="O79" s="5">
        <v>22.22</v>
      </c>
      <c r="P79" s="5">
        <v>11.11</v>
      </c>
      <c r="Q79" s="5">
        <v>22.22</v>
      </c>
      <c r="R79" s="5">
        <v>0</v>
      </c>
      <c r="S79" s="5">
        <v>100</v>
      </c>
    </row>
    <row r="80" spans="1:19" x14ac:dyDescent="0.25">
      <c r="A80" s="5" t="s">
        <v>1306</v>
      </c>
      <c r="B80" s="5" t="s">
        <v>3238</v>
      </c>
      <c r="C80" s="5">
        <v>2</v>
      </c>
      <c r="D80" s="5">
        <v>13</v>
      </c>
      <c r="E80" s="5">
        <v>15.38</v>
      </c>
      <c r="F80" s="5">
        <v>2</v>
      </c>
      <c r="G80" s="5">
        <v>0</v>
      </c>
      <c r="H80" s="5">
        <v>0</v>
      </c>
      <c r="I80" s="5">
        <v>1</v>
      </c>
      <c r="J80" s="5">
        <v>1</v>
      </c>
      <c r="K80" s="5">
        <v>0</v>
      </c>
      <c r="L80" s="5">
        <v>2</v>
      </c>
      <c r="M80" s="5">
        <v>0</v>
      </c>
      <c r="N80" s="5">
        <v>0</v>
      </c>
      <c r="O80" s="5">
        <v>0</v>
      </c>
      <c r="P80" s="5">
        <v>50</v>
      </c>
      <c r="Q80" s="5">
        <v>50</v>
      </c>
      <c r="R80" s="5">
        <v>0</v>
      </c>
      <c r="S80" s="5">
        <v>100</v>
      </c>
    </row>
    <row r="81" spans="1:19" x14ac:dyDescent="0.25">
      <c r="A81" s="5" t="s">
        <v>1888</v>
      </c>
      <c r="B81" s="5" t="s">
        <v>3238</v>
      </c>
      <c r="C81" s="5">
        <v>5</v>
      </c>
      <c r="D81" s="5">
        <v>12</v>
      </c>
      <c r="E81" s="5">
        <v>41.67</v>
      </c>
      <c r="F81" s="5">
        <v>4</v>
      </c>
      <c r="G81" s="5">
        <v>1</v>
      </c>
      <c r="H81" s="5">
        <v>1</v>
      </c>
      <c r="I81" s="5">
        <v>1</v>
      </c>
      <c r="J81" s="5">
        <v>0</v>
      </c>
      <c r="K81" s="5">
        <v>2</v>
      </c>
      <c r="L81" s="5">
        <v>4</v>
      </c>
      <c r="M81" s="5">
        <v>0</v>
      </c>
      <c r="N81" s="5">
        <v>20</v>
      </c>
      <c r="O81" s="5">
        <v>20</v>
      </c>
      <c r="P81" s="5">
        <v>20</v>
      </c>
      <c r="Q81" s="5">
        <v>0</v>
      </c>
      <c r="R81" s="5">
        <v>40</v>
      </c>
      <c r="S81" s="5">
        <v>100</v>
      </c>
    </row>
    <row r="82" spans="1:19" x14ac:dyDescent="0.25">
      <c r="A82" s="5" t="s">
        <v>1308</v>
      </c>
      <c r="B82" s="5" t="s">
        <v>3238</v>
      </c>
      <c r="C82" s="5">
        <v>18</v>
      </c>
      <c r="D82" s="5">
        <v>65</v>
      </c>
      <c r="E82" s="5">
        <v>27.69</v>
      </c>
      <c r="F82" s="5">
        <v>12</v>
      </c>
      <c r="G82" s="5">
        <v>6</v>
      </c>
      <c r="H82" s="5">
        <v>2</v>
      </c>
      <c r="I82" s="5">
        <v>4</v>
      </c>
      <c r="J82" s="5">
        <v>4</v>
      </c>
      <c r="K82" s="5">
        <v>2</v>
      </c>
      <c r="L82" s="5">
        <v>12</v>
      </c>
      <c r="M82" s="5">
        <v>0</v>
      </c>
      <c r="N82" s="5">
        <v>33.33</v>
      </c>
      <c r="O82" s="5">
        <v>11.11</v>
      </c>
      <c r="P82" s="5">
        <v>22.22</v>
      </c>
      <c r="Q82" s="5">
        <v>22.22</v>
      </c>
      <c r="R82" s="5">
        <v>11.11</v>
      </c>
      <c r="S82" s="5">
        <v>100</v>
      </c>
    </row>
    <row r="83" spans="1:19" x14ac:dyDescent="0.25">
      <c r="A83" s="5" t="s">
        <v>1310</v>
      </c>
      <c r="B83" s="5" t="s">
        <v>3238</v>
      </c>
      <c r="C83" s="5">
        <v>371</v>
      </c>
      <c r="D83" s="5">
        <v>1084</v>
      </c>
      <c r="E83" s="5">
        <v>34.229999999999997</v>
      </c>
      <c r="F83" s="5">
        <v>271</v>
      </c>
      <c r="G83" s="5">
        <v>100</v>
      </c>
      <c r="H83" s="5">
        <v>89</v>
      </c>
      <c r="I83" s="5">
        <v>73</v>
      </c>
      <c r="J83" s="5">
        <v>42</v>
      </c>
      <c r="K83" s="5">
        <v>67</v>
      </c>
      <c r="L83" s="5">
        <v>271</v>
      </c>
      <c r="M83" s="5">
        <v>0</v>
      </c>
      <c r="N83" s="5">
        <v>26.95</v>
      </c>
      <c r="O83" s="5">
        <v>23.99</v>
      </c>
      <c r="P83" s="5">
        <v>19.68</v>
      </c>
      <c r="Q83" s="5">
        <v>11.32</v>
      </c>
      <c r="R83" s="5">
        <v>18.059999999999999</v>
      </c>
      <c r="S83" s="5">
        <v>100</v>
      </c>
    </row>
    <row r="84" spans="1:19" x14ac:dyDescent="0.25">
      <c r="A84" s="5" t="s">
        <v>1312</v>
      </c>
      <c r="B84" s="5" t="s">
        <v>3238</v>
      </c>
      <c r="C84" s="5">
        <v>15</v>
      </c>
      <c r="D84" s="5">
        <v>32</v>
      </c>
      <c r="E84" s="5">
        <v>46.88</v>
      </c>
      <c r="F84" s="5">
        <v>15</v>
      </c>
      <c r="G84" s="5">
        <v>0</v>
      </c>
      <c r="H84" s="5">
        <v>1</v>
      </c>
      <c r="I84" s="5">
        <v>1</v>
      </c>
      <c r="J84" s="5">
        <v>11</v>
      </c>
      <c r="K84" s="5">
        <v>2</v>
      </c>
      <c r="L84" s="5">
        <v>15</v>
      </c>
      <c r="M84" s="5">
        <v>0</v>
      </c>
      <c r="N84" s="5">
        <v>0</v>
      </c>
      <c r="O84" s="5">
        <v>6.67</v>
      </c>
      <c r="P84" s="5">
        <v>6.67</v>
      </c>
      <c r="Q84" s="5">
        <v>73.33</v>
      </c>
      <c r="R84" s="5">
        <v>13.33</v>
      </c>
      <c r="S84" s="5">
        <v>100</v>
      </c>
    </row>
    <row r="85" spans="1:19" x14ac:dyDescent="0.25">
      <c r="A85" s="5" t="s">
        <v>1890</v>
      </c>
      <c r="B85" s="5" t="s">
        <v>3238</v>
      </c>
      <c r="C85" s="5">
        <v>1</v>
      </c>
      <c r="D85" s="5">
        <v>6</v>
      </c>
      <c r="E85" s="5">
        <v>16.670000000000002</v>
      </c>
      <c r="F85" s="5">
        <v>1</v>
      </c>
      <c r="G85" s="5">
        <v>0</v>
      </c>
      <c r="H85" s="5">
        <v>0</v>
      </c>
      <c r="I85" s="5">
        <v>1</v>
      </c>
      <c r="J85" s="5">
        <v>0</v>
      </c>
      <c r="K85" s="5">
        <v>0</v>
      </c>
      <c r="L85" s="5">
        <v>1</v>
      </c>
      <c r="M85" s="5">
        <v>0</v>
      </c>
      <c r="N85" s="5">
        <v>0</v>
      </c>
      <c r="O85" s="5">
        <v>0</v>
      </c>
      <c r="P85" s="5">
        <v>100</v>
      </c>
      <c r="Q85" s="5">
        <v>0</v>
      </c>
      <c r="R85" s="5">
        <v>0</v>
      </c>
      <c r="S85" s="5">
        <v>100</v>
      </c>
    </row>
    <row r="86" spans="1:19" x14ac:dyDescent="0.25">
      <c r="A86" s="5" t="s">
        <v>1892</v>
      </c>
      <c r="B86" s="5" t="s">
        <v>3238</v>
      </c>
      <c r="C86" s="5">
        <v>3</v>
      </c>
      <c r="D86" s="5">
        <v>15</v>
      </c>
      <c r="E86" s="5">
        <v>20</v>
      </c>
      <c r="F86" s="5">
        <v>3</v>
      </c>
      <c r="G86" s="5">
        <v>0</v>
      </c>
      <c r="H86" s="5">
        <v>0</v>
      </c>
      <c r="I86" s="5">
        <v>2</v>
      </c>
      <c r="J86" s="5">
        <v>0</v>
      </c>
      <c r="K86" s="5">
        <v>1</v>
      </c>
      <c r="L86" s="5">
        <v>3</v>
      </c>
      <c r="M86" s="5">
        <v>0</v>
      </c>
      <c r="N86" s="5">
        <v>0</v>
      </c>
      <c r="O86" s="5">
        <v>0</v>
      </c>
      <c r="P86" s="5">
        <v>66.67</v>
      </c>
      <c r="Q86" s="5">
        <v>0</v>
      </c>
      <c r="R86" s="5">
        <v>33.33</v>
      </c>
      <c r="S86" s="5">
        <v>100</v>
      </c>
    </row>
    <row r="87" spans="1:19" x14ac:dyDescent="0.25">
      <c r="A87" s="5" t="s">
        <v>1894</v>
      </c>
      <c r="B87" s="5" t="s">
        <v>3238</v>
      </c>
      <c r="C87" s="5">
        <v>2</v>
      </c>
      <c r="D87" s="5">
        <v>16</v>
      </c>
      <c r="E87" s="5">
        <v>12.5</v>
      </c>
      <c r="F87" s="5">
        <v>1</v>
      </c>
      <c r="G87" s="5">
        <v>1</v>
      </c>
      <c r="H87" s="5">
        <v>0</v>
      </c>
      <c r="I87" s="5">
        <v>0</v>
      </c>
      <c r="J87" s="5">
        <v>0</v>
      </c>
      <c r="K87" s="5">
        <v>1</v>
      </c>
      <c r="L87" s="5">
        <v>1</v>
      </c>
      <c r="M87" s="5">
        <v>0</v>
      </c>
      <c r="N87" s="5">
        <v>50</v>
      </c>
      <c r="O87" s="5">
        <v>0</v>
      </c>
      <c r="P87" s="5">
        <v>0</v>
      </c>
      <c r="Q87" s="5">
        <v>0</v>
      </c>
      <c r="R87" s="5">
        <v>50</v>
      </c>
      <c r="S87" s="5">
        <v>100</v>
      </c>
    </row>
    <row r="88" spans="1:19" x14ac:dyDescent="0.25">
      <c r="A88" s="5" t="s">
        <v>1896</v>
      </c>
      <c r="B88" s="5" t="s">
        <v>3238</v>
      </c>
      <c r="C88" s="5">
        <v>65</v>
      </c>
      <c r="D88" s="5">
        <v>260</v>
      </c>
      <c r="E88" s="5">
        <v>25</v>
      </c>
      <c r="F88" s="5">
        <v>37</v>
      </c>
      <c r="G88" s="5">
        <v>28</v>
      </c>
      <c r="H88" s="5">
        <v>7</v>
      </c>
      <c r="I88" s="5">
        <v>17</v>
      </c>
      <c r="J88" s="5">
        <v>9</v>
      </c>
      <c r="K88" s="5">
        <v>4</v>
      </c>
      <c r="L88" s="5">
        <v>37</v>
      </c>
      <c r="M88" s="5">
        <v>0</v>
      </c>
      <c r="N88" s="5">
        <v>43.08</v>
      </c>
      <c r="O88" s="5">
        <v>10.77</v>
      </c>
      <c r="P88" s="5">
        <v>26.15</v>
      </c>
      <c r="Q88" s="5">
        <v>13.85</v>
      </c>
      <c r="R88" s="5">
        <v>6.15</v>
      </c>
      <c r="S88" s="5">
        <v>100</v>
      </c>
    </row>
    <row r="89" spans="1:19" x14ac:dyDescent="0.25">
      <c r="A89" s="5" t="s">
        <v>1898</v>
      </c>
      <c r="B89" s="5" t="s">
        <v>3238</v>
      </c>
      <c r="C89" s="5">
        <v>8</v>
      </c>
      <c r="D89" s="5">
        <v>31</v>
      </c>
      <c r="E89" s="5">
        <v>25.81</v>
      </c>
      <c r="F89" s="5">
        <v>6</v>
      </c>
      <c r="G89" s="5">
        <v>2</v>
      </c>
      <c r="H89" s="5">
        <v>0</v>
      </c>
      <c r="I89" s="5">
        <v>1</v>
      </c>
      <c r="J89" s="5">
        <v>1</v>
      </c>
      <c r="K89" s="5">
        <v>4</v>
      </c>
      <c r="L89" s="5">
        <v>6</v>
      </c>
      <c r="M89" s="5">
        <v>0</v>
      </c>
      <c r="N89" s="5">
        <v>25</v>
      </c>
      <c r="O89" s="5">
        <v>0</v>
      </c>
      <c r="P89" s="5">
        <v>12.5</v>
      </c>
      <c r="Q89" s="5">
        <v>12.5</v>
      </c>
      <c r="R89" s="5">
        <v>50</v>
      </c>
      <c r="S89" s="5">
        <v>100</v>
      </c>
    </row>
    <row r="90" spans="1:19" x14ac:dyDescent="0.25">
      <c r="A90" s="5" t="s">
        <v>1900</v>
      </c>
      <c r="B90" s="5" t="s">
        <v>3238</v>
      </c>
      <c r="C90" s="5">
        <v>0</v>
      </c>
      <c r="D90" s="5">
        <v>10</v>
      </c>
      <c r="E90" s="5">
        <v>0</v>
      </c>
      <c r="F90" s="5">
        <v>0</v>
      </c>
      <c r="G90" s="5">
        <v>0</v>
      </c>
      <c r="H90" s="5">
        <v>0</v>
      </c>
      <c r="I90" s="5">
        <v>0</v>
      </c>
      <c r="J90" s="5">
        <v>0</v>
      </c>
      <c r="K90" s="5">
        <v>0</v>
      </c>
      <c r="L90" s="5">
        <v>0</v>
      </c>
      <c r="M90" s="5">
        <v>0</v>
      </c>
      <c r="N90" s="5"/>
      <c r="O90" s="5"/>
      <c r="P90" s="5"/>
      <c r="Q90" s="5"/>
      <c r="R90" s="5"/>
      <c r="S90" s="5"/>
    </row>
    <row r="91" spans="1:19" x14ac:dyDescent="0.25">
      <c r="A91" s="5" t="s">
        <v>1902</v>
      </c>
      <c r="B91" s="5" t="s">
        <v>3238</v>
      </c>
      <c r="C91" s="5">
        <v>0</v>
      </c>
      <c r="D91" s="5">
        <v>7</v>
      </c>
      <c r="E91" s="5">
        <v>0</v>
      </c>
      <c r="F91" s="5">
        <v>0</v>
      </c>
      <c r="G91" s="5">
        <v>0</v>
      </c>
      <c r="H91" s="5">
        <v>0</v>
      </c>
      <c r="I91" s="5">
        <v>0</v>
      </c>
      <c r="J91" s="5">
        <v>0</v>
      </c>
      <c r="K91" s="5">
        <v>0</v>
      </c>
      <c r="L91" s="5">
        <v>0</v>
      </c>
      <c r="M91" s="5">
        <v>0</v>
      </c>
      <c r="N91" s="5"/>
      <c r="O91" s="5"/>
      <c r="P91" s="5"/>
      <c r="Q91" s="5"/>
      <c r="R91" s="5"/>
      <c r="S91" s="5"/>
    </row>
    <row r="92" spans="1:19" x14ac:dyDescent="0.25">
      <c r="A92" s="5" t="s">
        <v>1904</v>
      </c>
      <c r="B92" s="5" t="s">
        <v>3238</v>
      </c>
      <c r="C92" s="5">
        <v>0</v>
      </c>
      <c r="D92" s="5">
        <v>1</v>
      </c>
      <c r="E92" s="5">
        <v>0</v>
      </c>
      <c r="F92" s="5">
        <v>0</v>
      </c>
      <c r="G92" s="5">
        <v>0</v>
      </c>
      <c r="H92" s="5">
        <v>0</v>
      </c>
      <c r="I92" s="5">
        <v>0</v>
      </c>
      <c r="J92" s="5">
        <v>0</v>
      </c>
      <c r="K92" s="5">
        <v>0</v>
      </c>
      <c r="L92" s="5">
        <v>0</v>
      </c>
      <c r="M92" s="5">
        <v>0</v>
      </c>
      <c r="N92" s="5"/>
      <c r="O92" s="5"/>
      <c r="P92" s="5"/>
      <c r="Q92" s="5"/>
      <c r="R92" s="5"/>
      <c r="S92" s="5"/>
    </row>
    <row r="93" spans="1:19" x14ac:dyDescent="0.25">
      <c r="A93" s="5" t="s">
        <v>1906</v>
      </c>
      <c r="B93" s="5" t="s">
        <v>3238</v>
      </c>
      <c r="C93" s="5">
        <v>1</v>
      </c>
      <c r="D93" s="5">
        <v>7</v>
      </c>
      <c r="E93" s="5">
        <v>14.29</v>
      </c>
      <c r="F93" s="5">
        <v>0</v>
      </c>
      <c r="G93" s="5">
        <v>1</v>
      </c>
      <c r="H93" s="5">
        <v>0</v>
      </c>
      <c r="I93" s="5">
        <v>0</v>
      </c>
      <c r="J93" s="5">
        <v>0</v>
      </c>
      <c r="K93" s="5">
        <v>0</v>
      </c>
      <c r="L93" s="5">
        <v>0</v>
      </c>
      <c r="M93" s="5">
        <v>0</v>
      </c>
      <c r="N93" s="5">
        <v>100</v>
      </c>
      <c r="O93" s="5">
        <v>0</v>
      </c>
      <c r="P93" s="5">
        <v>0</v>
      </c>
      <c r="Q93" s="5">
        <v>0</v>
      </c>
      <c r="R93" s="5">
        <v>0</v>
      </c>
      <c r="S93" s="5">
        <v>100</v>
      </c>
    </row>
    <row r="94" spans="1:19" x14ac:dyDescent="0.25">
      <c r="A94" s="5" t="s">
        <v>1908</v>
      </c>
      <c r="B94" s="5" t="s">
        <v>3238</v>
      </c>
      <c r="C94" s="5">
        <v>15</v>
      </c>
      <c r="D94" s="5">
        <v>124</v>
      </c>
      <c r="E94" s="5">
        <v>12.1</v>
      </c>
      <c r="F94" s="5">
        <v>10</v>
      </c>
      <c r="G94" s="5">
        <v>5</v>
      </c>
      <c r="H94" s="5">
        <v>6</v>
      </c>
      <c r="I94" s="5">
        <v>3</v>
      </c>
      <c r="J94" s="5">
        <v>0</v>
      </c>
      <c r="K94" s="5">
        <v>1</v>
      </c>
      <c r="L94" s="5">
        <v>10</v>
      </c>
      <c r="M94" s="5">
        <v>0</v>
      </c>
      <c r="N94" s="5">
        <v>33.33</v>
      </c>
      <c r="O94" s="5">
        <v>40</v>
      </c>
      <c r="P94" s="5">
        <v>20</v>
      </c>
      <c r="Q94" s="5">
        <v>0</v>
      </c>
      <c r="R94" s="5">
        <v>6.67</v>
      </c>
      <c r="S94" s="5">
        <v>100</v>
      </c>
    </row>
    <row r="95" spans="1:19" x14ac:dyDescent="0.25">
      <c r="A95" s="5" t="s">
        <v>1320</v>
      </c>
      <c r="B95" s="5" t="s">
        <v>3238</v>
      </c>
      <c r="C95" s="5">
        <v>5</v>
      </c>
      <c r="D95" s="5">
        <v>36</v>
      </c>
      <c r="E95" s="5">
        <v>13.89</v>
      </c>
      <c r="F95" s="5">
        <v>5</v>
      </c>
      <c r="G95" s="5">
        <v>0</v>
      </c>
      <c r="H95" s="5">
        <v>2</v>
      </c>
      <c r="I95" s="5">
        <v>0</v>
      </c>
      <c r="J95" s="5">
        <v>1</v>
      </c>
      <c r="K95" s="5">
        <v>2</v>
      </c>
      <c r="L95" s="5">
        <v>5</v>
      </c>
      <c r="M95" s="5">
        <v>0</v>
      </c>
      <c r="N95" s="5">
        <v>0</v>
      </c>
      <c r="O95" s="5">
        <v>40</v>
      </c>
      <c r="P95" s="5">
        <v>0</v>
      </c>
      <c r="Q95" s="5">
        <v>20</v>
      </c>
      <c r="R95" s="5">
        <v>40</v>
      </c>
      <c r="S95" s="5">
        <v>100</v>
      </c>
    </row>
    <row r="96" spans="1:19" x14ac:dyDescent="0.25">
      <c r="A96" s="5" t="s">
        <v>1910</v>
      </c>
      <c r="B96" s="5" t="s">
        <v>3238</v>
      </c>
      <c r="C96" s="5">
        <v>7</v>
      </c>
      <c r="D96" s="5">
        <v>17</v>
      </c>
      <c r="E96" s="5">
        <v>41.18</v>
      </c>
      <c r="F96" s="5">
        <v>2</v>
      </c>
      <c r="G96" s="5">
        <v>5</v>
      </c>
      <c r="H96" s="5">
        <v>1</v>
      </c>
      <c r="I96" s="5">
        <v>0</v>
      </c>
      <c r="J96" s="5">
        <v>1</v>
      </c>
      <c r="K96" s="5">
        <v>0</v>
      </c>
      <c r="L96" s="5">
        <v>2</v>
      </c>
      <c r="M96" s="5">
        <v>0</v>
      </c>
      <c r="N96" s="5">
        <v>71.430000000000007</v>
      </c>
      <c r="O96" s="5">
        <v>14.29</v>
      </c>
      <c r="P96" s="5">
        <v>0</v>
      </c>
      <c r="Q96" s="5">
        <v>14.29</v>
      </c>
      <c r="R96" s="5">
        <v>0</v>
      </c>
      <c r="S96" s="5">
        <v>100</v>
      </c>
    </row>
    <row r="97" spans="1:19" x14ac:dyDescent="0.25">
      <c r="A97" s="5" t="s">
        <v>1912</v>
      </c>
      <c r="B97" s="5" t="s">
        <v>3238</v>
      </c>
      <c r="C97" s="5">
        <v>2</v>
      </c>
      <c r="D97" s="5">
        <v>9</v>
      </c>
      <c r="E97" s="5">
        <v>22.22</v>
      </c>
      <c r="F97" s="5">
        <v>2</v>
      </c>
      <c r="G97" s="5">
        <v>0</v>
      </c>
      <c r="H97" s="5">
        <v>0</v>
      </c>
      <c r="I97" s="5">
        <v>1</v>
      </c>
      <c r="J97" s="5">
        <v>1</v>
      </c>
      <c r="K97" s="5">
        <v>0</v>
      </c>
      <c r="L97" s="5">
        <v>2</v>
      </c>
      <c r="M97" s="5">
        <v>0</v>
      </c>
      <c r="N97" s="5">
        <v>0</v>
      </c>
      <c r="O97" s="5">
        <v>0</v>
      </c>
      <c r="P97" s="5">
        <v>50</v>
      </c>
      <c r="Q97" s="5">
        <v>50</v>
      </c>
      <c r="R97" s="5">
        <v>0</v>
      </c>
      <c r="S97" s="5">
        <v>100</v>
      </c>
    </row>
    <row r="98" spans="1:19" x14ac:dyDescent="0.25">
      <c r="A98" s="5" t="s">
        <v>1322</v>
      </c>
      <c r="B98" s="5" t="s">
        <v>3238</v>
      </c>
      <c r="C98" s="5">
        <v>2</v>
      </c>
      <c r="D98" s="5">
        <v>31</v>
      </c>
      <c r="E98" s="5">
        <v>6.45</v>
      </c>
      <c r="F98" s="5">
        <v>2</v>
      </c>
      <c r="G98" s="5">
        <v>0</v>
      </c>
      <c r="H98" s="5">
        <v>1</v>
      </c>
      <c r="I98" s="5">
        <v>0</v>
      </c>
      <c r="J98" s="5">
        <v>0</v>
      </c>
      <c r="K98" s="5">
        <v>1</v>
      </c>
      <c r="L98" s="5">
        <v>2</v>
      </c>
      <c r="M98" s="5">
        <v>0</v>
      </c>
      <c r="N98" s="5">
        <v>0</v>
      </c>
      <c r="O98" s="5">
        <v>50</v>
      </c>
      <c r="P98" s="5">
        <v>0</v>
      </c>
      <c r="Q98" s="5">
        <v>0</v>
      </c>
      <c r="R98" s="5">
        <v>50</v>
      </c>
      <c r="S98" s="5">
        <v>100</v>
      </c>
    </row>
    <row r="99" spans="1:19" x14ac:dyDescent="0.25">
      <c r="A99" s="5" t="s">
        <v>1916</v>
      </c>
      <c r="B99" s="5" t="s">
        <v>3238</v>
      </c>
      <c r="C99" s="5">
        <v>3</v>
      </c>
      <c r="D99" s="5">
        <v>18</v>
      </c>
      <c r="E99" s="5">
        <v>16.670000000000002</v>
      </c>
      <c r="F99" s="5">
        <v>3</v>
      </c>
      <c r="G99" s="5">
        <v>0</v>
      </c>
      <c r="H99" s="5">
        <v>0</v>
      </c>
      <c r="I99" s="5">
        <v>3</v>
      </c>
      <c r="J99" s="5">
        <v>0</v>
      </c>
      <c r="K99" s="5">
        <v>0</v>
      </c>
      <c r="L99" s="5">
        <v>3</v>
      </c>
      <c r="M99" s="5">
        <v>0</v>
      </c>
      <c r="N99" s="5">
        <v>0</v>
      </c>
      <c r="O99" s="5">
        <v>0</v>
      </c>
      <c r="P99" s="5">
        <v>100</v>
      </c>
      <c r="Q99" s="5">
        <v>0</v>
      </c>
      <c r="R99" s="5">
        <v>0</v>
      </c>
      <c r="S99" s="5">
        <v>100</v>
      </c>
    </row>
    <row r="100" spans="1:19" x14ac:dyDescent="0.25">
      <c r="A100" s="5" t="s">
        <v>1918</v>
      </c>
      <c r="B100" s="5" t="s">
        <v>3238</v>
      </c>
      <c r="C100" s="5">
        <v>0</v>
      </c>
      <c r="D100" s="5">
        <v>8</v>
      </c>
      <c r="E100" s="5">
        <v>0</v>
      </c>
      <c r="F100" s="5">
        <v>0</v>
      </c>
      <c r="G100" s="5">
        <v>0</v>
      </c>
      <c r="H100" s="5">
        <v>0</v>
      </c>
      <c r="I100" s="5">
        <v>0</v>
      </c>
      <c r="J100" s="5">
        <v>0</v>
      </c>
      <c r="K100" s="5">
        <v>0</v>
      </c>
      <c r="L100" s="5">
        <v>0</v>
      </c>
      <c r="M100" s="5">
        <v>0</v>
      </c>
      <c r="N100" s="5"/>
      <c r="O100" s="5"/>
      <c r="P100" s="5"/>
      <c r="Q100" s="5"/>
      <c r="R100" s="5"/>
      <c r="S100" s="5"/>
    </row>
    <row r="101" spans="1:19" x14ac:dyDescent="0.25">
      <c r="A101" s="5" t="s">
        <v>1324</v>
      </c>
      <c r="B101" s="5" t="s">
        <v>3238</v>
      </c>
      <c r="C101" s="5">
        <v>4</v>
      </c>
      <c r="D101" s="5">
        <v>12</v>
      </c>
      <c r="E101" s="5">
        <v>33.33</v>
      </c>
      <c r="F101" s="5">
        <v>4</v>
      </c>
      <c r="G101" s="5">
        <v>0</v>
      </c>
      <c r="H101" s="5">
        <v>0</v>
      </c>
      <c r="I101" s="5">
        <v>3</v>
      </c>
      <c r="J101" s="5">
        <v>0</v>
      </c>
      <c r="K101" s="5">
        <v>1</v>
      </c>
      <c r="L101" s="5">
        <v>4</v>
      </c>
      <c r="M101" s="5">
        <v>0</v>
      </c>
      <c r="N101" s="5">
        <v>0</v>
      </c>
      <c r="O101" s="5">
        <v>0</v>
      </c>
      <c r="P101" s="5">
        <v>75</v>
      </c>
      <c r="Q101" s="5">
        <v>0</v>
      </c>
      <c r="R101" s="5">
        <v>25</v>
      </c>
      <c r="S101" s="5">
        <v>100</v>
      </c>
    </row>
    <row r="102" spans="1:19" x14ac:dyDescent="0.25">
      <c r="A102" s="5" t="s">
        <v>1920</v>
      </c>
      <c r="B102" s="5" t="s">
        <v>3238</v>
      </c>
      <c r="C102" s="5">
        <v>9</v>
      </c>
      <c r="D102" s="5">
        <v>75</v>
      </c>
      <c r="E102" s="5">
        <v>12</v>
      </c>
      <c r="F102" s="5">
        <v>3</v>
      </c>
      <c r="G102" s="5">
        <v>6</v>
      </c>
      <c r="H102" s="5">
        <v>0</v>
      </c>
      <c r="I102" s="5">
        <v>1</v>
      </c>
      <c r="J102" s="5">
        <v>1</v>
      </c>
      <c r="K102" s="5">
        <v>1</v>
      </c>
      <c r="L102" s="5">
        <v>3</v>
      </c>
      <c r="M102" s="5">
        <v>0</v>
      </c>
      <c r="N102" s="5">
        <v>66.67</v>
      </c>
      <c r="O102" s="5">
        <v>0</v>
      </c>
      <c r="P102" s="5">
        <v>11.11</v>
      </c>
      <c r="Q102" s="5">
        <v>11.11</v>
      </c>
      <c r="R102" s="5">
        <v>11.11</v>
      </c>
      <c r="S102" s="5">
        <v>100</v>
      </c>
    </row>
    <row r="103" spans="1:19" x14ac:dyDescent="0.25">
      <c r="A103" s="5" t="s">
        <v>1922</v>
      </c>
      <c r="B103" s="5" t="s">
        <v>3238</v>
      </c>
      <c r="C103" s="5">
        <v>9</v>
      </c>
      <c r="D103" s="5">
        <v>107</v>
      </c>
      <c r="E103" s="5">
        <v>8.41</v>
      </c>
      <c r="F103" s="5">
        <v>8</v>
      </c>
      <c r="G103" s="5">
        <v>1</v>
      </c>
      <c r="H103" s="5">
        <v>3</v>
      </c>
      <c r="I103" s="5">
        <v>0</v>
      </c>
      <c r="J103" s="5">
        <v>4</v>
      </c>
      <c r="K103" s="5">
        <v>1</v>
      </c>
      <c r="L103" s="5">
        <v>8</v>
      </c>
      <c r="M103" s="5">
        <v>0</v>
      </c>
      <c r="N103" s="5">
        <v>11.11</v>
      </c>
      <c r="O103" s="5">
        <v>33.33</v>
      </c>
      <c r="P103" s="5">
        <v>0</v>
      </c>
      <c r="Q103" s="5">
        <v>44.44</v>
      </c>
      <c r="R103" s="5">
        <v>11.11</v>
      </c>
      <c r="S103" s="5">
        <v>100</v>
      </c>
    </row>
    <row r="104" spans="1:19" x14ac:dyDescent="0.25">
      <c r="A104" s="5" t="s">
        <v>1924</v>
      </c>
      <c r="B104" s="5" t="s">
        <v>3238</v>
      </c>
      <c r="C104" s="5">
        <v>5</v>
      </c>
      <c r="D104" s="5">
        <v>19</v>
      </c>
      <c r="E104" s="5">
        <v>26.32</v>
      </c>
      <c r="F104" s="5">
        <v>5</v>
      </c>
      <c r="G104" s="5">
        <v>0</v>
      </c>
      <c r="H104" s="5">
        <v>1</v>
      </c>
      <c r="I104" s="5">
        <v>2</v>
      </c>
      <c r="J104" s="5">
        <v>1</v>
      </c>
      <c r="K104" s="5">
        <v>1</v>
      </c>
      <c r="L104" s="5">
        <v>5</v>
      </c>
      <c r="M104" s="5">
        <v>0</v>
      </c>
      <c r="N104" s="5">
        <v>0</v>
      </c>
      <c r="O104" s="5">
        <v>20</v>
      </c>
      <c r="P104" s="5">
        <v>40</v>
      </c>
      <c r="Q104" s="5">
        <v>20</v>
      </c>
      <c r="R104" s="5">
        <v>20</v>
      </c>
      <c r="S104" s="5">
        <v>100</v>
      </c>
    </row>
    <row r="105" spans="1:19" x14ac:dyDescent="0.25">
      <c r="A105" s="5" t="s">
        <v>1926</v>
      </c>
      <c r="B105" s="5" t="s">
        <v>3238</v>
      </c>
      <c r="C105" s="5">
        <v>0</v>
      </c>
      <c r="D105" s="5">
        <v>6</v>
      </c>
      <c r="E105" s="5">
        <v>0</v>
      </c>
      <c r="F105" s="5">
        <v>0</v>
      </c>
      <c r="G105" s="5">
        <v>0</v>
      </c>
      <c r="H105" s="5">
        <v>0</v>
      </c>
      <c r="I105" s="5">
        <v>0</v>
      </c>
      <c r="J105" s="5">
        <v>0</v>
      </c>
      <c r="K105" s="5">
        <v>0</v>
      </c>
      <c r="L105" s="5">
        <v>0</v>
      </c>
      <c r="M105" s="5">
        <v>0</v>
      </c>
      <c r="N105" s="5"/>
      <c r="O105" s="5"/>
      <c r="P105" s="5"/>
      <c r="Q105" s="5"/>
      <c r="R105" s="5"/>
      <c r="S105" s="5"/>
    </row>
    <row r="106" spans="1:19" x14ac:dyDescent="0.25">
      <c r="A106" s="5" t="s">
        <v>1928</v>
      </c>
      <c r="B106" s="5" t="s">
        <v>3238</v>
      </c>
      <c r="C106" s="5">
        <v>4</v>
      </c>
      <c r="D106" s="5">
        <v>46</v>
      </c>
      <c r="E106" s="5">
        <v>8.6999999999999993</v>
      </c>
      <c r="F106" s="5">
        <v>2</v>
      </c>
      <c r="G106" s="5">
        <v>2</v>
      </c>
      <c r="H106" s="5">
        <v>0</v>
      </c>
      <c r="I106" s="5">
        <v>1</v>
      </c>
      <c r="J106" s="5">
        <v>1</v>
      </c>
      <c r="K106" s="5">
        <v>0</v>
      </c>
      <c r="L106" s="5">
        <v>2</v>
      </c>
      <c r="M106" s="5">
        <v>0</v>
      </c>
      <c r="N106" s="5">
        <v>50</v>
      </c>
      <c r="O106" s="5">
        <v>0</v>
      </c>
      <c r="P106" s="5">
        <v>25</v>
      </c>
      <c r="Q106" s="5">
        <v>25</v>
      </c>
      <c r="R106" s="5">
        <v>0</v>
      </c>
      <c r="S106" s="5">
        <v>100</v>
      </c>
    </row>
    <row r="107" spans="1:19" x14ac:dyDescent="0.25">
      <c r="A107" s="5" t="s">
        <v>1930</v>
      </c>
      <c r="B107" s="5" t="s">
        <v>3238</v>
      </c>
      <c r="C107" s="5">
        <v>50</v>
      </c>
      <c r="D107" s="5">
        <v>266</v>
      </c>
      <c r="E107" s="5">
        <v>18.8</v>
      </c>
      <c r="F107" s="5">
        <v>46</v>
      </c>
      <c r="G107" s="5">
        <v>4</v>
      </c>
      <c r="H107" s="5">
        <v>23</v>
      </c>
      <c r="I107" s="5">
        <v>9</v>
      </c>
      <c r="J107" s="5">
        <v>8</v>
      </c>
      <c r="K107" s="5">
        <v>6</v>
      </c>
      <c r="L107" s="5">
        <v>46</v>
      </c>
      <c r="M107" s="5">
        <v>0</v>
      </c>
      <c r="N107" s="5">
        <v>8</v>
      </c>
      <c r="O107" s="5">
        <v>46</v>
      </c>
      <c r="P107" s="5">
        <v>18</v>
      </c>
      <c r="Q107" s="5">
        <v>16</v>
      </c>
      <c r="R107" s="5">
        <v>12</v>
      </c>
      <c r="S107" s="5">
        <v>100</v>
      </c>
    </row>
    <row r="108" spans="1:19" x14ac:dyDescent="0.25">
      <c r="A108" s="5" t="s">
        <v>1326</v>
      </c>
      <c r="B108" s="5" t="s">
        <v>3238</v>
      </c>
      <c r="C108" s="5">
        <v>73</v>
      </c>
      <c r="D108" s="5">
        <v>215</v>
      </c>
      <c r="E108" s="5">
        <v>33.950000000000003</v>
      </c>
      <c r="F108" s="5">
        <v>63</v>
      </c>
      <c r="G108" s="5">
        <v>10</v>
      </c>
      <c r="H108" s="5">
        <v>27</v>
      </c>
      <c r="I108" s="5">
        <v>24</v>
      </c>
      <c r="J108" s="5">
        <v>7</v>
      </c>
      <c r="K108" s="5">
        <v>5</v>
      </c>
      <c r="L108" s="5">
        <v>63</v>
      </c>
      <c r="M108" s="5">
        <v>0</v>
      </c>
      <c r="N108" s="5">
        <v>13.7</v>
      </c>
      <c r="O108" s="5">
        <v>36.99</v>
      </c>
      <c r="P108" s="5">
        <v>32.880000000000003</v>
      </c>
      <c r="Q108" s="5">
        <v>9.59</v>
      </c>
      <c r="R108" s="5">
        <v>6.85</v>
      </c>
      <c r="S108" s="5">
        <v>100</v>
      </c>
    </row>
    <row r="109" spans="1:19" x14ac:dyDescent="0.25">
      <c r="A109" s="5" t="s">
        <v>1934</v>
      </c>
      <c r="B109" s="5" t="s">
        <v>3238</v>
      </c>
      <c r="C109" s="5">
        <v>15</v>
      </c>
      <c r="D109" s="5">
        <v>32</v>
      </c>
      <c r="E109" s="5">
        <v>46.88</v>
      </c>
      <c r="F109" s="5">
        <v>12</v>
      </c>
      <c r="G109" s="5">
        <v>3</v>
      </c>
      <c r="H109" s="5">
        <v>4</v>
      </c>
      <c r="I109" s="5">
        <v>1</v>
      </c>
      <c r="J109" s="5">
        <v>5</v>
      </c>
      <c r="K109" s="5">
        <v>2</v>
      </c>
      <c r="L109" s="5">
        <v>12</v>
      </c>
      <c r="M109" s="5">
        <v>0</v>
      </c>
      <c r="N109" s="5">
        <v>20</v>
      </c>
      <c r="O109" s="5">
        <v>26.67</v>
      </c>
      <c r="P109" s="5">
        <v>6.67</v>
      </c>
      <c r="Q109" s="5">
        <v>33.33</v>
      </c>
      <c r="R109" s="5">
        <v>13.33</v>
      </c>
      <c r="S109" s="5">
        <v>100</v>
      </c>
    </row>
    <row r="110" spans="1:19" x14ac:dyDescent="0.25">
      <c r="A110" s="5" t="s">
        <v>1936</v>
      </c>
      <c r="B110" s="5" t="s">
        <v>3238</v>
      </c>
      <c r="C110" s="5">
        <v>63</v>
      </c>
      <c r="D110" s="5">
        <v>295</v>
      </c>
      <c r="E110" s="5">
        <v>21.36</v>
      </c>
      <c r="F110" s="5">
        <v>34</v>
      </c>
      <c r="G110" s="5">
        <v>29</v>
      </c>
      <c r="H110" s="5">
        <v>3</v>
      </c>
      <c r="I110" s="5">
        <v>22</v>
      </c>
      <c r="J110" s="5">
        <v>7</v>
      </c>
      <c r="K110" s="5">
        <v>2</v>
      </c>
      <c r="L110" s="5">
        <v>34</v>
      </c>
      <c r="M110" s="5">
        <v>0</v>
      </c>
      <c r="N110" s="5">
        <v>46.03</v>
      </c>
      <c r="O110" s="5">
        <v>4.76</v>
      </c>
      <c r="P110" s="5">
        <v>34.92</v>
      </c>
      <c r="Q110" s="5">
        <v>11.11</v>
      </c>
      <c r="R110" s="5">
        <v>3.17</v>
      </c>
      <c r="S110" s="5">
        <v>100</v>
      </c>
    </row>
    <row r="111" spans="1:19" x14ac:dyDescent="0.25">
      <c r="A111" s="5" t="s">
        <v>1330</v>
      </c>
      <c r="B111" s="5" t="s">
        <v>3238</v>
      </c>
      <c r="C111" s="5">
        <v>5</v>
      </c>
      <c r="D111" s="5">
        <v>44</v>
      </c>
      <c r="E111" s="5">
        <v>11.36</v>
      </c>
      <c r="F111" s="5">
        <v>3</v>
      </c>
      <c r="G111" s="5">
        <v>2</v>
      </c>
      <c r="H111" s="5">
        <v>0</v>
      </c>
      <c r="I111" s="5">
        <v>0</v>
      </c>
      <c r="J111" s="5">
        <v>3</v>
      </c>
      <c r="K111" s="5">
        <v>0</v>
      </c>
      <c r="L111" s="5">
        <v>3</v>
      </c>
      <c r="M111" s="5">
        <v>0</v>
      </c>
      <c r="N111" s="5">
        <v>40</v>
      </c>
      <c r="O111" s="5">
        <v>0</v>
      </c>
      <c r="P111" s="5">
        <v>0</v>
      </c>
      <c r="Q111" s="5">
        <v>60</v>
      </c>
      <c r="R111" s="5">
        <v>0</v>
      </c>
      <c r="S111" s="5">
        <v>100</v>
      </c>
    </row>
    <row r="112" spans="1:19" x14ac:dyDescent="0.25">
      <c r="A112" s="5" t="s">
        <v>1940</v>
      </c>
      <c r="B112" s="5" t="s">
        <v>3238</v>
      </c>
      <c r="C112" s="5">
        <v>25</v>
      </c>
      <c r="D112" s="5">
        <v>74</v>
      </c>
      <c r="E112" s="5">
        <v>33.78</v>
      </c>
      <c r="F112" s="5">
        <v>23</v>
      </c>
      <c r="G112" s="5">
        <v>2</v>
      </c>
      <c r="H112" s="5">
        <v>15</v>
      </c>
      <c r="I112" s="5">
        <v>6</v>
      </c>
      <c r="J112" s="5">
        <v>1</v>
      </c>
      <c r="K112" s="5">
        <v>1</v>
      </c>
      <c r="L112" s="5">
        <v>23</v>
      </c>
      <c r="M112" s="5">
        <v>0</v>
      </c>
      <c r="N112" s="5">
        <v>8</v>
      </c>
      <c r="O112" s="5">
        <v>60</v>
      </c>
      <c r="P112" s="5">
        <v>24</v>
      </c>
      <c r="Q112" s="5">
        <v>4</v>
      </c>
      <c r="R112" s="5">
        <v>4</v>
      </c>
      <c r="S112" s="5">
        <v>100</v>
      </c>
    </row>
    <row r="113" spans="1:19" x14ac:dyDescent="0.25">
      <c r="A113" s="5" t="s">
        <v>1942</v>
      </c>
      <c r="B113" s="5" t="s">
        <v>3238</v>
      </c>
      <c r="C113" s="5">
        <v>2</v>
      </c>
      <c r="D113" s="5">
        <v>11</v>
      </c>
      <c r="E113" s="5">
        <v>18.18</v>
      </c>
      <c r="F113" s="5">
        <v>0</v>
      </c>
      <c r="G113" s="5">
        <v>2</v>
      </c>
      <c r="H113" s="5">
        <v>0</v>
      </c>
      <c r="I113" s="5">
        <v>0</v>
      </c>
      <c r="J113" s="5">
        <v>0</v>
      </c>
      <c r="K113" s="5">
        <v>0</v>
      </c>
      <c r="L113" s="5">
        <v>0</v>
      </c>
      <c r="M113" s="5">
        <v>0</v>
      </c>
      <c r="N113" s="5">
        <v>100</v>
      </c>
      <c r="O113" s="5">
        <v>0</v>
      </c>
      <c r="P113" s="5">
        <v>0</v>
      </c>
      <c r="Q113" s="5">
        <v>0</v>
      </c>
      <c r="R113" s="5">
        <v>0</v>
      </c>
      <c r="S113" s="5">
        <v>100</v>
      </c>
    </row>
    <row r="114" spans="1:19" x14ac:dyDescent="0.25">
      <c r="A114" s="5" t="s">
        <v>1944</v>
      </c>
      <c r="B114" s="5" t="s">
        <v>3238</v>
      </c>
      <c r="C114" s="5">
        <v>30</v>
      </c>
      <c r="D114" s="5">
        <v>158</v>
      </c>
      <c r="E114" s="5">
        <v>18.989999999999998</v>
      </c>
      <c r="F114" s="5">
        <v>16</v>
      </c>
      <c r="G114" s="5">
        <v>14</v>
      </c>
      <c r="H114" s="5">
        <v>4</v>
      </c>
      <c r="I114" s="5">
        <v>6</v>
      </c>
      <c r="J114" s="5">
        <v>3</v>
      </c>
      <c r="K114" s="5">
        <v>3</v>
      </c>
      <c r="L114" s="5">
        <v>16</v>
      </c>
      <c r="M114" s="5">
        <v>0</v>
      </c>
      <c r="N114" s="5">
        <v>46.67</v>
      </c>
      <c r="O114" s="5">
        <v>13.33</v>
      </c>
      <c r="P114" s="5">
        <v>20</v>
      </c>
      <c r="Q114" s="5">
        <v>10</v>
      </c>
      <c r="R114" s="5">
        <v>10</v>
      </c>
      <c r="S114" s="5">
        <v>100</v>
      </c>
    </row>
    <row r="115" spans="1:19" x14ac:dyDescent="0.25">
      <c r="A115" s="5" t="s">
        <v>1946</v>
      </c>
      <c r="B115" s="5" t="s">
        <v>3238</v>
      </c>
      <c r="C115" s="5">
        <v>4</v>
      </c>
      <c r="D115" s="5">
        <v>28</v>
      </c>
      <c r="E115" s="5">
        <v>14.29</v>
      </c>
      <c r="F115" s="5">
        <v>2</v>
      </c>
      <c r="G115" s="5">
        <v>2</v>
      </c>
      <c r="H115" s="5">
        <v>1</v>
      </c>
      <c r="I115" s="5">
        <v>1</v>
      </c>
      <c r="J115" s="5">
        <v>0</v>
      </c>
      <c r="K115" s="5">
        <v>0</v>
      </c>
      <c r="L115" s="5">
        <v>2</v>
      </c>
      <c r="M115" s="5">
        <v>0</v>
      </c>
      <c r="N115" s="5">
        <v>50</v>
      </c>
      <c r="O115" s="5">
        <v>25</v>
      </c>
      <c r="P115" s="5">
        <v>25</v>
      </c>
      <c r="Q115" s="5">
        <v>0</v>
      </c>
      <c r="R115" s="5">
        <v>0</v>
      </c>
      <c r="S115" s="5">
        <v>100</v>
      </c>
    </row>
    <row r="116" spans="1:19" x14ac:dyDescent="0.25">
      <c r="A116" s="5" t="s">
        <v>1948</v>
      </c>
      <c r="B116" s="5" t="s">
        <v>3238</v>
      </c>
      <c r="C116" s="5">
        <v>5</v>
      </c>
      <c r="D116" s="5">
        <v>10</v>
      </c>
      <c r="E116" s="5">
        <v>50</v>
      </c>
      <c r="F116" s="5">
        <v>4</v>
      </c>
      <c r="G116" s="5">
        <v>1</v>
      </c>
      <c r="H116" s="5">
        <v>4</v>
      </c>
      <c r="I116" s="5">
        <v>0</v>
      </c>
      <c r="J116" s="5">
        <v>0</v>
      </c>
      <c r="K116" s="5">
        <v>0</v>
      </c>
      <c r="L116" s="5">
        <v>4</v>
      </c>
      <c r="M116" s="5">
        <v>0</v>
      </c>
      <c r="N116" s="5">
        <v>20</v>
      </c>
      <c r="O116" s="5">
        <v>80</v>
      </c>
      <c r="P116" s="5">
        <v>0</v>
      </c>
      <c r="Q116" s="5">
        <v>0</v>
      </c>
      <c r="R116" s="5">
        <v>0</v>
      </c>
      <c r="S116" s="5">
        <v>100</v>
      </c>
    </row>
    <row r="117" spans="1:19" x14ac:dyDescent="0.25">
      <c r="A117" s="5" t="s">
        <v>1334</v>
      </c>
      <c r="B117" s="5" t="s">
        <v>3238</v>
      </c>
      <c r="C117" s="5">
        <v>1</v>
      </c>
      <c r="D117" s="5">
        <v>12</v>
      </c>
      <c r="E117" s="5">
        <v>8.33</v>
      </c>
      <c r="F117" s="5">
        <v>1</v>
      </c>
      <c r="G117" s="5">
        <v>0</v>
      </c>
      <c r="H117" s="5">
        <v>0</v>
      </c>
      <c r="I117" s="5">
        <v>1</v>
      </c>
      <c r="J117" s="5">
        <v>0</v>
      </c>
      <c r="K117" s="5">
        <v>0</v>
      </c>
      <c r="L117" s="5">
        <v>1</v>
      </c>
      <c r="M117" s="5">
        <v>0</v>
      </c>
      <c r="N117" s="5">
        <v>0</v>
      </c>
      <c r="O117" s="5">
        <v>0</v>
      </c>
      <c r="P117" s="5">
        <v>100</v>
      </c>
      <c r="Q117" s="5">
        <v>0</v>
      </c>
      <c r="R117" s="5">
        <v>0</v>
      </c>
      <c r="S117" s="5">
        <v>100</v>
      </c>
    </row>
    <row r="118" spans="1:19" x14ac:dyDescent="0.25">
      <c r="A118" s="5" t="s">
        <v>1950</v>
      </c>
      <c r="B118" s="5" t="s">
        <v>3238</v>
      </c>
      <c r="C118" s="5">
        <v>142</v>
      </c>
      <c r="D118" s="5">
        <v>865</v>
      </c>
      <c r="E118" s="5">
        <v>16.420000000000002</v>
      </c>
      <c r="F118" s="5">
        <v>84</v>
      </c>
      <c r="G118" s="5">
        <v>58</v>
      </c>
      <c r="H118" s="5">
        <v>41</v>
      </c>
      <c r="I118" s="5">
        <v>15</v>
      </c>
      <c r="J118" s="5">
        <v>15</v>
      </c>
      <c r="K118" s="5">
        <v>13</v>
      </c>
      <c r="L118" s="5">
        <v>84</v>
      </c>
      <c r="M118" s="5">
        <v>0</v>
      </c>
      <c r="N118" s="5">
        <v>40.85</v>
      </c>
      <c r="O118" s="5">
        <v>28.87</v>
      </c>
      <c r="P118" s="5">
        <v>10.56</v>
      </c>
      <c r="Q118" s="5">
        <v>10.56</v>
      </c>
      <c r="R118" s="5">
        <v>9.15</v>
      </c>
      <c r="S118" s="5">
        <v>100</v>
      </c>
    </row>
    <row r="119" spans="1:19" x14ac:dyDescent="0.25">
      <c r="A119" s="5" t="s">
        <v>1954</v>
      </c>
      <c r="B119" s="5" t="s">
        <v>3238</v>
      </c>
      <c r="C119" s="5">
        <v>1</v>
      </c>
      <c r="D119" s="5">
        <v>43</v>
      </c>
      <c r="E119" s="5">
        <v>2.33</v>
      </c>
      <c r="F119" s="5">
        <v>1</v>
      </c>
      <c r="G119" s="5">
        <v>0</v>
      </c>
      <c r="H119" s="5">
        <v>0</v>
      </c>
      <c r="I119" s="5">
        <v>1</v>
      </c>
      <c r="J119" s="5">
        <v>0</v>
      </c>
      <c r="K119" s="5">
        <v>0</v>
      </c>
      <c r="L119" s="5">
        <v>1</v>
      </c>
      <c r="M119" s="5">
        <v>0</v>
      </c>
      <c r="N119" s="5">
        <v>0</v>
      </c>
      <c r="O119" s="5">
        <v>0</v>
      </c>
      <c r="P119" s="5">
        <v>100</v>
      </c>
      <c r="Q119" s="5">
        <v>0</v>
      </c>
      <c r="R119" s="5">
        <v>0</v>
      </c>
      <c r="S119" s="5">
        <v>100</v>
      </c>
    </row>
    <row r="120" spans="1:19" x14ac:dyDescent="0.25">
      <c r="A120" s="5" t="s">
        <v>1956</v>
      </c>
      <c r="B120" s="5" t="s">
        <v>3238</v>
      </c>
      <c r="C120" s="5">
        <v>4</v>
      </c>
      <c r="D120" s="5">
        <v>65</v>
      </c>
      <c r="E120" s="5">
        <v>6.15</v>
      </c>
      <c r="F120" s="5">
        <v>1</v>
      </c>
      <c r="G120" s="5">
        <v>3</v>
      </c>
      <c r="H120" s="5">
        <v>0</v>
      </c>
      <c r="I120" s="5">
        <v>0</v>
      </c>
      <c r="J120" s="5">
        <v>0</v>
      </c>
      <c r="K120" s="5">
        <v>1</v>
      </c>
      <c r="L120" s="5">
        <v>1</v>
      </c>
      <c r="M120" s="5">
        <v>0</v>
      </c>
      <c r="N120" s="5">
        <v>75</v>
      </c>
      <c r="O120" s="5">
        <v>0</v>
      </c>
      <c r="P120" s="5">
        <v>0</v>
      </c>
      <c r="Q120" s="5">
        <v>0</v>
      </c>
      <c r="R120" s="5">
        <v>25</v>
      </c>
      <c r="S120" s="5">
        <v>100</v>
      </c>
    </row>
    <row r="121" spans="1:19" x14ac:dyDescent="0.25">
      <c r="A121" s="5" t="s">
        <v>1958</v>
      </c>
      <c r="B121" s="5" t="s">
        <v>3238</v>
      </c>
      <c r="C121" s="5">
        <v>0</v>
      </c>
      <c r="D121" s="5">
        <v>1</v>
      </c>
      <c r="E121" s="5">
        <v>0</v>
      </c>
      <c r="F121" s="5">
        <v>0</v>
      </c>
      <c r="G121" s="5">
        <v>0</v>
      </c>
      <c r="H121" s="5">
        <v>0</v>
      </c>
      <c r="I121" s="5">
        <v>0</v>
      </c>
      <c r="J121" s="5">
        <v>0</v>
      </c>
      <c r="K121" s="5">
        <v>0</v>
      </c>
      <c r="L121" s="5">
        <v>0</v>
      </c>
      <c r="M121" s="5">
        <v>0</v>
      </c>
      <c r="N121" s="5"/>
      <c r="O121" s="5"/>
      <c r="P121" s="5"/>
      <c r="Q121" s="5"/>
      <c r="R121" s="5"/>
      <c r="S121" s="5"/>
    </row>
    <row r="122" spans="1:19" x14ac:dyDescent="0.25">
      <c r="A122" s="5" t="s">
        <v>1338</v>
      </c>
      <c r="B122" s="5" t="s">
        <v>3238</v>
      </c>
      <c r="C122" s="5">
        <v>6</v>
      </c>
      <c r="D122" s="5">
        <v>17</v>
      </c>
      <c r="E122" s="5">
        <v>35.29</v>
      </c>
      <c r="F122" s="5">
        <v>3</v>
      </c>
      <c r="G122" s="5">
        <v>3</v>
      </c>
      <c r="H122" s="5">
        <v>1</v>
      </c>
      <c r="I122" s="5">
        <v>1</v>
      </c>
      <c r="J122" s="5">
        <v>0</v>
      </c>
      <c r="K122" s="5">
        <v>1</v>
      </c>
      <c r="L122" s="5">
        <v>3</v>
      </c>
      <c r="M122" s="5">
        <v>0</v>
      </c>
      <c r="N122" s="5">
        <v>50</v>
      </c>
      <c r="O122" s="5">
        <v>16.670000000000002</v>
      </c>
      <c r="P122" s="5">
        <v>16.670000000000002</v>
      </c>
      <c r="Q122" s="5">
        <v>0</v>
      </c>
      <c r="R122" s="5">
        <v>16.670000000000002</v>
      </c>
      <c r="S122" s="5">
        <v>100</v>
      </c>
    </row>
    <row r="123" spans="1:19" x14ac:dyDescent="0.25">
      <c r="A123" s="5" t="s">
        <v>1960</v>
      </c>
      <c r="B123" s="5" t="s">
        <v>3238</v>
      </c>
      <c r="C123" s="5">
        <v>8</v>
      </c>
      <c r="D123" s="5">
        <v>85</v>
      </c>
      <c r="E123" s="5">
        <v>9.41</v>
      </c>
      <c r="F123" s="5">
        <v>4</v>
      </c>
      <c r="G123" s="5">
        <v>4</v>
      </c>
      <c r="H123" s="5">
        <v>0</v>
      </c>
      <c r="I123" s="5">
        <v>0</v>
      </c>
      <c r="J123" s="5">
        <v>3</v>
      </c>
      <c r="K123" s="5">
        <v>1</v>
      </c>
      <c r="L123" s="5">
        <v>4</v>
      </c>
      <c r="M123" s="5">
        <v>0</v>
      </c>
      <c r="N123" s="5">
        <v>50</v>
      </c>
      <c r="O123" s="5">
        <v>0</v>
      </c>
      <c r="P123" s="5">
        <v>0</v>
      </c>
      <c r="Q123" s="5">
        <v>37.5</v>
      </c>
      <c r="R123" s="5">
        <v>12.5</v>
      </c>
      <c r="S123" s="5">
        <v>100</v>
      </c>
    </row>
    <row r="124" spans="1:19" x14ac:dyDescent="0.25">
      <c r="A124" s="5" t="s">
        <v>1340</v>
      </c>
      <c r="B124" s="5" t="s">
        <v>3238</v>
      </c>
      <c r="C124" s="5">
        <v>8</v>
      </c>
      <c r="D124" s="5">
        <v>21</v>
      </c>
      <c r="E124" s="5">
        <v>38.1</v>
      </c>
      <c r="F124" s="5">
        <v>6</v>
      </c>
      <c r="G124" s="5">
        <v>2</v>
      </c>
      <c r="H124" s="5">
        <v>3</v>
      </c>
      <c r="I124" s="5">
        <v>2</v>
      </c>
      <c r="J124" s="5">
        <v>1</v>
      </c>
      <c r="K124" s="5">
        <v>0</v>
      </c>
      <c r="L124" s="5">
        <v>6</v>
      </c>
      <c r="M124" s="5">
        <v>0</v>
      </c>
      <c r="N124" s="5">
        <v>25</v>
      </c>
      <c r="O124" s="5">
        <v>37.5</v>
      </c>
      <c r="P124" s="5">
        <v>25</v>
      </c>
      <c r="Q124" s="5">
        <v>12.5</v>
      </c>
      <c r="R124" s="5">
        <v>0</v>
      </c>
      <c r="S124" s="5">
        <v>100</v>
      </c>
    </row>
    <row r="125" spans="1:19" x14ac:dyDescent="0.25">
      <c r="A125" s="5" t="s">
        <v>1962</v>
      </c>
      <c r="B125" s="5" t="s">
        <v>3238</v>
      </c>
      <c r="C125" s="5">
        <v>1</v>
      </c>
      <c r="D125" s="5">
        <v>12</v>
      </c>
      <c r="E125" s="5">
        <v>8.33</v>
      </c>
      <c r="F125" s="5">
        <v>1</v>
      </c>
      <c r="G125" s="5">
        <v>0</v>
      </c>
      <c r="H125" s="5">
        <v>0</v>
      </c>
      <c r="I125" s="5">
        <v>1</v>
      </c>
      <c r="J125" s="5">
        <v>0</v>
      </c>
      <c r="K125" s="5">
        <v>0</v>
      </c>
      <c r="L125" s="5">
        <v>1</v>
      </c>
      <c r="M125" s="5">
        <v>0</v>
      </c>
      <c r="N125" s="5">
        <v>0</v>
      </c>
      <c r="O125" s="5">
        <v>0</v>
      </c>
      <c r="P125" s="5">
        <v>100</v>
      </c>
      <c r="Q125" s="5">
        <v>0</v>
      </c>
      <c r="R125" s="5">
        <v>0</v>
      </c>
      <c r="S125" s="5">
        <v>100</v>
      </c>
    </row>
    <row r="126" spans="1:19" x14ac:dyDescent="0.25">
      <c r="A126" s="5" t="s">
        <v>1966</v>
      </c>
      <c r="B126" s="5" t="s">
        <v>3238</v>
      </c>
      <c r="C126" s="5">
        <v>1</v>
      </c>
      <c r="D126" s="5">
        <v>12</v>
      </c>
      <c r="E126" s="5">
        <v>8.33</v>
      </c>
      <c r="F126" s="5">
        <v>0</v>
      </c>
      <c r="G126" s="5">
        <v>1</v>
      </c>
      <c r="H126" s="5">
        <v>0</v>
      </c>
      <c r="I126" s="5">
        <v>0</v>
      </c>
      <c r="J126" s="5">
        <v>0</v>
      </c>
      <c r="K126" s="5">
        <v>0</v>
      </c>
      <c r="L126" s="5">
        <v>0</v>
      </c>
      <c r="M126" s="5">
        <v>0</v>
      </c>
      <c r="N126" s="5">
        <v>100</v>
      </c>
      <c r="O126" s="5">
        <v>0</v>
      </c>
      <c r="P126" s="5">
        <v>0</v>
      </c>
      <c r="Q126" s="5">
        <v>0</v>
      </c>
      <c r="R126" s="5">
        <v>0</v>
      </c>
      <c r="S126" s="5">
        <v>100</v>
      </c>
    </row>
    <row r="127" spans="1:19" x14ac:dyDescent="0.25">
      <c r="A127" s="5" t="s">
        <v>1968</v>
      </c>
      <c r="B127" s="5" t="s">
        <v>3238</v>
      </c>
      <c r="C127" s="5">
        <v>1</v>
      </c>
      <c r="D127" s="5">
        <v>11</v>
      </c>
      <c r="E127" s="5">
        <v>9.09</v>
      </c>
      <c r="F127" s="5">
        <v>1</v>
      </c>
      <c r="G127" s="5">
        <v>0</v>
      </c>
      <c r="H127" s="5">
        <v>0</v>
      </c>
      <c r="I127" s="5">
        <v>1</v>
      </c>
      <c r="J127" s="5">
        <v>0</v>
      </c>
      <c r="K127" s="5">
        <v>0</v>
      </c>
      <c r="L127" s="5">
        <v>1</v>
      </c>
      <c r="M127" s="5">
        <v>0</v>
      </c>
      <c r="N127" s="5">
        <v>0</v>
      </c>
      <c r="O127" s="5">
        <v>0</v>
      </c>
      <c r="P127" s="5">
        <v>100</v>
      </c>
      <c r="Q127" s="5">
        <v>0</v>
      </c>
      <c r="R127" s="5">
        <v>0</v>
      </c>
      <c r="S127" s="5">
        <v>100</v>
      </c>
    </row>
    <row r="128" spans="1:19" x14ac:dyDescent="0.25">
      <c r="A128" s="5" t="s">
        <v>1970</v>
      </c>
      <c r="B128" s="5" t="s">
        <v>3238</v>
      </c>
      <c r="C128" s="5">
        <v>1</v>
      </c>
      <c r="D128" s="5">
        <v>6</v>
      </c>
      <c r="E128" s="5">
        <v>16.670000000000002</v>
      </c>
      <c r="F128" s="5">
        <v>1</v>
      </c>
      <c r="G128" s="5">
        <v>0</v>
      </c>
      <c r="H128" s="5">
        <v>1</v>
      </c>
      <c r="I128" s="5">
        <v>0</v>
      </c>
      <c r="J128" s="5">
        <v>0</v>
      </c>
      <c r="K128" s="5">
        <v>0</v>
      </c>
      <c r="L128" s="5">
        <v>1</v>
      </c>
      <c r="M128" s="5">
        <v>0</v>
      </c>
      <c r="N128" s="5">
        <v>0</v>
      </c>
      <c r="O128" s="5">
        <v>100</v>
      </c>
      <c r="P128" s="5">
        <v>0</v>
      </c>
      <c r="Q128" s="5">
        <v>0</v>
      </c>
      <c r="R128" s="5">
        <v>0</v>
      </c>
      <c r="S128" s="5">
        <v>100</v>
      </c>
    </row>
    <row r="129" spans="1:19" x14ac:dyDescent="0.25">
      <c r="A129" s="5" t="s">
        <v>1342</v>
      </c>
      <c r="B129" s="5" t="s">
        <v>3238</v>
      </c>
      <c r="C129" s="5">
        <v>87</v>
      </c>
      <c r="D129" s="5">
        <v>546</v>
      </c>
      <c r="E129" s="5">
        <v>15.93</v>
      </c>
      <c r="F129" s="5">
        <v>53</v>
      </c>
      <c r="G129" s="5">
        <v>34</v>
      </c>
      <c r="H129" s="5">
        <v>11</v>
      </c>
      <c r="I129" s="5">
        <v>20</v>
      </c>
      <c r="J129" s="5">
        <v>11</v>
      </c>
      <c r="K129" s="5">
        <v>11</v>
      </c>
      <c r="L129" s="5">
        <v>53</v>
      </c>
      <c r="M129" s="5">
        <v>0</v>
      </c>
      <c r="N129" s="5">
        <v>39.08</v>
      </c>
      <c r="O129" s="5">
        <v>12.64</v>
      </c>
      <c r="P129" s="5">
        <v>22.99</v>
      </c>
      <c r="Q129" s="5">
        <v>12.64</v>
      </c>
      <c r="R129" s="5">
        <v>12.64</v>
      </c>
      <c r="S129" s="5">
        <v>100</v>
      </c>
    </row>
    <row r="130" spans="1:19" x14ac:dyDescent="0.25">
      <c r="A130" s="5" t="s">
        <v>1972</v>
      </c>
      <c r="B130" s="5" t="s">
        <v>3238</v>
      </c>
      <c r="C130" s="5">
        <v>17</v>
      </c>
      <c r="D130" s="5">
        <v>40</v>
      </c>
      <c r="E130" s="5">
        <v>42.5</v>
      </c>
      <c r="F130" s="5">
        <v>11</v>
      </c>
      <c r="G130" s="5">
        <v>6</v>
      </c>
      <c r="H130" s="5">
        <v>2</v>
      </c>
      <c r="I130" s="5">
        <v>4</v>
      </c>
      <c r="J130" s="5">
        <v>2</v>
      </c>
      <c r="K130" s="5">
        <v>3</v>
      </c>
      <c r="L130" s="5">
        <v>11</v>
      </c>
      <c r="M130" s="5">
        <v>0</v>
      </c>
      <c r="N130" s="5">
        <v>35.29</v>
      </c>
      <c r="O130" s="5">
        <v>11.76</v>
      </c>
      <c r="P130" s="5">
        <v>23.53</v>
      </c>
      <c r="Q130" s="5">
        <v>11.76</v>
      </c>
      <c r="R130" s="5">
        <v>17.649999999999999</v>
      </c>
      <c r="S130" s="5">
        <v>100</v>
      </c>
    </row>
    <row r="131" spans="1:19" x14ac:dyDescent="0.25">
      <c r="A131" s="5" t="s">
        <v>1345</v>
      </c>
      <c r="B131" s="5" t="s">
        <v>3238</v>
      </c>
      <c r="C131" s="5">
        <v>1</v>
      </c>
      <c r="D131" s="5">
        <v>5</v>
      </c>
      <c r="E131" s="5">
        <v>20</v>
      </c>
      <c r="F131" s="5">
        <v>1</v>
      </c>
      <c r="G131" s="5">
        <v>0</v>
      </c>
      <c r="H131" s="5">
        <v>1</v>
      </c>
      <c r="I131" s="5">
        <v>0</v>
      </c>
      <c r="J131" s="5">
        <v>0</v>
      </c>
      <c r="K131" s="5">
        <v>0</v>
      </c>
      <c r="L131" s="5">
        <v>1</v>
      </c>
      <c r="M131" s="5">
        <v>0</v>
      </c>
      <c r="N131" s="5">
        <v>0</v>
      </c>
      <c r="O131" s="5">
        <v>100</v>
      </c>
      <c r="P131" s="5">
        <v>0</v>
      </c>
      <c r="Q131" s="5">
        <v>0</v>
      </c>
      <c r="R131" s="5">
        <v>0</v>
      </c>
      <c r="S131" s="5">
        <v>100</v>
      </c>
    </row>
    <row r="132" spans="1:19" x14ac:dyDescent="0.25">
      <c r="A132" s="5" t="s">
        <v>1974</v>
      </c>
      <c r="B132" s="5" t="s">
        <v>3238</v>
      </c>
      <c r="C132" s="5">
        <v>18</v>
      </c>
      <c r="D132" s="5">
        <v>60</v>
      </c>
      <c r="E132" s="5">
        <v>30</v>
      </c>
      <c r="F132" s="5">
        <v>15</v>
      </c>
      <c r="G132" s="5">
        <v>3</v>
      </c>
      <c r="H132" s="5">
        <v>4</v>
      </c>
      <c r="I132" s="5">
        <v>5</v>
      </c>
      <c r="J132" s="5">
        <v>3</v>
      </c>
      <c r="K132" s="5">
        <v>3</v>
      </c>
      <c r="L132" s="5">
        <v>15</v>
      </c>
      <c r="M132" s="5">
        <v>0</v>
      </c>
      <c r="N132" s="5">
        <v>16.670000000000002</v>
      </c>
      <c r="O132" s="5">
        <v>22.22</v>
      </c>
      <c r="P132" s="5">
        <v>27.78</v>
      </c>
      <c r="Q132" s="5">
        <v>16.670000000000002</v>
      </c>
      <c r="R132" s="5">
        <v>16.670000000000002</v>
      </c>
      <c r="S132" s="5">
        <v>100</v>
      </c>
    </row>
    <row r="133" spans="1:19" x14ac:dyDescent="0.25">
      <c r="A133" s="5" t="s">
        <v>1976</v>
      </c>
      <c r="B133" s="5" t="s">
        <v>3238</v>
      </c>
      <c r="C133" s="5">
        <v>1</v>
      </c>
      <c r="D133" s="5">
        <v>18</v>
      </c>
      <c r="E133" s="5">
        <v>5.56</v>
      </c>
      <c r="F133" s="5">
        <v>0</v>
      </c>
      <c r="G133" s="5">
        <v>1</v>
      </c>
      <c r="H133" s="5">
        <v>0</v>
      </c>
      <c r="I133" s="5">
        <v>0</v>
      </c>
      <c r="J133" s="5">
        <v>0</v>
      </c>
      <c r="K133" s="5">
        <v>0</v>
      </c>
      <c r="L133" s="5">
        <v>0</v>
      </c>
      <c r="M133" s="5">
        <v>0</v>
      </c>
      <c r="N133" s="5">
        <v>100</v>
      </c>
      <c r="O133" s="5">
        <v>0</v>
      </c>
      <c r="P133" s="5">
        <v>0</v>
      </c>
      <c r="Q133" s="5">
        <v>0</v>
      </c>
      <c r="R133" s="5">
        <v>0</v>
      </c>
      <c r="S133" s="5">
        <v>100</v>
      </c>
    </row>
    <row r="134" spans="1:19" x14ac:dyDescent="0.25">
      <c r="A134" s="5" t="s">
        <v>1978</v>
      </c>
      <c r="B134" s="5" t="s">
        <v>3238</v>
      </c>
      <c r="C134" s="5">
        <v>0</v>
      </c>
      <c r="D134" s="5">
        <v>9</v>
      </c>
      <c r="E134" s="5">
        <v>0</v>
      </c>
      <c r="F134" s="5">
        <v>0</v>
      </c>
      <c r="G134" s="5">
        <v>0</v>
      </c>
      <c r="H134" s="5">
        <v>0</v>
      </c>
      <c r="I134" s="5">
        <v>0</v>
      </c>
      <c r="J134" s="5">
        <v>0</v>
      </c>
      <c r="K134" s="5">
        <v>0</v>
      </c>
      <c r="L134" s="5">
        <v>0</v>
      </c>
      <c r="M134" s="5">
        <v>0</v>
      </c>
      <c r="N134" s="5"/>
      <c r="O134" s="5"/>
      <c r="P134" s="5"/>
      <c r="Q134" s="5"/>
      <c r="R134" s="5"/>
      <c r="S134" s="5"/>
    </row>
    <row r="135" spans="1:19" x14ac:dyDescent="0.25">
      <c r="A135" s="5" t="s">
        <v>1980</v>
      </c>
      <c r="B135" s="5" t="s">
        <v>3238</v>
      </c>
      <c r="C135" s="5">
        <v>2</v>
      </c>
      <c r="D135" s="5">
        <v>21</v>
      </c>
      <c r="E135" s="5">
        <v>9.52</v>
      </c>
      <c r="F135" s="5">
        <v>2</v>
      </c>
      <c r="G135" s="5">
        <v>0</v>
      </c>
      <c r="H135" s="5">
        <v>0</v>
      </c>
      <c r="I135" s="5">
        <v>0</v>
      </c>
      <c r="J135" s="5">
        <v>2</v>
      </c>
      <c r="K135" s="5">
        <v>0</v>
      </c>
      <c r="L135" s="5">
        <v>2</v>
      </c>
      <c r="M135" s="5">
        <v>0</v>
      </c>
      <c r="N135" s="5">
        <v>0</v>
      </c>
      <c r="O135" s="5">
        <v>0</v>
      </c>
      <c r="P135" s="5">
        <v>0</v>
      </c>
      <c r="Q135" s="5">
        <v>100</v>
      </c>
      <c r="R135" s="5">
        <v>0</v>
      </c>
      <c r="S135" s="5">
        <v>100</v>
      </c>
    </row>
    <row r="136" spans="1:19" x14ac:dyDescent="0.25">
      <c r="A136" s="5" t="s">
        <v>1353</v>
      </c>
      <c r="B136" s="5" t="s">
        <v>3238</v>
      </c>
      <c r="C136" s="5">
        <v>9</v>
      </c>
      <c r="D136" s="5">
        <v>37</v>
      </c>
      <c r="E136" s="5">
        <v>24.32</v>
      </c>
      <c r="F136" s="5">
        <v>8</v>
      </c>
      <c r="G136" s="5">
        <v>1</v>
      </c>
      <c r="H136" s="5">
        <v>6</v>
      </c>
      <c r="I136" s="5">
        <v>1</v>
      </c>
      <c r="J136" s="5">
        <v>1</v>
      </c>
      <c r="K136" s="5">
        <v>0</v>
      </c>
      <c r="L136" s="5">
        <v>8</v>
      </c>
      <c r="M136" s="5">
        <v>0</v>
      </c>
      <c r="N136" s="5">
        <v>11.11</v>
      </c>
      <c r="O136" s="5">
        <v>66.67</v>
      </c>
      <c r="P136" s="5">
        <v>11.11</v>
      </c>
      <c r="Q136" s="5">
        <v>11.11</v>
      </c>
      <c r="R136" s="5">
        <v>0</v>
      </c>
      <c r="S136" s="5">
        <v>100</v>
      </c>
    </row>
    <row r="137" spans="1:19" x14ac:dyDescent="0.25">
      <c r="A137" s="5" t="s">
        <v>1355</v>
      </c>
      <c r="B137" s="5" t="s">
        <v>3238</v>
      </c>
      <c r="C137" s="5">
        <v>11</v>
      </c>
      <c r="D137" s="5">
        <v>21</v>
      </c>
      <c r="E137" s="5">
        <v>52.38</v>
      </c>
      <c r="F137" s="5">
        <v>10</v>
      </c>
      <c r="G137" s="5">
        <v>1</v>
      </c>
      <c r="H137" s="5">
        <v>10</v>
      </c>
      <c r="I137" s="5">
        <v>0</v>
      </c>
      <c r="J137" s="5">
        <v>0</v>
      </c>
      <c r="K137" s="5">
        <v>0</v>
      </c>
      <c r="L137" s="5">
        <v>10</v>
      </c>
      <c r="M137" s="5">
        <v>0</v>
      </c>
      <c r="N137" s="5">
        <v>9.09</v>
      </c>
      <c r="O137" s="5">
        <v>90.91</v>
      </c>
      <c r="P137" s="5">
        <v>0</v>
      </c>
      <c r="Q137" s="5">
        <v>0</v>
      </c>
      <c r="R137" s="5">
        <v>0</v>
      </c>
      <c r="S137" s="5">
        <v>100</v>
      </c>
    </row>
    <row r="138" spans="1:19" x14ac:dyDescent="0.25">
      <c r="A138" s="5" t="s">
        <v>1982</v>
      </c>
      <c r="B138" s="5" t="s">
        <v>3238</v>
      </c>
      <c r="C138" s="5">
        <v>31</v>
      </c>
      <c r="D138" s="5">
        <v>74</v>
      </c>
      <c r="E138" s="5">
        <v>41.89</v>
      </c>
      <c r="F138" s="5">
        <v>24</v>
      </c>
      <c r="G138" s="5">
        <v>7</v>
      </c>
      <c r="H138" s="5">
        <v>4</v>
      </c>
      <c r="I138" s="5">
        <v>15</v>
      </c>
      <c r="J138" s="5">
        <v>3</v>
      </c>
      <c r="K138" s="5">
        <v>2</v>
      </c>
      <c r="L138" s="5">
        <v>24</v>
      </c>
      <c r="M138" s="5">
        <v>0</v>
      </c>
      <c r="N138" s="5">
        <v>22.58</v>
      </c>
      <c r="O138" s="5">
        <v>12.9</v>
      </c>
      <c r="P138" s="5">
        <v>48.39</v>
      </c>
      <c r="Q138" s="5">
        <v>9.68</v>
      </c>
      <c r="R138" s="5">
        <v>6.45</v>
      </c>
      <c r="S138" s="5">
        <v>100</v>
      </c>
    </row>
    <row r="139" spans="1:19" x14ac:dyDescent="0.25">
      <c r="A139" s="5" t="s">
        <v>1984</v>
      </c>
      <c r="B139" s="5" t="s">
        <v>3238</v>
      </c>
      <c r="C139" s="5">
        <v>19</v>
      </c>
      <c r="D139" s="5">
        <v>46</v>
      </c>
      <c r="E139" s="5">
        <v>41.3</v>
      </c>
      <c r="F139" s="5">
        <v>14</v>
      </c>
      <c r="G139" s="5">
        <v>5</v>
      </c>
      <c r="H139" s="5">
        <v>1</v>
      </c>
      <c r="I139" s="5">
        <v>7</v>
      </c>
      <c r="J139" s="5">
        <v>2</v>
      </c>
      <c r="K139" s="5">
        <v>4</v>
      </c>
      <c r="L139" s="5">
        <v>14</v>
      </c>
      <c r="M139" s="5">
        <v>0</v>
      </c>
      <c r="N139" s="5">
        <v>26.32</v>
      </c>
      <c r="O139" s="5">
        <v>5.26</v>
      </c>
      <c r="P139" s="5">
        <v>36.840000000000003</v>
      </c>
      <c r="Q139" s="5">
        <v>10.53</v>
      </c>
      <c r="R139" s="5">
        <v>21.05</v>
      </c>
      <c r="S139" s="5">
        <v>100</v>
      </c>
    </row>
    <row r="140" spans="1:19" x14ac:dyDescent="0.25">
      <c r="A140" s="5" t="s">
        <v>1357</v>
      </c>
      <c r="B140" s="5" t="s">
        <v>3238</v>
      </c>
      <c r="C140" s="5">
        <v>1</v>
      </c>
      <c r="D140" s="5">
        <v>21</v>
      </c>
      <c r="E140" s="5">
        <v>4.76</v>
      </c>
      <c r="F140" s="5">
        <v>1</v>
      </c>
      <c r="G140" s="5">
        <v>0</v>
      </c>
      <c r="H140" s="5">
        <v>1</v>
      </c>
      <c r="I140" s="5">
        <v>0</v>
      </c>
      <c r="J140" s="5">
        <v>0</v>
      </c>
      <c r="K140" s="5">
        <v>0</v>
      </c>
      <c r="L140" s="5">
        <v>1</v>
      </c>
      <c r="M140" s="5">
        <v>0</v>
      </c>
      <c r="N140" s="5">
        <v>0</v>
      </c>
      <c r="O140" s="5">
        <v>100</v>
      </c>
      <c r="P140" s="5">
        <v>0</v>
      </c>
      <c r="Q140" s="5">
        <v>0</v>
      </c>
      <c r="R140" s="5">
        <v>0</v>
      </c>
      <c r="S140" s="5">
        <v>100</v>
      </c>
    </row>
    <row r="141" spans="1:19" x14ac:dyDescent="0.25">
      <c r="A141" s="5" t="s">
        <v>1986</v>
      </c>
      <c r="B141" s="5" t="s">
        <v>3238</v>
      </c>
      <c r="C141" s="5">
        <v>4</v>
      </c>
      <c r="D141" s="5">
        <v>38</v>
      </c>
      <c r="E141" s="5">
        <v>10.53</v>
      </c>
      <c r="F141" s="5">
        <v>3</v>
      </c>
      <c r="G141" s="5">
        <v>1</v>
      </c>
      <c r="H141" s="5">
        <v>0</v>
      </c>
      <c r="I141" s="5">
        <v>2</v>
      </c>
      <c r="J141" s="5">
        <v>1</v>
      </c>
      <c r="K141" s="5">
        <v>0</v>
      </c>
      <c r="L141" s="5">
        <v>3</v>
      </c>
      <c r="M141" s="5">
        <v>0</v>
      </c>
      <c r="N141" s="5">
        <v>25</v>
      </c>
      <c r="O141" s="5">
        <v>0</v>
      </c>
      <c r="P141" s="5">
        <v>50</v>
      </c>
      <c r="Q141" s="5">
        <v>25</v>
      </c>
      <c r="R141" s="5">
        <v>0</v>
      </c>
      <c r="S141" s="5">
        <v>100</v>
      </c>
    </row>
    <row r="142" spans="1:19" x14ac:dyDescent="0.25">
      <c r="A142" s="5" t="s">
        <v>1988</v>
      </c>
      <c r="B142" s="5" t="s">
        <v>3238</v>
      </c>
      <c r="C142" s="5">
        <v>0</v>
      </c>
      <c r="D142" s="5">
        <v>10</v>
      </c>
      <c r="E142" s="5">
        <v>0</v>
      </c>
      <c r="F142" s="5">
        <v>0</v>
      </c>
      <c r="G142" s="5">
        <v>0</v>
      </c>
      <c r="H142" s="5">
        <v>0</v>
      </c>
      <c r="I142" s="5">
        <v>0</v>
      </c>
      <c r="J142" s="5">
        <v>0</v>
      </c>
      <c r="K142" s="5">
        <v>0</v>
      </c>
      <c r="L142" s="5">
        <v>0</v>
      </c>
      <c r="M142" s="5">
        <v>0</v>
      </c>
      <c r="N142" s="5"/>
      <c r="O142" s="5"/>
      <c r="P142" s="5"/>
      <c r="Q142" s="5"/>
      <c r="R142" s="5"/>
      <c r="S142" s="5"/>
    </row>
    <row r="143" spans="1:19" x14ac:dyDescent="0.25">
      <c r="A143" s="5" t="s">
        <v>1359</v>
      </c>
      <c r="B143" s="5" t="s">
        <v>3238</v>
      </c>
      <c r="C143" s="5">
        <v>7</v>
      </c>
      <c r="D143" s="5">
        <v>39</v>
      </c>
      <c r="E143" s="5">
        <v>17.95</v>
      </c>
      <c r="F143" s="5">
        <v>7</v>
      </c>
      <c r="G143" s="5">
        <v>0</v>
      </c>
      <c r="H143" s="5">
        <v>0</v>
      </c>
      <c r="I143" s="5">
        <v>2</v>
      </c>
      <c r="J143" s="5">
        <v>2</v>
      </c>
      <c r="K143" s="5">
        <v>3</v>
      </c>
      <c r="L143" s="5">
        <v>7</v>
      </c>
      <c r="M143" s="5">
        <v>0</v>
      </c>
      <c r="N143" s="5">
        <v>0</v>
      </c>
      <c r="O143" s="5">
        <v>0</v>
      </c>
      <c r="P143" s="5">
        <v>28.57</v>
      </c>
      <c r="Q143" s="5">
        <v>28.57</v>
      </c>
      <c r="R143" s="5">
        <v>42.86</v>
      </c>
      <c r="S143" s="5">
        <v>100</v>
      </c>
    </row>
    <row r="144" spans="1:19" x14ac:dyDescent="0.25">
      <c r="A144" s="5" t="s">
        <v>1990</v>
      </c>
      <c r="B144" s="5" t="s">
        <v>3238</v>
      </c>
      <c r="C144" s="5">
        <v>2</v>
      </c>
      <c r="D144" s="5">
        <v>15</v>
      </c>
      <c r="E144" s="5">
        <v>13.33</v>
      </c>
      <c r="F144" s="5">
        <v>1</v>
      </c>
      <c r="G144" s="5">
        <v>1</v>
      </c>
      <c r="H144" s="5">
        <v>0</v>
      </c>
      <c r="I144" s="5">
        <v>1</v>
      </c>
      <c r="J144" s="5">
        <v>0</v>
      </c>
      <c r="K144" s="5">
        <v>0</v>
      </c>
      <c r="L144" s="5">
        <v>1</v>
      </c>
      <c r="M144" s="5">
        <v>0</v>
      </c>
      <c r="N144" s="5">
        <v>50</v>
      </c>
      <c r="O144" s="5">
        <v>0</v>
      </c>
      <c r="P144" s="5">
        <v>50</v>
      </c>
      <c r="Q144" s="5">
        <v>0</v>
      </c>
      <c r="R144" s="5">
        <v>0</v>
      </c>
      <c r="S144" s="5">
        <v>100</v>
      </c>
    </row>
    <row r="145" spans="1:19" x14ac:dyDescent="0.25">
      <c r="A145" s="5" t="s">
        <v>1992</v>
      </c>
      <c r="B145" s="5" t="s">
        <v>3238</v>
      </c>
      <c r="C145" s="5">
        <v>0</v>
      </c>
      <c r="D145" s="5">
        <v>5</v>
      </c>
      <c r="E145" s="5">
        <v>0</v>
      </c>
      <c r="F145" s="5">
        <v>0</v>
      </c>
      <c r="G145" s="5">
        <v>0</v>
      </c>
      <c r="H145" s="5">
        <v>0</v>
      </c>
      <c r="I145" s="5">
        <v>0</v>
      </c>
      <c r="J145" s="5">
        <v>0</v>
      </c>
      <c r="K145" s="5">
        <v>0</v>
      </c>
      <c r="L145" s="5">
        <v>0</v>
      </c>
      <c r="M145" s="5">
        <v>0</v>
      </c>
      <c r="N145" s="5"/>
      <c r="O145" s="5"/>
      <c r="P145" s="5"/>
      <c r="Q145" s="5"/>
      <c r="R145" s="5"/>
      <c r="S145" s="5"/>
    </row>
    <row r="146" spans="1:19" x14ac:dyDescent="0.25">
      <c r="A146" s="5" t="s">
        <v>1994</v>
      </c>
      <c r="B146" s="5" t="s">
        <v>3238</v>
      </c>
      <c r="C146" s="5">
        <v>17</v>
      </c>
      <c r="D146" s="5">
        <v>112</v>
      </c>
      <c r="E146" s="5">
        <v>15.18</v>
      </c>
      <c r="F146" s="5">
        <v>9</v>
      </c>
      <c r="G146" s="5">
        <v>8</v>
      </c>
      <c r="H146" s="5">
        <v>2</v>
      </c>
      <c r="I146" s="5">
        <v>5</v>
      </c>
      <c r="J146" s="5">
        <v>0</v>
      </c>
      <c r="K146" s="5">
        <v>2</v>
      </c>
      <c r="L146" s="5">
        <v>9</v>
      </c>
      <c r="M146" s="5">
        <v>0</v>
      </c>
      <c r="N146" s="5">
        <v>47.06</v>
      </c>
      <c r="O146" s="5">
        <v>11.76</v>
      </c>
      <c r="P146" s="5">
        <v>29.41</v>
      </c>
      <c r="Q146" s="5">
        <v>0</v>
      </c>
      <c r="R146" s="5">
        <v>11.76</v>
      </c>
      <c r="S146" s="5">
        <v>100</v>
      </c>
    </row>
    <row r="147" spans="1:19" x14ac:dyDescent="0.25">
      <c r="A147" s="5" t="s">
        <v>1996</v>
      </c>
      <c r="B147" s="5" t="s">
        <v>3238</v>
      </c>
      <c r="C147" s="5">
        <v>0</v>
      </c>
      <c r="D147" s="5">
        <v>1</v>
      </c>
      <c r="E147" s="5">
        <v>0</v>
      </c>
      <c r="F147" s="5">
        <v>0</v>
      </c>
      <c r="G147" s="5">
        <v>0</v>
      </c>
      <c r="H147" s="5">
        <v>0</v>
      </c>
      <c r="I147" s="5">
        <v>0</v>
      </c>
      <c r="J147" s="5">
        <v>0</v>
      </c>
      <c r="K147" s="5">
        <v>0</v>
      </c>
      <c r="L147" s="5">
        <v>0</v>
      </c>
      <c r="M147" s="5">
        <v>0</v>
      </c>
      <c r="N147" s="5"/>
      <c r="O147" s="5"/>
      <c r="P147" s="5"/>
      <c r="Q147" s="5"/>
      <c r="R147" s="5"/>
      <c r="S147" s="5"/>
    </row>
    <row r="148" spans="1:19" x14ac:dyDescent="0.25">
      <c r="A148" s="5" t="s">
        <v>1998</v>
      </c>
      <c r="B148" s="5" t="s">
        <v>3238</v>
      </c>
      <c r="C148" s="5">
        <v>14</v>
      </c>
      <c r="D148" s="5">
        <v>210</v>
      </c>
      <c r="E148" s="5">
        <v>6.67</v>
      </c>
      <c r="F148" s="5">
        <v>9</v>
      </c>
      <c r="G148" s="5">
        <v>5</v>
      </c>
      <c r="H148" s="5">
        <v>0</v>
      </c>
      <c r="I148" s="5">
        <v>6</v>
      </c>
      <c r="J148" s="5">
        <v>3</v>
      </c>
      <c r="K148" s="5">
        <v>0</v>
      </c>
      <c r="L148" s="5">
        <v>9</v>
      </c>
      <c r="M148" s="5">
        <v>0</v>
      </c>
      <c r="N148" s="5">
        <v>35.71</v>
      </c>
      <c r="O148" s="5">
        <v>0</v>
      </c>
      <c r="P148" s="5">
        <v>42.86</v>
      </c>
      <c r="Q148" s="5">
        <v>21.43</v>
      </c>
      <c r="R148" s="5">
        <v>0</v>
      </c>
      <c r="S148" s="5">
        <v>100</v>
      </c>
    </row>
    <row r="149" spans="1:19" x14ac:dyDescent="0.25">
      <c r="A149" s="5" t="s">
        <v>1361</v>
      </c>
      <c r="B149" s="5" t="s">
        <v>3238</v>
      </c>
      <c r="C149" s="5">
        <v>13</v>
      </c>
      <c r="D149" s="5">
        <v>87</v>
      </c>
      <c r="E149" s="5">
        <v>14.94</v>
      </c>
      <c r="F149" s="5">
        <v>8</v>
      </c>
      <c r="G149" s="5">
        <v>5</v>
      </c>
      <c r="H149" s="5">
        <v>3</v>
      </c>
      <c r="I149" s="5">
        <v>1</v>
      </c>
      <c r="J149" s="5">
        <v>2</v>
      </c>
      <c r="K149" s="5">
        <v>2</v>
      </c>
      <c r="L149" s="5">
        <v>8</v>
      </c>
      <c r="M149" s="5">
        <v>0</v>
      </c>
      <c r="N149" s="5">
        <v>38.46</v>
      </c>
      <c r="O149" s="5">
        <v>23.08</v>
      </c>
      <c r="P149" s="5">
        <v>7.69</v>
      </c>
      <c r="Q149" s="5">
        <v>15.38</v>
      </c>
      <c r="R149" s="5">
        <v>15.38</v>
      </c>
      <c r="S149" s="5">
        <v>100</v>
      </c>
    </row>
    <row r="150" spans="1:19" x14ac:dyDescent="0.25">
      <c r="A150" s="5" t="s">
        <v>2000</v>
      </c>
      <c r="B150" s="5" t="s">
        <v>3238</v>
      </c>
      <c r="C150" s="5">
        <v>0</v>
      </c>
      <c r="D150" s="5">
        <v>1</v>
      </c>
      <c r="E150" s="5">
        <v>0</v>
      </c>
      <c r="F150" s="5">
        <v>0</v>
      </c>
      <c r="G150" s="5">
        <v>0</v>
      </c>
      <c r="H150" s="5">
        <v>0</v>
      </c>
      <c r="I150" s="5">
        <v>0</v>
      </c>
      <c r="J150" s="5">
        <v>0</v>
      </c>
      <c r="K150" s="5">
        <v>0</v>
      </c>
      <c r="L150" s="5">
        <v>0</v>
      </c>
      <c r="M150" s="5">
        <v>0</v>
      </c>
      <c r="N150" s="5"/>
      <c r="O150" s="5"/>
      <c r="P150" s="5"/>
      <c r="Q150" s="5"/>
      <c r="R150" s="5"/>
      <c r="S150" s="5"/>
    </row>
    <row r="151" spans="1:19" x14ac:dyDescent="0.25">
      <c r="A151" s="5" t="s">
        <v>2002</v>
      </c>
      <c r="B151" s="5" t="s">
        <v>3238</v>
      </c>
      <c r="C151" s="5">
        <v>0</v>
      </c>
      <c r="D151" s="5">
        <v>10</v>
      </c>
      <c r="E151" s="5">
        <v>0</v>
      </c>
      <c r="F151" s="5">
        <v>0</v>
      </c>
      <c r="G151" s="5">
        <v>0</v>
      </c>
      <c r="H151" s="5">
        <v>0</v>
      </c>
      <c r="I151" s="5">
        <v>0</v>
      </c>
      <c r="J151" s="5">
        <v>0</v>
      </c>
      <c r="K151" s="5">
        <v>0</v>
      </c>
      <c r="L151" s="5">
        <v>0</v>
      </c>
      <c r="M151" s="5">
        <v>0</v>
      </c>
      <c r="N151" s="5"/>
      <c r="O151" s="5"/>
      <c r="P151" s="5"/>
      <c r="Q151" s="5"/>
      <c r="R151" s="5"/>
      <c r="S151" s="5"/>
    </row>
    <row r="152" spans="1:19" x14ac:dyDescent="0.25">
      <c r="A152" s="5" t="s">
        <v>2004</v>
      </c>
      <c r="B152" s="5" t="s">
        <v>3238</v>
      </c>
      <c r="C152" s="5">
        <v>3</v>
      </c>
      <c r="D152" s="5">
        <v>11</v>
      </c>
      <c r="E152" s="5">
        <v>27.27</v>
      </c>
      <c r="F152" s="5">
        <v>1</v>
      </c>
      <c r="G152" s="5">
        <v>2</v>
      </c>
      <c r="H152" s="5">
        <v>1</v>
      </c>
      <c r="I152" s="5">
        <v>0</v>
      </c>
      <c r="J152" s="5">
        <v>0</v>
      </c>
      <c r="K152" s="5">
        <v>0</v>
      </c>
      <c r="L152" s="5">
        <v>1</v>
      </c>
      <c r="M152" s="5">
        <v>0</v>
      </c>
      <c r="N152" s="5">
        <v>66.67</v>
      </c>
      <c r="O152" s="5">
        <v>33.33</v>
      </c>
      <c r="P152" s="5">
        <v>0</v>
      </c>
      <c r="Q152" s="5">
        <v>0</v>
      </c>
      <c r="R152" s="5">
        <v>0</v>
      </c>
      <c r="S152" s="5">
        <v>100</v>
      </c>
    </row>
    <row r="153" spans="1:19" x14ac:dyDescent="0.25">
      <c r="A153" s="5" t="s">
        <v>2006</v>
      </c>
      <c r="B153" s="5" t="s">
        <v>3238</v>
      </c>
      <c r="C153" s="5">
        <v>509</v>
      </c>
      <c r="D153" s="5">
        <v>1112</v>
      </c>
      <c r="E153" s="5">
        <v>45.77</v>
      </c>
      <c r="F153" s="5">
        <v>323</v>
      </c>
      <c r="G153" s="5">
        <v>186</v>
      </c>
      <c r="H153" s="5">
        <v>55</v>
      </c>
      <c r="I153" s="5">
        <v>123</v>
      </c>
      <c r="J153" s="5">
        <v>84</v>
      </c>
      <c r="K153" s="5">
        <v>61</v>
      </c>
      <c r="L153" s="5">
        <v>323</v>
      </c>
      <c r="M153" s="5">
        <v>0</v>
      </c>
      <c r="N153" s="5">
        <v>36.54</v>
      </c>
      <c r="O153" s="5">
        <v>10.81</v>
      </c>
      <c r="P153" s="5">
        <v>24.17</v>
      </c>
      <c r="Q153" s="5">
        <v>16.5</v>
      </c>
      <c r="R153" s="5">
        <v>11.98</v>
      </c>
      <c r="S153" s="5">
        <v>100</v>
      </c>
    </row>
    <row r="154" spans="1:19" x14ac:dyDescent="0.25">
      <c r="A154" s="5" t="s">
        <v>1367</v>
      </c>
      <c r="B154" s="5" t="s">
        <v>3238</v>
      </c>
      <c r="C154" s="5">
        <v>1536</v>
      </c>
      <c r="D154" s="5">
        <v>3328</v>
      </c>
      <c r="E154" s="5">
        <v>46.15</v>
      </c>
      <c r="F154" s="5">
        <v>1213</v>
      </c>
      <c r="G154" s="5">
        <v>323</v>
      </c>
      <c r="H154" s="5">
        <v>472</v>
      </c>
      <c r="I154" s="5">
        <v>369</v>
      </c>
      <c r="J154" s="5">
        <v>208</v>
      </c>
      <c r="K154" s="5">
        <v>164</v>
      </c>
      <c r="L154" s="5">
        <v>1213</v>
      </c>
      <c r="M154" s="5">
        <v>0</v>
      </c>
      <c r="N154" s="5">
        <v>21.03</v>
      </c>
      <c r="O154" s="5">
        <v>30.73</v>
      </c>
      <c r="P154" s="5">
        <v>24.02</v>
      </c>
      <c r="Q154" s="5">
        <v>13.54</v>
      </c>
      <c r="R154" s="5">
        <v>10.68</v>
      </c>
      <c r="S154" s="5">
        <v>100</v>
      </c>
    </row>
    <row r="155" spans="1:19" x14ac:dyDescent="0.25">
      <c r="A155" s="5" t="s">
        <v>2010</v>
      </c>
      <c r="B155" s="5" t="s">
        <v>3238</v>
      </c>
      <c r="C155" s="5">
        <v>0</v>
      </c>
      <c r="D155" s="5">
        <v>7</v>
      </c>
      <c r="E155" s="5">
        <v>0</v>
      </c>
      <c r="F155" s="5">
        <v>0</v>
      </c>
      <c r="G155" s="5">
        <v>0</v>
      </c>
      <c r="H155" s="5">
        <v>0</v>
      </c>
      <c r="I155" s="5">
        <v>0</v>
      </c>
      <c r="J155" s="5">
        <v>0</v>
      </c>
      <c r="K155" s="5">
        <v>0</v>
      </c>
      <c r="L155" s="5">
        <v>0</v>
      </c>
      <c r="M155" s="5">
        <v>0</v>
      </c>
      <c r="N155" s="5"/>
      <c r="O155" s="5"/>
      <c r="P155" s="5"/>
      <c r="Q155" s="5"/>
      <c r="R155" s="5"/>
      <c r="S155" s="5"/>
    </row>
    <row r="156" spans="1:19" x14ac:dyDescent="0.25">
      <c r="A156" s="5" t="s">
        <v>2012</v>
      </c>
      <c r="B156" s="5" t="s">
        <v>3238</v>
      </c>
      <c r="C156" s="5">
        <v>30</v>
      </c>
      <c r="D156" s="5">
        <v>63</v>
      </c>
      <c r="E156" s="5">
        <v>47.62</v>
      </c>
      <c r="F156" s="5">
        <v>25</v>
      </c>
      <c r="G156" s="5">
        <v>5</v>
      </c>
      <c r="H156" s="5">
        <v>0</v>
      </c>
      <c r="I156" s="5">
        <v>21</v>
      </c>
      <c r="J156" s="5">
        <v>1</v>
      </c>
      <c r="K156" s="5">
        <v>3</v>
      </c>
      <c r="L156" s="5">
        <v>25</v>
      </c>
      <c r="M156" s="5">
        <v>0</v>
      </c>
      <c r="N156" s="5">
        <v>16.670000000000002</v>
      </c>
      <c r="O156" s="5">
        <v>0</v>
      </c>
      <c r="P156" s="5">
        <v>70</v>
      </c>
      <c r="Q156" s="5">
        <v>3.33</v>
      </c>
      <c r="R156" s="5">
        <v>10</v>
      </c>
      <c r="S156" s="5">
        <v>100</v>
      </c>
    </row>
    <row r="157" spans="1:19" x14ac:dyDescent="0.25">
      <c r="A157" s="5" t="s">
        <v>2014</v>
      </c>
      <c r="B157" s="5" t="s">
        <v>3238</v>
      </c>
      <c r="C157" s="5">
        <v>32</v>
      </c>
      <c r="D157" s="5">
        <v>287</v>
      </c>
      <c r="E157" s="5">
        <v>11.15</v>
      </c>
      <c r="F157" s="5">
        <v>21</v>
      </c>
      <c r="G157" s="5">
        <v>11</v>
      </c>
      <c r="H157" s="5">
        <v>8</v>
      </c>
      <c r="I157" s="5">
        <v>6</v>
      </c>
      <c r="J157" s="5">
        <v>3</v>
      </c>
      <c r="K157" s="5">
        <v>4</v>
      </c>
      <c r="L157" s="5">
        <v>21</v>
      </c>
      <c r="M157" s="5">
        <v>0</v>
      </c>
      <c r="N157" s="5">
        <v>34.380000000000003</v>
      </c>
      <c r="O157" s="5">
        <v>25</v>
      </c>
      <c r="P157" s="5">
        <v>18.75</v>
      </c>
      <c r="Q157" s="5">
        <v>9.3800000000000008</v>
      </c>
      <c r="R157" s="5">
        <v>12.5</v>
      </c>
      <c r="S157" s="5">
        <v>100</v>
      </c>
    </row>
    <row r="158" spans="1:19" x14ac:dyDescent="0.25">
      <c r="A158" s="5" t="s">
        <v>2016</v>
      </c>
      <c r="B158" s="5" t="s">
        <v>3238</v>
      </c>
      <c r="C158" s="5">
        <v>73</v>
      </c>
      <c r="D158" s="5">
        <v>148</v>
      </c>
      <c r="E158" s="5">
        <v>49.32</v>
      </c>
      <c r="F158" s="5">
        <v>51</v>
      </c>
      <c r="G158" s="5">
        <v>22</v>
      </c>
      <c r="H158" s="5">
        <v>9</v>
      </c>
      <c r="I158" s="5">
        <v>25</v>
      </c>
      <c r="J158" s="5">
        <v>9</v>
      </c>
      <c r="K158" s="5">
        <v>8</v>
      </c>
      <c r="L158" s="5">
        <v>51</v>
      </c>
      <c r="M158" s="5">
        <v>0</v>
      </c>
      <c r="N158" s="5">
        <v>30.14</v>
      </c>
      <c r="O158" s="5">
        <v>12.33</v>
      </c>
      <c r="P158" s="5">
        <v>34.25</v>
      </c>
      <c r="Q158" s="5">
        <v>12.33</v>
      </c>
      <c r="R158" s="5">
        <v>10.96</v>
      </c>
      <c r="S158" s="5">
        <v>100</v>
      </c>
    </row>
    <row r="159" spans="1:19" x14ac:dyDescent="0.25">
      <c r="A159" s="5" t="s">
        <v>2018</v>
      </c>
      <c r="B159" s="5" t="s">
        <v>3238</v>
      </c>
      <c r="C159" s="5">
        <v>2</v>
      </c>
      <c r="D159" s="5">
        <v>2</v>
      </c>
      <c r="E159" s="5">
        <v>100</v>
      </c>
      <c r="F159" s="5">
        <v>1</v>
      </c>
      <c r="G159" s="5">
        <v>1</v>
      </c>
      <c r="H159" s="5">
        <v>0</v>
      </c>
      <c r="I159" s="5">
        <v>1</v>
      </c>
      <c r="J159" s="5">
        <v>0</v>
      </c>
      <c r="K159" s="5">
        <v>0</v>
      </c>
      <c r="L159" s="5">
        <v>1</v>
      </c>
      <c r="M159" s="5">
        <v>0</v>
      </c>
      <c r="N159" s="5">
        <v>50</v>
      </c>
      <c r="O159" s="5">
        <v>0</v>
      </c>
      <c r="P159" s="5">
        <v>50</v>
      </c>
      <c r="Q159" s="5">
        <v>0</v>
      </c>
      <c r="R159" s="5">
        <v>0</v>
      </c>
      <c r="S159" s="5">
        <v>100</v>
      </c>
    </row>
    <row r="160" spans="1:19" x14ac:dyDescent="0.25">
      <c r="A160" s="5" t="s">
        <v>1371</v>
      </c>
      <c r="B160" s="5" t="s">
        <v>3238</v>
      </c>
      <c r="C160" s="5">
        <v>213</v>
      </c>
      <c r="D160" s="5">
        <v>1496</v>
      </c>
      <c r="E160" s="5">
        <v>14.24</v>
      </c>
      <c r="F160" s="5">
        <v>118</v>
      </c>
      <c r="G160" s="5">
        <v>95</v>
      </c>
      <c r="H160" s="5">
        <v>53</v>
      </c>
      <c r="I160" s="5">
        <v>17</v>
      </c>
      <c r="J160" s="5">
        <v>26</v>
      </c>
      <c r="K160" s="5">
        <v>22</v>
      </c>
      <c r="L160" s="5">
        <v>118</v>
      </c>
      <c r="M160" s="5">
        <v>0</v>
      </c>
      <c r="N160" s="5">
        <v>44.6</v>
      </c>
      <c r="O160" s="5">
        <v>24.88</v>
      </c>
      <c r="P160" s="5">
        <v>7.98</v>
      </c>
      <c r="Q160" s="5">
        <v>12.21</v>
      </c>
      <c r="R160" s="5">
        <v>10.33</v>
      </c>
      <c r="S160" s="5">
        <v>100</v>
      </c>
    </row>
    <row r="161" spans="1:19" x14ac:dyDescent="0.25">
      <c r="A161" s="5" t="s">
        <v>2020</v>
      </c>
      <c r="B161" s="5" t="s">
        <v>3238</v>
      </c>
      <c r="C161" s="5">
        <v>0</v>
      </c>
      <c r="D161" s="5">
        <v>7</v>
      </c>
      <c r="E161" s="5">
        <v>0</v>
      </c>
      <c r="F161" s="5">
        <v>0</v>
      </c>
      <c r="G161" s="5">
        <v>0</v>
      </c>
      <c r="H161" s="5">
        <v>0</v>
      </c>
      <c r="I161" s="5">
        <v>0</v>
      </c>
      <c r="J161" s="5">
        <v>0</v>
      </c>
      <c r="K161" s="5">
        <v>0</v>
      </c>
      <c r="L161" s="5">
        <v>0</v>
      </c>
      <c r="M161" s="5">
        <v>0</v>
      </c>
      <c r="N161" s="5"/>
      <c r="O161" s="5"/>
      <c r="P161" s="5"/>
      <c r="Q161" s="5"/>
      <c r="R161" s="5"/>
      <c r="S161" s="5"/>
    </row>
    <row r="162" spans="1:19" x14ac:dyDescent="0.25">
      <c r="A162" s="5" t="s">
        <v>2022</v>
      </c>
      <c r="B162" s="5" t="s">
        <v>3238</v>
      </c>
      <c r="C162" s="5">
        <v>0</v>
      </c>
      <c r="D162" s="5">
        <v>6</v>
      </c>
      <c r="E162" s="5">
        <v>0</v>
      </c>
      <c r="F162" s="5">
        <v>0</v>
      </c>
      <c r="G162" s="5">
        <v>0</v>
      </c>
      <c r="H162" s="5">
        <v>0</v>
      </c>
      <c r="I162" s="5">
        <v>0</v>
      </c>
      <c r="J162" s="5">
        <v>0</v>
      </c>
      <c r="K162" s="5">
        <v>0</v>
      </c>
      <c r="L162" s="5">
        <v>0</v>
      </c>
      <c r="M162" s="5">
        <v>0</v>
      </c>
      <c r="N162" s="5"/>
      <c r="O162" s="5"/>
      <c r="P162" s="5"/>
      <c r="Q162" s="5"/>
      <c r="R162" s="5"/>
      <c r="S162" s="5"/>
    </row>
    <row r="163" spans="1:19" x14ac:dyDescent="0.25">
      <c r="A163" s="5" t="s">
        <v>2024</v>
      </c>
      <c r="B163" s="5" t="s">
        <v>3238</v>
      </c>
      <c r="C163" s="5">
        <v>2</v>
      </c>
      <c r="D163" s="5">
        <v>50</v>
      </c>
      <c r="E163" s="5">
        <v>4</v>
      </c>
      <c r="F163" s="5">
        <v>0</v>
      </c>
      <c r="G163" s="5">
        <v>2</v>
      </c>
      <c r="H163" s="5">
        <v>0</v>
      </c>
      <c r="I163" s="5">
        <v>0</v>
      </c>
      <c r="J163" s="5">
        <v>0</v>
      </c>
      <c r="K163" s="5">
        <v>0</v>
      </c>
      <c r="L163" s="5">
        <v>0</v>
      </c>
      <c r="M163" s="5">
        <v>0</v>
      </c>
      <c r="N163" s="5">
        <v>100</v>
      </c>
      <c r="O163" s="5">
        <v>0</v>
      </c>
      <c r="P163" s="5">
        <v>0</v>
      </c>
      <c r="Q163" s="5">
        <v>0</v>
      </c>
      <c r="R163" s="5">
        <v>0</v>
      </c>
      <c r="S163" s="5">
        <v>100</v>
      </c>
    </row>
    <row r="164" spans="1:19" x14ac:dyDescent="0.25">
      <c r="A164" s="5" t="s">
        <v>2026</v>
      </c>
      <c r="B164" s="5" t="s">
        <v>3238</v>
      </c>
      <c r="C164" s="5">
        <v>97</v>
      </c>
      <c r="D164" s="5">
        <v>753</v>
      </c>
      <c r="E164" s="5">
        <v>12.88</v>
      </c>
      <c r="F164" s="5">
        <v>59</v>
      </c>
      <c r="G164" s="5">
        <v>38</v>
      </c>
      <c r="H164" s="5">
        <v>10</v>
      </c>
      <c r="I164" s="5">
        <v>30</v>
      </c>
      <c r="J164" s="5">
        <v>8</v>
      </c>
      <c r="K164" s="5">
        <v>11</v>
      </c>
      <c r="L164" s="5">
        <v>59</v>
      </c>
      <c r="M164" s="5">
        <v>0</v>
      </c>
      <c r="N164" s="5">
        <v>39.18</v>
      </c>
      <c r="O164" s="5">
        <v>10.31</v>
      </c>
      <c r="P164" s="5">
        <v>30.93</v>
      </c>
      <c r="Q164" s="5">
        <v>8.25</v>
      </c>
      <c r="R164" s="5">
        <v>11.34</v>
      </c>
      <c r="S164" s="5">
        <v>100</v>
      </c>
    </row>
    <row r="165" spans="1:19" x14ac:dyDescent="0.25">
      <c r="A165" s="5" t="s">
        <v>2028</v>
      </c>
      <c r="B165" s="5" t="s">
        <v>3238</v>
      </c>
      <c r="C165" s="5">
        <v>23</v>
      </c>
      <c r="D165" s="5">
        <v>136</v>
      </c>
      <c r="E165" s="5">
        <v>16.91</v>
      </c>
      <c r="F165" s="5">
        <v>16</v>
      </c>
      <c r="G165" s="5">
        <v>7</v>
      </c>
      <c r="H165" s="5">
        <v>1</v>
      </c>
      <c r="I165" s="5">
        <v>9</v>
      </c>
      <c r="J165" s="5">
        <v>2</v>
      </c>
      <c r="K165" s="5">
        <v>4</v>
      </c>
      <c r="L165" s="5">
        <v>16</v>
      </c>
      <c r="M165" s="5">
        <v>0</v>
      </c>
      <c r="N165" s="5">
        <v>30.43</v>
      </c>
      <c r="O165" s="5">
        <v>4.3499999999999996</v>
      </c>
      <c r="P165" s="5">
        <v>39.130000000000003</v>
      </c>
      <c r="Q165" s="5">
        <v>8.6999999999999993</v>
      </c>
      <c r="R165" s="5">
        <v>17.39</v>
      </c>
      <c r="S165" s="5">
        <v>100</v>
      </c>
    </row>
    <row r="166" spans="1:19" x14ac:dyDescent="0.25">
      <c r="A166" s="5" t="s">
        <v>1375</v>
      </c>
      <c r="B166" s="5" t="s">
        <v>3238</v>
      </c>
      <c r="C166" s="5">
        <v>60</v>
      </c>
      <c r="D166" s="5">
        <v>292</v>
      </c>
      <c r="E166" s="5">
        <v>20.55</v>
      </c>
      <c r="F166" s="5">
        <v>40</v>
      </c>
      <c r="G166" s="5">
        <v>20</v>
      </c>
      <c r="H166" s="5">
        <v>4</v>
      </c>
      <c r="I166" s="5">
        <v>17</v>
      </c>
      <c r="J166" s="5">
        <v>11</v>
      </c>
      <c r="K166" s="5">
        <v>8</v>
      </c>
      <c r="L166" s="5">
        <v>40</v>
      </c>
      <c r="M166" s="5">
        <v>0</v>
      </c>
      <c r="N166" s="5">
        <v>33.33</v>
      </c>
      <c r="O166" s="5">
        <v>6.67</v>
      </c>
      <c r="P166" s="5">
        <v>28.33</v>
      </c>
      <c r="Q166" s="5">
        <v>18.329999999999998</v>
      </c>
      <c r="R166" s="5">
        <v>13.33</v>
      </c>
      <c r="S166" s="5">
        <v>100</v>
      </c>
    </row>
    <row r="167" spans="1:19" x14ac:dyDescent="0.25">
      <c r="A167" s="5" t="s">
        <v>1377</v>
      </c>
      <c r="B167" s="5" t="s">
        <v>3238</v>
      </c>
      <c r="C167" s="5">
        <v>55</v>
      </c>
      <c r="D167" s="5">
        <v>210</v>
      </c>
      <c r="E167" s="5">
        <v>26.19</v>
      </c>
      <c r="F167" s="5">
        <v>43</v>
      </c>
      <c r="G167" s="5">
        <v>12</v>
      </c>
      <c r="H167" s="5">
        <v>18</v>
      </c>
      <c r="I167" s="5">
        <v>8</v>
      </c>
      <c r="J167" s="5">
        <v>8</v>
      </c>
      <c r="K167" s="5">
        <v>9</v>
      </c>
      <c r="L167" s="5">
        <v>43</v>
      </c>
      <c r="M167" s="5">
        <v>0</v>
      </c>
      <c r="N167" s="5">
        <v>21.82</v>
      </c>
      <c r="O167" s="5">
        <v>32.729999999999997</v>
      </c>
      <c r="P167" s="5">
        <v>14.55</v>
      </c>
      <c r="Q167" s="5">
        <v>14.55</v>
      </c>
      <c r="R167" s="5">
        <v>16.36</v>
      </c>
      <c r="S167" s="5">
        <v>100</v>
      </c>
    </row>
    <row r="168" spans="1:19" x14ac:dyDescent="0.25">
      <c r="A168" s="5" t="s">
        <v>2030</v>
      </c>
      <c r="B168" s="5" t="s">
        <v>3238</v>
      </c>
      <c r="C168" s="5">
        <v>0</v>
      </c>
      <c r="D168" s="5">
        <v>2</v>
      </c>
      <c r="E168" s="5">
        <v>0</v>
      </c>
      <c r="F168" s="5">
        <v>0</v>
      </c>
      <c r="G168" s="5">
        <v>0</v>
      </c>
      <c r="H168" s="5">
        <v>0</v>
      </c>
      <c r="I168" s="5">
        <v>0</v>
      </c>
      <c r="J168" s="5">
        <v>0</v>
      </c>
      <c r="K168" s="5">
        <v>0</v>
      </c>
      <c r="L168" s="5">
        <v>0</v>
      </c>
      <c r="M168" s="5">
        <v>0</v>
      </c>
      <c r="N168" s="5"/>
      <c r="O168" s="5"/>
      <c r="P168" s="5"/>
      <c r="Q168" s="5"/>
      <c r="R168" s="5"/>
      <c r="S168" s="5"/>
    </row>
    <row r="169" spans="1:19" x14ac:dyDescent="0.25">
      <c r="A169" s="5" t="s">
        <v>2034</v>
      </c>
      <c r="B169" s="5" t="s">
        <v>3238</v>
      </c>
      <c r="C169" s="5">
        <v>0</v>
      </c>
      <c r="D169" s="5">
        <v>2</v>
      </c>
      <c r="E169" s="5">
        <v>0</v>
      </c>
      <c r="F169" s="5">
        <v>0</v>
      </c>
      <c r="G169" s="5">
        <v>0</v>
      </c>
      <c r="H169" s="5">
        <v>0</v>
      </c>
      <c r="I169" s="5">
        <v>0</v>
      </c>
      <c r="J169" s="5">
        <v>0</v>
      </c>
      <c r="K169" s="5">
        <v>0</v>
      </c>
      <c r="L169" s="5">
        <v>0</v>
      </c>
      <c r="M169" s="5">
        <v>0</v>
      </c>
      <c r="N169" s="5"/>
      <c r="O169" s="5"/>
      <c r="P169" s="5"/>
      <c r="Q169" s="5"/>
      <c r="R169" s="5"/>
      <c r="S169" s="5"/>
    </row>
    <row r="170" spans="1:19" x14ac:dyDescent="0.25">
      <c r="A170" s="5" t="s">
        <v>2036</v>
      </c>
      <c r="B170" s="5" t="s">
        <v>3238</v>
      </c>
      <c r="C170" s="5">
        <v>1</v>
      </c>
      <c r="D170" s="5">
        <v>5</v>
      </c>
      <c r="E170" s="5">
        <v>20</v>
      </c>
      <c r="F170" s="5">
        <v>0</v>
      </c>
      <c r="G170" s="5">
        <v>1</v>
      </c>
      <c r="H170" s="5">
        <v>0</v>
      </c>
      <c r="I170" s="5">
        <v>0</v>
      </c>
      <c r="J170" s="5">
        <v>0</v>
      </c>
      <c r="K170" s="5">
        <v>0</v>
      </c>
      <c r="L170" s="5">
        <v>0</v>
      </c>
      <c r="M170" s="5">
        <v>0</v>
      </c>
      <c r="N170" s="5">
        <v>100</v>
      </c>
      <c r="O170" s="5">
        <v>0</v>
      </c>
      <c r="P170" s="5">
        <v>0</v>
      </c>
      <c r="Q170" s="5">
        <v>0</v>
      </c>
      <c r="R170" s="5">
        <v>0</v>
      </c>
      <c r="S170" s="5">
        <v>100</v>
      </c>
    </row>
    <row r="171" spans="1:19" x14ac:dyDescent="0.25">
      <c r="A171" s="5" t="s">
        <v>1385</v>
      </c>
      <c r="B171" s="5" t="s">
        <v>3238</v>
      </c>
      <c r="C171" s="5">
        <v>3</v>
      </c>
      <c r="D171" s="5">
        <v>11</v>
      </c>
      <c r="E171" s="5">
        <v>27.27</v>
      </c>
      <c r="F171" s="5">
        <v>3</v>
      </c>
      <c r="G171" s="5">
        <v>0</v>
      </c>
      <c r="H171" s="5">
        <v>0</v>
      </c>
      <c r="I171" s="5">
        <v>1</v>
      </c>
      <c r="J171" s="5">
        <v>2</v>
      </c>
      <c r="K171" s="5">
        <v>0</v>
      </c>
      <c r="L171" s="5">
        <v>3</v>
      </c>
      <c r="M171" s="5">
        <v>0</v>
      </c>
      <c r="N171" s="5">
        <v>0</v>
      </c>
      <c r="O171" s="5">
        <v>0</v>
      </c>
      <c r="P171" s="5">
        <v>33.33</v>
      </c>
      <c r="Q171" s="5">
        <v>66.67</v>
      </c>
      <c r="R171" s="5">
        <v>0</v>
      </c>
      <c r="S171" s="5">
        <v>100</v>
      </c>
    </row>
    <row r="172" spans="1:19" x14ac:dyDescent="0.25">
      <c r="A172" s="5" t="s">
        <v>2040</v>
      </c>
      <c r="B172" s="5" t="s">
        <v>3238</v>
      </c>
      <c r="C172" s="5">
        <v>1</v>
      </c>
      <c r="D172" s="5">
        <v>9</v>
      </c>
      <c r="E172" s="5">
        <v>11.11</v>
      </c>
      <c r="F172" s="5">
        <v>0</v>
      </c>
      <c r="G172" s="5">
        <v>1</v>
      </c>
      <c r="H172" s="5">
        <v>0</v>
      </c>
      <c r="I172" s="5">
        <v>0</v>
      </c>
      <c r="J172" s="5">
        <v>0</v>
      </c>
      <c r="K172" s="5">
        <v>0</v>
      </c>
      <c r="L172" s="5">
        <v>0</v>
      </c>
      <c r="M172" s="5">
        <v>0</v>
      </c>
      <c r="N172" s="5">
        <v>100</v>
      </c>
      <c r="O172" s="5">
        <v>0</v>
      </c>
      <c r="P172" s="5">
        <v>0</v>
      </c>
      <c r="Q172" s="5">
        <v>0</v>
      </c>
      <c r="R172" s="5">
        <v>0</v>
      </c>
      <c r="S172" s="5">
        <v>100</v>
      </c>
    </row>
    <row r="173" spans="1:19" x14ac:dyDescent="0.25">
      <c r="A173" s="5" t="s">
        <v>2042</v>
      </c>
      <c r="B173" s="5" t="s">
        <v>3238</v>
      </c>
      <c r="C173" s="5">
        <v>1</v>
      </c>
      <c r="D173" s="5">
        <v>8</v>
      </c>
      <c r="E173" s="5">
        <v>12.5</v>
      </c>
      <c r="F173" s="5">
        <v>1</v>
      </c>
      <c r="G173" s="5">
        <v>0</v>
      </c>
      <c r="H173" s="5">
        <v>0</v>
      </c>
      <c r="I173" s="5">
        <v>0</v>
      </c>
      <c r="J173" s="5">
        <v>1</v>
      </c>
      <c r="K173" s="5">
        <v>0</v>
      </c>
      <c r="L173" s="5">
        <v>1</v>
      </c>
      <c r="M173" s="5">
        <v>0</v>
      </c>
      <c r="N173" s="5">
        <v>0</v>
      </c>
      <c r="O173" s="5">
        <v>0</v>
      </c>
      <c r="P173" s="5">
        <v>0</v>
      </c>
      <c r="Q173" s="5">
        <v>100</v>
      </c>
      <c r="R173" s="5">
        <v>0</v>
      </c>
      <c r="S173" s="5">
        <v>100</v>
      </c>
    </row>
    <row r="174" spans="1:19" x14ac:dyDescent="0.25">
      <c r="A174" s="5" t="s">
        <v>2044</v>
      </c>
      <c r="B174" s="5" t="s">
        <v>3238</v>
      </c>
      <c r="C174" s="5">
        <v>401</v>
      </c>
      <c r="D174" s="5">
        <v>1242</v>
      </c>
      <c r="E174" s="5">
        <v>32.29</v>
      </c>
      <c r="F174" s="5">
        <v>324</v>
      </c>
      <c r="G174" s="5">
        <v>77</v>
      </c>
      <c r="H174" s="5">
        <v>120</v>
      </c>
      <c r="I174" s="5">
        <v>88</v>
      </c>
      <c r="J174" s="5">
        <v>40</v>
      </c>
      <c r="K174" s="5">
        <v>76</v>
      </c>
      <c r="L174" s="5">
        <v>324</v>
      </c>
      <c r="M174" s="5">
        <v>0</v>
      </c>
      <c r="N174" s="5">
        <v>19.2</v>
      </c>
      <c r="O174" s="5">
        <v>29.93</v>
      </c>
      <c r="P174" s="5">
        <v>21.95</v>
      </c>
      <c r="Q174" s="5">
        <v>9.98</v>
      </c>
      <c r="R174" s="5">
        <v>18.95</v>
      </c>
      <c r="S174" s="5">
        <v>100</v>
      </c>
    </row>
    <row r="175" spans="1:19" x14ac:dyDescent="0.25">
      <c r="A175" s="5" t="s">
        <v>2046</v>
      </c>
      <c r="B175" s="5" t="s">
        <v>3238</v>
      </c>
      <c r="C175" s="5">
        <v>0</v>
      </c>
      <c r="D175" s="5">
        <v>10</v>
      </c>
      <c r="E175" s="5">
        <v>0</v>
      </c>
      <c r="F175" s="5">
        <v>0</v>
      </c>
      <c r="G175" s="5">
        <v>0</v>
      </c>
      <c r="H175" s="5">
        <v>0</v>
      </c>
      <c r="I175" s="5">
        <v>0</v>
      </c>
      <c r="J175" s="5">
        <v>0</v>
      </c>
      <c r="K175" s="5">
        <v>0</v>
      </c>
      <c r="L175" s="5">
        <v>0</v>
      </c>
      <c r="M175" s="5">
        <v>0</v>
      </c>
      <c r="N175" s="5"/>
      <c r="O175" s="5"/>
      <c r="P175" s="5"/>
      <c r="Q175" s="5"/>
      <c r="R175" s="5"/>
      <c r="S175" s="5"/>
    </row>
    <row r="176" spans="1:19" x14ac:dyDescent="0.25">
      <c r="A176" s="5" t="s">
        <v>2048</v>
      </c>
      <c r="B176" s="5" t="s">
        <v>3238</v>
      </c>
      <c r="C176" s="5">
        <v>12</v>
      </c>
      <c r="D176" s="5">
        <v>68</v>
      </c>
      <c r="E176" s="5">
        <v>17.649999999999999</v>
      </c>
      <c r="F176" s="5">
        <v>8</v>
      </c>
      <c r="G176" s="5">
        <v>4</v>
      </c>
      <c r="H176" s="5">
        <v>2</v>
      </c>
      <c r="I176" s="5">
        <v>1</v>
      </c>
      <c r="J176" s="5">
        <v>5</v>
      </c>
      <c r="K176" s="5">
        <v>0</v>
      </c>
      <c r="L176" s="5">
        <v>8</v>
      </c>
      <c r="M176" s="5">
        <v>0</v>
      </c>
      <c r="N176" s="5">
        <v>33.33</v>
      </c>
      <c r="O176" s="5">
        <v>16.670000000000002</v>
      </c>
      <c r="P176" s="5">
        <v>8.33</v>
      </c>
      <c r="Q176" s="5">
        <v>41.67</v>
      </c>
      <c r="R176" s="5">
        <v>0</v>
      </c>
      <c r="S176" s="5">
        <v>100</v>
      </c>
    </row>
    <row r="177" spans="1:19" x14ac:dyDescent="0.25">
      <c r="A177" s="5" t="s">
        <v>1390</v>
      </c>
      <c r="B177" s="5" t="s">
        <v>3238</v>
      </c>
      <c r="C177" s="5">
        <v>2</v>
      </c>
      <c r="D177" s="5">
        <v>11</v>
      </c>
      <c r="E177" s="5">
        <v>18.18</v>
      </c>
      <c r="F177" s="5">
        <v>1</v>
      </c>
      <c r="G177" s="5">
        <v>1</v>
      </c>
      <c r="H177" s="5">
        <v>0</v>
      </c>
      <c r="I177" s="5">
        <v>1</v>
      </c>
      <c r="J177" s="5">
        <v>0</v>
      </c>
      <c r="K177" s="5">
        <v>0</v>
      </c>
      <c r="L177" s="5">
        <v>1</v>
      </c>
      <c r="M177" s="5">
        <v>0</v>
      </c>
      <c r="N177" s="5">
        <v>50</v>
      </c>
      <c r="O177" s="5">
        <v>0</v>
      </c>
      <c r="P177" s="5">
        <v>50</v>
      </c>
      <c r="Q177" s="5">
        <v>0</v>
      </c>
      <c r="R177" s="5">
        <v>0</v>
      </c>
      <c r="S177" s="5">
        <v>100</v>
      </c>
    </row>
    <row r="178" spans="1:19" x14ac:dyDescent="0.25">
      <c r="A178" s="5" t="s">
        <v>1394</v>
      </c>
      <c r="B178" s="5" t="s">
        <v>3238</v>
      </c>
      <c r="C178" s="5">
        <v>5</v>
      </c>
      <c r="D178" s="5">
        <v>21</v>
      </c>
      <c r="E178" s="5">
        <v>23.81</v>
      </c>
      <c r="F178" s="5">
        <v>3</v>
      </c>
      <c r="G178" s="5">
        <v>2</v>
      </c>
      <c r="H178" s="5">
        <v>2</v>
      </c>
      <c r="I178" s="5">
        <v>0</v>
      </c>
      <c r="J178" s="5">
        <v>1</v>
      </c>
      <c r="K178" s="5">
        <v>0</v>
      </c>
      <c r="L178" s="5">
        <v>3</v>
      </c>
      <c r="M178" s="5">
        <v>0</v>
      </c>
      <c r="N178" s="5">
        <v>40</v>
      </c>
      <c r="O178" s="5">
        <v>40</v>
      </c>
      <c r="P178" s="5">
        <v>0</v>
      </c>
      <c r="Q178" s="5">
        <v>20</v>
      </c>
      <c r="R178" s="5">
        <v>0</v>
      </c>
      <c r="S178" s="5">
        <v>100</v>
      </c>
    </row>
    <row r="179" spans="1:19" x14ac:dyDescent="0.25">
      <c r="A179" s="5" t="s">
        <v>1396</v>
      </c>
      <c r="B179" s="5" t="s">
        <v>3238</v>
      </c>
      <c r="C179" s="5">
        <v>0</v>
      </c>
      <c r="D179" s="5">
        <v>5</v>
      </c>
      <c r="E179" s="5">
        <v>0</v>
      </c>
      <c r="F179" s="5">
        <v>0</v>
      </c>
      <c r="G179" s="5">
        <v>0</v>
      </c>
      <c r="H179" s="5">
        <v>0</v>
      </c>
      <c r="I179" s="5">
        <v>0</v>
      </c>
      <c r="J179" s="5">
        <v>0</v>
      </c>
      <c r="K179" s="5">
        <v>0</v>
      </c>
      <c r="L179" s="5">
        <v>0</v>
      </c>
      <c r="M179" s="5">
        <v>0</v>
      </c>
      <c r="N179" s="5"/>
      <c r="O179" s="5"/>
      <c r="P179" s="5"/>
      <c r="Q179" s="5"/>
      <c r="R179" s="5"/>
      <c r="S179" s="5"/>
    </row>
    <row r="180" spans="1:19" x14ac:dyDescent="0.25">
      <c r="A180" s="5" t="s">
        <v>2050</v>
      </c>
      <c r="B180" s="5" t="s">
        <v>3238</v>
      </c>
      <c r="C180" s="5">
        <v>2</v>
      </c>
      <c r="D180" s="5">
        <v>18</v>
      </c>
      <c r="E180" s="5">
        <v>11.11</v>
      </c>
      <c r="F180" s="5">
        <v>2</v>
      </c>
      <c r="G180" s="5">
        <v>0</v>
      </c>
      <c r="H180" s="5">
        <v>0</v>
      </c>
      <c r="I180" s="5">
        <v>0</v>
      </c>
      <c r="J180" s="5">
        <v>0</v>
      </c>
      <c r="K180" s="5">
        <v>2</v>
      </c>
      <c r="L180" s="5">
        <v>2</v>
      </c>
      <c r="M180" s="5">
        <v>0</v>
      </c>
      <c r="N180" s="5">
        <v>0</v>
      </c>
      <c r="O180" s="5">
        <v>0</v>
      </c>
      <c r="P180" s="5">
        <v>0</v>
      </c>
      <c r="Q180" s="5">
        <v>0</v>
      </c>
      <c r="R180" s="5">
        <v>100</v>
      </c>
      <c r="S180" s="5">
        <v>100</v>
      </c>
    </row>
    <row r="181" spans="1:19" x14ac:dyDescent="0.25">
      <c r="A181" s="5" t="s">
        <v>2052</v>
      </c>
      <c r="B181" s="5" t="s">
        <v>3238</v>
      </c>
      <c r="C181" s="5">
        <v>0</v>
      </c>
      <c r="D181" s="5">
        <v>7</v>
      </c>
      <c r="E181" s="5">
        <v>0</v>
      </c>
      <c r="F181" s="5">
        <v>0</v>
      </c>
      <c r="G181" s="5">
        <v>0</v>
      </c>
      <c r="H181" s="5">
        <v>0</v>
      </c>
      <c r="I181" s="5">
        <v>0</v>
      </c>
      <c r="J181" s="5">
        <v>0</v>
      </c>
      <c r="K181" s="5">
        <v>0</v>
      </c>
      <c r="L181" s="5">
        <v>0</v>
      </c>
      <c r="M181" s="5">
        <v>0</v>
      </c>
      <c r="N181" s="5"/>
      <c r="O181" s="5"/>
      <c r="P181" s="5"/>
      <c r="Q181" s="5"/>
      <c r="R181" s="5"/>
      <c r="S181" s="5"/>
    </row>
    <row r="182" spans="1:19" x14ac:dyDescent="0.25">
      <c r="A182" s="5" t="s">
        <v>2054</v>
      </c>
      <c r="B182" s="5" t="s">
        <v>3238</v>
      </c>
      <c r="C182" s="5">
        <v>5</v>
      </c>
      <c r="D182" s="5">
        <v>23</v>
      </c>
      <c r="E182" s="5">
        <v>21.74</v>
      </c>
      <c r="F182" s="5">
        <v>5</v>
      </c>
      <c r="G182" s="5">
        <v>0</v>
      </c>
      <c r="H182" s="5">
        <v>0</v>
      </c>
      <c r="I182" s="5">
        <v>3</v>
      </c>
      <c r="J182" s="5">
        <v>2</v>
      </c>
      <c r="K182" s="5">
        <v>0</v>
      </c>
      <c r="L182" s="5">
        <v>5</v>
      </c>
      <c r="M182" s="5">
        <v>0</v>
      </c>
      <c r="N182" s="5">
        <v>0</v>
      </c>
      <c r="O182" s="5">
        <v>0</v>
      </c>
      <c r="P182" s="5">
        <v>60</v>
      </c>
      <c r="Q182" s="5">
        <v>40</v>
      </c>
      <c r="R182" s="5">
        <v>0</v>
      </c>
      <c r="S182" s="5">
        <v>100</v>
      </c>
    </row>
    <row r="183" spans="1:19" x14ac:dyDescent="0.25">
      <c r="A183" s="5" t="s">
        <v>2056</v>
      </c>
      <c r="B183" s="5" t="s">
        <v>3238</v>
      </c>
      <c r="C183" s="5">
        <v>0</v>
      </c>
      <c r="D183" s="5">
        <v>1</v>
      </c>
      <c r="E183" s="5">
        <v>0</v>
      </c>
      <c r="F183" s="5">
        <v>0</v>
      </c>
      <c r="G183" s="5">
        <v>0</v>
      </c>
      <c r="H183" s="5">
        <v>0</v>
      </c>
      <c r="I183" s="5">
        <v>0</v>
      </c>
      <c r="J183" s="5">
        <v>0</v>
      </c>
      <c r="K183" s="5">
        <v>0</v>
      </c>
      <c r="L183" s="5">
        <v>0</v>
      </c>
      <c r="M183" s="5">
        <v>0</v>
      </c>
      <c r="N183" s="5"/>
      <c r="O183" s="5"/>
      <c r="P183" s="5"/>
      <c r="Q183" s="5"/>
      <c r="R183" s="5"/>
      <c r="S183" s="5"/>
    </row>
    <row r="184" spans="1:19" x14ac:dyDescent="0.25">
      <c r="A184" s="5" t="s">
        <v>2058</v>
      </c>
      <c r="B184" s="5" t="s">
        <v>3238</v>
      </c>
      <c r="C184" s="5">
        <v>2</v>
      </c>
      <c r="D184" s="5">
        <v>8</v>
      </c>
      <c r="E184" s="5">
        <v>25</v>
      </c>
      <c r="F184" s="5">
        <v>2</v>
      </c>
      <c r="G184" s="5">
        <v>0</v>
      </c>
      <c r="H184" s="5">
        <v>1</v>
      </c>
      <c r="I184" s="5">
        <v>1</v>
      </c>
      <c r="J184" s="5">
        <v>0</v>
      </c>
      <c r="K184" s="5">
        <v>0</v>
      </c>
      <c r="L184" s="5">
        <v>2</v>
      </c>
      <c r="M184" s="5">
        <v>0</v>
      </c>
      <c r="N184" s="5">
        <v>0</v>
      </c>
      <c r="O184" s="5">
        <v>50</v>
      </c>
      <c r="P184" s="5">
        <v>50</v>
      </c>
      <c r="Q184" s="5">
        <v>0</v>
      </c>
      <c r="R184" s="5">
        <v>0</v>
      </c>
      <c r="S184" s="5">
        <v>100</v>
      </c>
    </row>
    <row r="185" spans="1:19" x14ac:dyDescent="0.25">
      <c r="A185" s="5" t="s">
        <v>2060</v>
      </c>
      <c r="B185" s="5" t="s">
        <v>3238</v>
      </c>
      <c r="C185" s="5">
        <v>4</v>
      </c>
      <c r="D185" s="5">
        <v>23</v>
      </c>
      <c r="E185" s="5">
        <v>17.39</v>
      </c>
      <c r="F185" s="5">
        <v>4</v>
      </c>
      <c r="G185" s="5">
        <v>0</v>
      </c>
      <c r="H185" s="5">
        <v>0</v>
      </c>
      <c r="I185" s="5">
        <v>2</v>
      </c>
      <c r="J185" s="5">
        <v>1</v>
      </c>
      <c r="K185" s="5">
        <v>1</v>
      </c>
      <c r="L185" s="5">
        <v>4</v>
      </c>
      <c r="M185" s="5">
        <v>0</v>
      </c>
      <c r="N185" s="5">
        <v>0</v>
      </c>
      <c r="O185" s="5">
        <v>0</v>
      </c>
      <c r="P185" s="5">
        <v>50</v>
      </c>
      <c r="Q185" s="5">
        <v>25</v>
      </c>
      <c r="R185" s="5">
        <v>25</v>
      </c>
      <c r="S185" s="5">
        <v>100</v>
      </c>
    </row>
    <row r="186" spans="1:19" x14ac:dyDescent="0.25">
      <c r="A186" s="5" t="s">
        <v>2062</v>
      </c>
      <c r="B186" s="5" t="s">
        <v>3238</v>
      </c>
      <c r="C186" s="5">
        <v>0</v>
      </c>
      <c r="D186" s="5">
        <v>5</v>
      </c>
      <c r="E186" s="5">
        <v>0</v>
      </c>
      <c r="F186" s="5">
        <v>0</v>
      </c>
      <c r="G186" s="5">
        <v>0</v>
      </c>
      <c r="H186" s="5">
        <v>0</v>
      </c>
      <c r="I186" s="5">
        <v>0</v>
      </c>
      <c r="J186" s="5">
        <v>0</v>
      </c>
      <c r="K186" s="5">
        <v>0</v>
      </c>
      <c r="L186" s="5">
        <v>0</v>
      </c>
      <c r="M186" s="5">
        <v>0</v>
      </c>
      <c r="N186" s="5"/>
      <c r="O186" s="5"/>
      <c r="P186" s="5"/>
      <c r="Q186" s="5"/>
      <c r="R186" s="5"/>
      <c r="S186" s="5"/>
    </row>
    <row r="187" spans="1:19" x14ac:dyDescent="0.25">
      <c r="A187" s="5" t="s">
        <v>2064</v>
      </c>
      <c r="B187" s="5" t="s">
        <v>3238</v>
      </c>
      <c r="C187" s="5">
        <v>11</v>
      </c>
      <c r="D187" s="5">
        <v>127</v>
      </c>
      <c r="E187" s="5">
        <v>8.66</v>
      </c>
      <c r="F187" s="5">
        <v>10</v>
      </c>
      <c r="G187" s="5">
        <v>1</v>
      </c>
      <c r="H187" s="5">
        <v>1</v>
      </c>
      <c r="I187" s="5">
        <v>8</v>
      </c>
      <c r="J187" s="5">
        <v>1</v>
      </c>
      <c r="K187" s="5">
        <v>0</v>
      </c>
      <c r="L187" s="5">
        <v>10</v>
      </c>
      <c r="M187" s="5">
        <v>0</v>
      </c>
      <c r="N187" s="5">
        <v>9.09</v>
      </c>
      <c r="O187" s="5">
        <v>9.09</v>
      </c>
      <c r="P187" s="5">
        <v>72.73</v>
      </c>
      <c r="Q187" s="5">
        <v>9.09</v>
      </c>
      <c r="R187" s="5">
        <v>0</v>
      </c>
      <c r="S187" s="5">
        <v>100</v>
      </c>
    </row>
    <row r="188" spans="1:19" x14ac:dyDescent="0.25">
      <c r="A188" s="5" t="s">
        <v>2066</v>
      </c>
      <c r="B188" s="5" t="s">
        <v>3238</v>
      </c>
      <c r="C188" s="5">
        <v>6</v>
      </c>
      <c r="D188" s="5">
        <v>21</v>
      </c>
      <c r="E188" s="5">
        <v>28.57</v>
      </c>
      <c r="F188" s="5">
        <v>5</v>
      </c>
      <c r="G188" s="5">
        <v>1</v>
      </c>
      <c r="H188" s="5">
        <v>1</v>
      </c>
      <c r="I188" s="5">
        <v>1</v>
      </c>
      <c r="J188" s="5">
        <v>2</v>
      </c>
      <c r="K188" s="5">
        <v>1</v>
      </c>
      <c r="L188" s="5">
        <v>5</v>
      </c>
      <c r="M188" s="5">
        <v>0</v>
      </c>
      <c r="N188" s="5">
        <v>16.670000000000002</v>
      </c>
      <c r="O188" s="5">
        <v>16.670000000000002</v>
      </c>
      <c r="P188" s="5">
        <v>16.670000000000002</v>
      </c>
      <c r="Q188" s="5">
        <v>33.33</v>
      </c>
      <c r="R188" s="5">
        <v>16.670000000000002</v>
      </c>
      <c r="S188" s="5">
        <v>100</v>
      </c>
    </row>
    <row r="189" spans="1:19" x14ac:dyDescent="0.25">
      <c r="A189" s="5" t="s">
        <v>2068</v>
      </c>
      <c r="B189" s="5" t="s">
        <v>3238</v>
      </c>
      <c r="C189" s="5">
        <v>2</v>
      </c>
      <c r="D189" s="5">
        <v>7</v>
      </c>
      <c r="E189" s="5">
        <v>28.57</v>
      </c>
      <c r="F189" s="5">
        <v>2</v>
      </c>
      <c r="G189" s="5">
        <v>0</v>
      </c>
      <c r="H189" s="5">
        <v>0</v>
      </c>
      <c r="I189" s="5">
        <v>0</v>
      </c>
      <c r="J189" s="5">
        <v>2</v>
      </c>
      <c r="K189" s="5">
        <v>0</v>
      </c>
      <c r="L189" s="5">
        <v>2</v>
      </c>
      <c r="M189" s="5">
        <v>0</v>
      </c>
      <c r="N189" s="5">
        <v>0</v>
      </c>
      <c r="O189" s="5">
        <v>0</v>
      </c>
      <c r="P189" s="5">
        <v>0</v>
      </c>
      <c r="Q189" s="5">
        <v>100</v>
      </c>
      <c r="R189" s="5">
        <v>0</v>
      </c>
      <c r="S189" s="5">
        <v>100</v>
      </c>
    </row>
    <row r="190" spans="1:19" x14ac:dyDescent="0.25">
      <c r="A190" s="5" t="s">
        <v>2070</v>
      </c>
      <c r="B190" s="5" t="s">
        <v>3238</v>
      </c>
      <c r="C190" s="5">
        <v>28</v>
      </c>
      <c r="D190" s="5">
        <v>345</v>
      </c>
      <c r="E190" s="5">
        <v>8.1199999999999992</v>
      </c>
      <c r="F190" s="5">
        <v>15</v>
      </c>
      <c r="G190" s="5">
        <v>13</v>
      </c>
      <c r="H190" s="5">
        <v>5</v>
      </c>
      <c r="I190" s="5">
        <v>8</v>
      </c>
      <c r="J190" s="5">
        <v>2</v>
      </c>
      <c r="K190" s="5">
        <v>0</v>
      </c>
      <c r="L190" s="5">
        <v>15</v>
      </c>
      <c r="M190" s="5">
        <v>0</v>
      </c>
      <c r="N190" s="5">
        <v>46.43</v>
      </c>
      <c r="O190" s="5">
        <v>17.86</v>
      </c>
      <c r="P190" s="5">
        <v>28.57</v>
      </c>
      <c r="Q190" s="5">
        <v>7.14</v>
      </c>
      <c r="R190" s="5">
        <v>0</v>
      </c>
      <c r="S190" s="5">
        <v>100</v>
      </c>
    </row>
    <row r="191" spans="1:19" x14ac:dyDescent="0.25">
      <c r="A191" s="5" t="s">
        <v>2072</v>
      </c>
      <c r="B191" s="5" t="s">
        <v>3238</v>
      </c>
      <c r="C191" s="5">
        <v>7</v>
      </c>
      <c r="D191" s="5">
        <v>14</v>
      </c>
      <c r="E191" s="5">
        <v>50</v>
      </c>
      <c r="F191" s="5">
        <v>6</v>
      </c>
      <c r="G191" s="5">
        <v>1</v>
      </c>
      <c r="H191" s="5">
        <v>2</v>
      </c>
      <c r="I191" s="5">
        <v>1</v>
      </c>
      <c r="J191" s="5">
        <v>1</v>
      </c>
      <c r="K191" s="5">
        <v>2</v>
      </c>
      <c r="L191" s="5">
        <v>6</v>
      </c>
      <c r="M191" s="5">
        <v>0</v>
      </c>
      <c r="N191" s="5">
        <v>14.29</v>
      </c>
      <c r="O191" s="5">
        <v>28.57</v>
      </c>
      <c r="P191" s="5">
        <v>14.29</v>
      </c>
      <c r="Q191" s="5">
        <v>14.29</v>
      </c>
      <c r="R191" s="5">
        <v>28.57</v>
      </c>
      <c r="S191" s="5">
        <v>100</v>
      </c>
    </row>
    <row r="192" spans="1:19" x14ac:dyDescent="0.25">
      <c r="A192" s="5" t="s">
        <v>2074</v>
      </c>
      <c r="B192" s="5" t="s">
        <v>3238</v>
      </c>
      <c r="C192" s="5">
        <v>5</v>
      </c>
      <c r="D192" s="5">
        <v>49</v>
      </c>
      <c r="E192" s="5">
        <v>10.199999999999999</v>
      </c>
      <c r="F192" s="5">
        <v>2</v>
      </c>
      <c r="G192" s="5">
        <v>3</v>
      </c>
      <c r="H192" s="5">
        <v>0</v>
      </c>
      <c r="I192" s="5">
        <v>1</v>
      </c>
      <c r="J192" s="5">
        <v>1</v>
      </c>
      <c r="K192" s="5">
        <v>0</v>
      </c>
      <c r="L192" s="5">
        <v>2</v>
      </c>
      <c r="M192" s="5">
        <v>0</v>
      </c>
      <c r="N192" s="5">
        <v>60</v>
      </c>
      <c r="O192" s="5">
        <v>0</v>
      </c>
      <c r="P192" s="5">
        <v>20</v>
      </c>
      <c r="Q192" s="5">
        <v>20</v>
      </c>
      <c r="R192" s="5">
        <v>0</v>
      </c>
      <c r="S192" s="5">
        <v>100</v>
      </c>
    </row>
    <row r="193" spans="1:19" x14ac:dyDescent="0.25">
      <c r="A193" s="5" t="s">
        <v>2076</v>
      </c>
      <c r="B193" s="5" t="s">
        <v>3238</v>
      </c>
      <c r="C193" s="5">
        <v>3</v>
      </c>
      <c r="D193" s="5">
        <v>6</v>
      </c>
      <c r="E193" s="5">
        <v>50</v>
      </c>
      <c r="F193" s="5">
        <v>2</v>
      </c>
      <c r="G193" s="5">
        <v>1</v>
      </c>
      <c r="H193" s="5">
        <v>0</v>
      </c>
      <c r="I193" s="5">
        <v>1</v>
      </c>
      <c r="J193" s="5">
        <v>1</v>
      </c>
      <c r="K193" s="5">
        <v>0</v>
      </c>
      <c r="L193" s="5">
        <v>2</v>
      </c>
      <c r="M193" s="5">
        <v>0</v>
      </c>
      <c r="N193" s="5">
        <v>33.33</v>
      </c>
      <c r="O193" s="5">
        <v>0</v>
      </c>
      <c r="P193" s="5">
        <v>33.33</v>
      </c>
      <c r="Q193" s="5">
        <v>33.33</v>
      </c>
      <c r="R193" s="5">
        <v>0</v>
      </c>
      <c r="S193" s="5">
        <v>100</v>
      </c>
    </row>
    <row r="194" spans="1:19" x14ac:dyDescent="0.25">
      <c r="A194" s="5" t="s">
        <v>2078</v>
      </c>
      <c r="B194" s="5" t="s">
        <v>3238</v>
      </c>
      <c r="C194" s="5">
        <v>2</v>
      </c>
      <c r="D194" s="5">
        <v>6</v>
      </c>
      <c r="E194" s="5">
        <v>33.33</v>
      </c>
      <c r="F194" s="5">
        <v>2</v>
      </c>
      <c r="G194" s="5">
        <v>0</v>
      </c>
      <c r="H194" s="5">
        <v>1</v>
      </c>
      <c r="I194" s="5">
        <v>0</v>
      </c>
      <c r="J194" s="5">
        <v>0</v>
      </c>
      <c r="K194" s="5">
        <v>1</v>
      </c>
      <c r="L194" s="5">
        <v>2</v>
      </c>
      <c r="M194" s="5">
        <v>0</v>
      </c>
      <c r="N194" s="5">
        <v>0</v>
      </c>
      <c r="O194" s="5">
        <v>50</v>
      </c>
      <c r="P194" s="5">
        <v>0</v>
      </c>
      <c r="Q194" s="5">
        <v>0</v>
      </c>
      <c r="R194" s="5">
        <v>50</v>
      </c>
      <c r="S194" s="5">
        <v>100</v>
      </c>
    </row>
    <row r="195" spans="1:19" x14ac:dyDescent="0.25">
      <c r="A195" s="5" t="s">
        <v>2080</v>
      </c>
      <c r="B195" s="5" t="s">
        <v>3238</v>
      </c>
      <c r="C195" s="5">
        <v>46</v>
      </c>
      <c r="D195" s="5">
        <v>360</v>
      </c>
      <c r="E195" s="5">
        <v>12.78</v>
      </c>
      <c r="F195" s="5">
        <v>33</v>
      </c>
      <c r="G195" s="5">
        <v>13</v>
      </c>
      <c r="H195" s="5">
        <v>13</v>
      </c>
      <c r="I195" s="5">
        <v>13</v>
      </c>
      <c r="J195" s="5">
        <v>6</v>
      </c>
      <c r="K195" s="5">
        <v>1</v>
      </c>
      <c r="L195" s="5">
        <v>33</v>
      </c>
      <c r="M195" s="5">
        <v>0</v>
      </c>
      <c r="N195" s="5">
        <v>28.26</v>
      </c>
      <c r="O195" s="5">
        <v>28.26</v>
      </c>
      <c r="P195" s="5">
        <v>28.26</v>
      </c>
      <c r="Q195" s="5">
        <v>13.04</v>
      </c>
      <c r="R195" s="5">
        <v>2.17</v>
      </c>
      <c r="S195" s="5">
        <v>100</v>
      </c>
    </row>
    <row r="196" spans="1:19" x14ac:dyDescent="0.25">
      <c r="A196" s="5" t="s">
        <v>1398</v>
      </c>
      <c r="B196" s="5" t="s">
        <v>3238</v>
      </c>
      <c r="C196" s="5">
        <v>1</v>
      </c>
      <c r="D196" s="5">
        <v>6</v>
      </c>
      <c r="E196" s="5">
        <v>16.670000000000002</v>
      </c>
      <c r="F196" s="5">
        <v>1</v>
      </c>
      <c r="G196" s="5">
        <v>0</v>
      </c>
      <c r="H196" s="5">
        <v>0</v>
      </c>
      <c r="I196" s="5">
        <v>1</v>
      </c>
      <c r="J196" s="5">
        <v>0</v>
      </c>
      <c r="K196" s="5">
        <v>0</v>
      </c>
      <c r="L196" s="5">
        <v>1</v>
      </c>
      <c r="M196" s="5">
        <v>0</v>
      </c>
      <c r="N196" s="5">
        <v>0</v>
      </c>
      <c r="O196" s="5">
        <v>0</v>
      </c>
      <c r="P196" s="5">
        <v>100</v>
      </c>
      <c r="Q196" s="5">
        <v>0</v>
      </c>
      <c r="R196" s="5">
        <v>0</v>
      </c>
      <c r="S196" s="5">
        <v>100</v>
      </c>
    </row>
    <row r="197" spans="1:19" x14ac:dyDescent="0.25">
      <c r="A197" s="5" t="s">
        <v>2082</v>
      </c>
      <c r="B197" s="5" t="s">
        <v>3238</v>
      </c>
      <c r="C197" s="5">
        <v>8</v>
      </c>
      <c r="D197" s="5">
        <v>28</v>
      </c>
      <c r="E197" s="5">
        <v>28.57</v>
      </c>
      <c r="F197" s="5">
        <v>6</v>
      </c>
      <c r="G197" s="5">
        <v>2</v>
      </c>
      <c r="H197" s="5">
        <v>1</v>
      </c>
      <c r="I197" s="5">
        <v>3</v>
      </c>
      <c r="J197" s="5">
        <v>1</v>
      </c>
      <c r="K197" s="5">
        <v>1</v>
      </c>
      <c r="L197" s="5">
        <v>6</v>
      </c>
      <c r="M197" s="5">
        <v>0</v>
      </c>
      <c r="N197" s="5">
        <v>25</v>
      </c>
      <c r="O197" s="5">
        <v>12.5</v>
      </c>
      <c r="P197" s="5">
        <v>37.5</v>
      </c>
      <c r="Q197" s="5">
        <v>12.5</v>
      </c>
      <c r="R197" s="5">
        <v>12.5</v>
      </c>
      <c r="S197" s="5">
        <v>100</v>
      </c>
    </row>
    <row r="198" spans="1:19" x14ac:dyDescent="0.25">
      <c r="A198" s="5" t="s">
        <v>2084</v>
      </c>
      <c r="B198" s="5" t="s">
        <v>3238</v>
      </c>
      <c r="C198" s="5">
        <v>0</v>
      </c>
      <c r="D198" s="5">
        <v>26</v>
      </c>
      <c r="E198" s="5">
        <v>0</v>
      </c>
      <c r="F198" s="5">
        <v>0</v>
      </c>
      <c r="G198" s="5">
        <v>0</v>
      </c>
      <c r="H198" s="5">
        <v>0</v>
      </c>
      <c r="I198" s="5">
        <v>0</v>
      </c>
      <c r="J198" s="5">
        <v>0</v>
      </c>
      <c r="K198" s="5">
        <v>0</v>
      </c>
      <c r="L198" s="5">
        <v>0</v>
      </c>
      <c r="M198" s="5">
        <v>0</v>
      </c>
      <c r="N198" s="5"/>
      <c r="O198" s="5"/>
      <c r="P198" s="5"/>
      <c r="Q198" s="5"/>
      <c r="R198" s="5"/>
      <c r="S198" s="5"/>
    </row>
    <row r="199" spans="1:19" x14ac:dyDescent="0.25">
      <c r="A199" s="5" t="s">
        <v>2086</v>
      </c>
      <c r="B199" s="5" t="s">
        <v>3238</v>
      </c>
      <c r="C199" s="5">
        <v>106</v>
      </c>
      <c r="D199" s="5">
        <v>661</v>
      </c>
      <c r="E199" s="5">
        <v>16.04</v>
      </c>
      <c r="F199" s="5">
        <v>65</v>
      </c>
      <c r="G199" s="5">
        <v>41</v>
      </c>
      <c r="H199" s="5">
        <v>16</v>
      </c>
      <c r="I199" s="5">
        <v>15</v>
      </c>
      <c r="J199" s="5">
        <v>20</v>
      </c>
      <c r="K199" s="5">
        <v>14</v>
      </c>
      <c r="L199" s="5">
        <v>65</v>
      </c>
      <c r="M199" s="5">
        <v>0</v>
      </c>
      <c r="N199" s="5">
        <v>38.68</v>
      </c>
      <c r="O199" s="5">
        <v>15.09</v>
      </c>
      <c r="P199" s="5">
        <v>14.15</v>
      </c>
      <c r="Q199" s="5">
        <v>18.87</v>
      </c>
      <c r="R199" s="5">
        <v>13.21</v>
      </c>
      <c r="S199" s="5">
        <v>100</v>
      </c>
    </row>
    <row r="200" spans="1:19" x14ac:dyDescent="0.25">
      <c r="A200" s="5" t="s">
        <v>2088</v>
      </c>
      <c r="B200" s="5" t="s">
        <v>3238</v>
      </c>
      <c r="C200" s="5">
        <v>92</v>
      </c>
      <c r="D200" s="5">
        <v>288</v>
      </c>
      <c r="E200" s="5">
        <v>31.94</v>
      </c>
      <c r="F200" s="5">
        <v>62</v>
      </c>
      <c r="G200" s="5">
        <v>30</v>
      </c>
      <c r="H200" s="5">
        <v>8</v>
      </c>
      <c r="I200" s="5">
        <v>34</v>
      </c>
      <c r="J200" s="5">
        <v>14</v>
      </c>
      <c r="K200" s="5">
        <v>6</v>
      </c>
      <c r="L200" s="5">
        <v>62</v>
      </c>
      <c r="M200" s="5">
        <v>0</v>
      </c>
      <c r="N200" s="5">
        <v>32.61</v>
      </c>
      <c r="O200" s="5">
        <v>8.6999999999999993</v>
      </c>
      <c r="P200" s="5">
        <v>36.96</v>
      </c>
      <c r="Q200" s="5">
        <v>15.22</v>
      </c>
      <c r="R200" s="5">
        <v>6.52</v>
      </c>
      <c r="S200" s="5">
        <v>100</v>
      </c>
    </row>
    <row r="201" spans="1:19" x14ac:dyDescent="0.25">
      <c r="A201" s="5" t="s">
        <v>1404</v>
      </c>
      <c r="B201" s="5" t="s">
        <v>3238</v>
      </c>
      <c r="C201" s="5">
        <v>1</v>
      </c>
      <c r="D201" s="5">
        <v>9</v>
      </c>
      <c r="E201" s="5">
        <v>11.11</v>
      </c>
      <c r="F201" s="5">
        <v>1</v>
      </c>
      <c r="G201" s="5">
        <v>0</v>
      </c>
      <c r="H201" s="5">
        <v>1</v>
      </c>
      <c r="I201" s="5">
        <v>0</v>
      </c>
      <c r="J201" s="5">
        <v>0</v>
      </c>
      <c r="K201" s="5">
        <v>0</v>
      </c>
      <c r="L201" s="5">
        <v>1</v>
      </c>
      <c r="M201" s="5">
        <v>0</v>
      </c>
      <c r="N201" s="5">
        <v>0</v>
      </c>
      <c r="O201" s="5">
        <v>100</v>
      </c>
      <c r="P201" s="5">
        <v>0</v>
      </c>
      <c r="Q201" s="5">
        <v>0</v>
      </c>
      <c r="R201" s="5">
        <v>0</v>
      </c>
      <c r="S201" s="5">
        <v>100</v>
      </c>
    </row>
    <row r="202" spans="1:19" x14ac:dyDescent="0.25">
      <c r="A202" s="5" t="s">
        <v>2090</v>
      </c>
      <c r="B202" s="5" t="s">
        <v>3238</v>
      </c>
      <c r="C202" s="5">
        <v>2</v>
      </c>
      <c r="D202" s="5">
        <v>27</v>
      </c>
      <c r="E202" s="5">
        <v>7.41</v>
      </c>
      <c r="F202" s="5">
        <v>1</v>
      </c>
      <c r="G202" s="5">
        <v>1</v>
      </c>
      <c r="H202" s="5">
        <v>0</v>
      </c>
      <c r="I202" s="5">
        <v>1</v>
      </c>
      <c r="J202" s="5">
        <v>0</v>
      </c>
      <c r="K202" s="5">
        <v>0</v>
      </c>
      <c r="L202" s="5">
        <v>1</v>
      </c>
      <c r="M202" s="5">
        <v>0</v>
      </c>
      <c r="N202" s="5">
        <v>50</v>
      </c>
      <c r="O202" s="5">
        <v>0</v>
      </c>
      <c r="P202" s="5">
        <v>50</v>
      </c>
      <c r="Q202" s="5">
        <v>0</v>
      </c>
      <c r="R202" s="5">
        <v>0</v>
      </c>
      <c r="S202" s="5">
        <v>100</v>
      </c>
    </row>
    <row r="203" spans="1:19" x14ac:dyDescent="0.25">
      <c r="A203" s="5" t="s">
        <v>1406</v>
      </c>
      <c r="B203" s="5" t="s">
        <v>3238</v>
      </c>
      <c r="C203" s="5">
        <v>3</v>
      </c>
      <c r="D203" s="5">
        <v>17</v>
      </c>
      <c r="E203" s="5">
        <v>17.649999999999999</v>
      </c>
      <c r="F203" s="5">
        <v>2</v>
      </c>
      <c r="G203" s="5">
        <v>1</v>
      </c>
      <c r="H203" s="5">
        <v>0</v>
      </c>
      <c r="I203" s="5">
        <v>1</v>
      </c>
      <c r="J203" s="5">
        <v>0</v>
      </c>
      <c r="K203" s="5">
        <v>1</v>
      </c>
      <c r="L203" s="5">
        <v>2</v>
      </c>
      <c r="M203" s="5">
        <v>0</v>
      </c>
      <c r="N203" s="5">
        <v>33.33</v>
      </c>
      <c r="O203" s="5">
        <v>0</v>
      </c>
      <c r="P203" s="5">
        <v>33.33</v>
      </c>
      <c r="Q203" s="5">
        <v>0</v>
      </c>
      <c r="R203" s="5">
        <v>33.33</v>
      </c>
      <c r="S203" s="5">
        <v>100</v>
      </c>
    </row>
    <row r="204" spans="1:19" x14ac:dyDescent="0.25">
      <c r="A204" s="5" t="s">
        <v>2092</v>
      </c>
      <c r="B204" s="5" t="s">
        <v>3238</v>
      </c>
      <c r="C204" s="5">
        <v>1</v>
      </c>
      <c r="D204" s="5">
        <v>10</v>
      </c>
      <c r="E204" s="5">
        <v>10</v>
      </c>
      <c r="F204" s="5">
        <v>1</v>
      </c>
      <c r="G204" s="5">
        <v>0</v>
      </c>
      <c r="H204" s="5">
        <v>0</v>
      </c>
      <c r="I204" s="5">
        <v>0</v>
      </c>
      <c r="J204" s="5">
        <v>1</v>
      </c>
      <c r="K204" s="5">
        <v>0</v>
      </c>
      <c r="L204" s="5">
        <v>1</v>
      </c>
      <c r="M204" s="5">
        <v>0</v>
      </c>
      <c r="N204" s="5">
        <v>0</v>
      </c>
      <c r="O204" s="5">
        <v>0</v>
      </c>
      <c r="P204" s="5">
        <v>0</v>
      </c>
      <c r="Q204" s="5">
        <v>100</v>
      </c>
      <c r="R204" s="5">
        <v>0</v>
      </c>
      <c r="S204" s="5">
        <v>100</v>
      </c>
    </row>
    <row r="205" spans="1:19" x14ac:dyDescent="0.25">
      <c r="A205" s="5" t="s">
        <v>2094</v>
      </c>
      <c r="B205" s="5" t="s">
        <v>3238</v>
      </c>
      <c r="C205" s="5">
        <v>0</v>
      </c>
      <c r="D205" s="5">
        <v>2</v>
      </c>
      <c r="E205" s="5">
        <v>0</v>
      </c>
      <c r="F205" s="5">
        <v>0</v>
      </c>
      <c r="G205" s="5">
        <v>0</v>
      </c>
      <c r="H205" s="5">
        <v>0</v>
      </c>
      <c r="I205" s="5">
        <v>0</v>
      </c>
      <c r="J205" s="5">
        <v>0</v>
      </c>
      <c r="K205" s="5">
        <v>0</v>
      </c>
      <c r="L205" s="5">
        <v>0</v>
      </c>
      <c r="M205" s="5">
        <v>0</v>
      </c>
      <c r="N205" s="5"/>
      <c r="O205" s="5"/>
      <c r="P205" s="5"/>
      <c r="Q205" s="5"/>
      <c r="R205" s="5"/>
      <c r="S205" s="5"/>
    </row>
    <row r="206" spans="1:19" x14ac:dyDescent="0.25">
      <c r="A206" s="5" t="s">
        <v>2096</v>
      </c>
      <c r="B206" s="5" t="s">
        <v>3238</v>
      </c>
      <c r="C206" s="5">
        <v>8</v>
      </c>
      <c r="D206" s="5">
        <v>14</v>
      </c>
      <c r="E206" s="5">
        <v>57.14</v>
      </c>
      <c r="F206" s="5">
        <v>8</v>
      </c>
      <c r="G206" s="5">
        <v>0</v>
      </c>
      <c r="H206" s="5">
        <v>1</v>
      </c>
      <c r="I206" s="5">
        <v>0</v>
      </c>
      <c r="J206" s="5">
        <v>6</v>
      </c>
      <c r="K206" s="5">
        <v>1</v>
      </c>
      <c r="L206" s="5">
        <v>8</v>
      </c>
      <c r="M206" s="5">
        <v>0</v>
      </c>
      <c r="N206" s="5">
        <v>0</v>
      </c>
      <c r="O206" s="5">
        <v>12.5</v>
      </c>
      <c r="P206" s="5">
        <v>0</v>
      </c>
      <c r="Q206" s="5">
        <v>75</v>
      </c>
      <c r="R206" s="5">
        <v>12.5</v>
      </c>
      <c r="S206" s="5">
        <v>100</v>
      </c>
    </row>
    <row r="207" spans="1:19" x14ac:dyDescent="0.25">
      <c r="A207" s="5" t="s">
        <v>1408</v>
      </c>
      <c r="B207" s="5" t="s">
        <v>3238</v>
      </c>
      <c r="C207" s="5">
        <v>29</v>
      </c>
      <c r="D207" s="5">
        <v>136</v>
      </c>
      <c r="E207" s="5">
        <v>21.32</v>
      </c>
      <c r="F207" s="5">
        <v>18</v>
      </c>
      <c r="G207" s="5">
        <v>11</v>
      </c>
      <c r="H207" s="5">
        <v>5</v>
      </c>
      <c r="I207" s="5">
        <v>3</v>
      </c>
      <c r="J207" s="5">
        <v>6</v>
      </c>
      <c r="K207" s="5">
        <v>4</v>
      </c>
      <c r="L207" s="5">
        <v>18</v>
      </c>
      <c r="M207" s="5">
        <v>0</v>
      </c>
      <c r="N207" s="5">
        <v>37.93</v>
      </c>
      <c r="O207" s="5">
        <v>17.239999999999998</v>
      </c>
      <c r="P207" s="5">
        <v>10.34</v>
      </c>
      <c r="Q207" s="5">
        <v>20.69</v>
      </c>
      <c r="R207" s="5">
        <v>13.79</v>
      </c>
      <c r="S207" s="5">
        <v>100</v>
      </c>
    </row>
    <row r="208" spans="1:19" x14ac:dyDescent="0.25">
      <c r="A208" s="5" t="s">
        <v>2098</v>
      </c>
      <c r="B208" s="5" t="s">
        <v>3238</v>
      </c>
      <c r="C208" s="5">
        <v>16</v>
      </c>
      <c r="D208" s="5">
        <v>26</v>
      </c>
      <c r="E208" s="5">
        <v>61.54</v>
      </c>
      <c r="F208" s="5">
        <v>12</v>
      </c>
      <c r="G208" s="5">
        <v>4</v>
      </c>
      <c r="H208" s="5">
        <v>1</v>
      </c>
      <c r="I208" s="5">
        <v>1</v>
      </c>
      <c r="J208" s="5">
        <v>7</v>
      </c>
      <c r="K208" s="5">
        <v>3</v>
      </c>
      <c r="L208" s="5">
        <v>12</v>
      </c>
      <c r="M208" s="5">
        <v>0</v>
      </c>
      <c r="N208" s="5">
        <v>25</v>
      </c>
      <c r="O208" s="5">
        <v>6.25</v>
      </c>
      <c r="P208" s="5">
        <v>6.25</v>
      </c>
      <c r="Q208" s="5">
        <v>43.75</v>
      </c>
      <c r="R208" s="5">
        <v>18.75</v>
      </c>
      <c r="S208" s="5">
        <v>100</v>
      </c>
    </row>
    <row r="209" spans="1:19" x14ac:dyDescent="0.25">
      <c r="A209" s="5" t="s">
        <v>2100</v>
      </c>
      <c r="B209" s="5" t="s">
        <v>3238</v>
      </c>
      <c r="C209" s="5">
        <v>1</v>
      </c>
      <c r="D209" s="5">
        <v>2</v>
      </c>
      <c r="E209" s="5">
        <v>50</v>
      </c>
      <c r="F209" s="5">
        <v>0</v>
      </c>
      <c r="G209" s="5">
        <v>1</v>
      </c>
      <c r="H209" s="5">
        <v>0</v>
      </c>
      <c r="I209" s="5">
        <v>0</v>
      </c>
      <c r="J209" s="5">
        <v>0</v>
      </c>
      <c r="K209" s="5">
        <v>0</v>
      </c>
      <c r="L209" s="5">
        <v>0</v>
      </c>
      <c r="M209" s="5">
        <v>0</v>
      </c>
      <c r="N209" s="5">
        <v>100</v>
      </c>
      <c r="O209" s="5">
        <v>0</v>
      </c>
      <c r="P209" s="5">
        <v>0</v>
      </c>
      <c r="Q209" s="5">
        <v>0</v>
      </c>
      <c r="R209" s="5">
        <v>0</v>
      </c>
      <c r="S209" s="5">
        <v>100</v>
      </c>
    </row>
    <row r="210" spans="1:19" x14ac:dyDescent="0.25">
      <c r="A210" s="5" t="s">
        <v>2102</v>
      </c>
      <c r="B210" s="5" t="s">
        <v>3238</v>
      </c>
      <c r="C210" s="5">
        <v>2</v>
      </c>
      <c r="D210" s="5">
        <v>2</v>
      </c>
      <c r="E210" s="5">
        <v>100</v>
      </c>
      <c r="F210" s="5">
        <v>2</v>
      </c>
      <c r="G210" s="5">
        <v>0</v>
      </c>
      <c r="H210" s="5">
        <v>1</v>
      </c>
      <c r="I210" s="5">
        <v>1</v>
      </c>
      <c r="J210" s="5">
        <v>0</v>
      </c>
      <c r="K210" s="5">
        <v>0</v>
      </c>
      <c r="L210" s="5">
        <v>2</v>
      </c>
      <c r="M210" s="5">
        <v>0</v>
      </c>
      <c r="N210" s="5">
        <v>0</v>
      </c>
      <c r="O210" s="5">
        <v>50</v>
      </c>
      <c r="P210" s="5">
        <v>50</v>
      </c>
      <c r="Q210" s="5">
        <v>0</v>
      </c>
      <c r="R210" s="5">
        <v>0</v>
      </c>
      <c r="S210" s="5">
        <v>100</v>
      </c>
    </row>
    <row r="211" spans="1:19" x14ac:dyDescent="0.25">
      <c r="A211" s="5" t="s">
        <v>2104</v>
      </c>
      <c r="B211" s="5" t="s">
        <v>3238</v>
      </c>
      <c r="C211" s="5">
        <v>0</v>
      </c>
      <c r="D211" s="5">
        <v>6</v>
      </c>
      <c r="E211" s="5">
        <v>0</v>
      </c>
      <c r="F211" s="5">
        <v>0</v>
      </c>
      <c r="G211" s="5">
        <v>0</v>
      </c>
      <c r="H211" s="5">
        <v>0</v>
      </c>
      <c r="I211" s="5">
        <v>0</v>
      </c>
      <c r="J211" s="5">
        <v>0</v>
      </c>
      <c r="K211" s="5">
        <v>0</v>
      </c>
      <c r="L211" s="5">
        <v>0</v>
      </c>
      <c r="M211" s="5">
        <v>0</v>
      </c>
      <c r="N211" s="5"/>
      <c r="O211" s="5"/>
      <c r="P211" s="5"/>
      <c r="Q211" s="5"/>
      <c r="R211" s="5"/>
      <c r="S211" s="5"/>
    </row>
    <row r="212" spans="1:19" x14ac:dyDescent="0.25">
      <c r="A212" s="5" t="s">
        <v>2106</v>
      </c>
      <c r="B212" s="5" t="s">
        <v>3238</v>
      </c>
      <c r="C212" s="5">
        <v>8</v>
      </c>
      <c r="D212" s="5">
        <v>59</v>
      </c>
      <c r="E212" s="5">
        <v>13.56</v>
      </c>
      <c r="F212" s="5">
        <v>4</v>
      </c>
      <c r="G212" s="5">
        <v>4</v>
      </c>
      <c r="H212" s="5">
        <v>2</v>
      </c>
      <c r="I212" s="5">
        <v>2</v>
      </c>
      <c r="J212" s="5">
        <v>0</v>
      </c>
      <c r="K212" s="5">
        <v>0</v>
      </c>
      <c r="L212" s="5">
        <v>4</v>
      </c>
      <c r="M212" s="5">
        <v>0</v>
      </c>
      <c r="N212" s="5">
        <v>50</v>
      </c>
      <c r="O212" s="5">
        <v>25</v>
      </c>
      <c r="P212" s="5">
        <v>25</v>
      </c>
      <c r="Q212" s="5">
        <v>0</v>
      </c>
      <c r="R212" s="5">
        <v>0</v>
      </c>
      <c r="S212" s="5">
        <v>100</v>
      </c>
    </row>
    <row r="213" spans="1:19" x14ac:dyDescent="0.25">
      <c r="A213" s="5" t="s">
        <v>1410</v>
      </c>
      <c r="B213" s="5" t="s">
        <v>3238</v>
      </c>
      <c r="C213" s="5">
        <v>22</v>
      </c>
      <c r="D213" s="5">
        <v>118</v>
      </c>
      <c r="E213" s="5">
        <v>18.64</v>
      </c>
      <c r="F213" s="5">
        <v>15</v>
      </c>
      <c r="G213" s="5">
        <v>7</v>
      </c>
      <c r="H213" s="5">
        <v>8</v>
      </c>
      <c r="I213" s="5">
        <v>2</v>
      </c>
      <c r="J213" s="5">
        <v>4</v>
      </c>
      <c r="K213" s="5">
        <v>1</v>
      </c>
      <c r="L213" s="5">
        <v>15</v>
      </c>
      <c r="M213" s="5">
        <v>0</v>
      </c>
      <c r="N213" s="5">
        <v>31.82</v>
      </c>
      <c r="O213" s="5">
        <v>36.36</v>
      </c>
      <c r="P213" s="5">
        <v>9.09</v>
      </c>
      <c r="Q213" s="5">
        <v>18.18</v>
      </c>
      <c r="R213" s="5">
        <v>4.55</v>
      </c>
      <c r="S213" s="5">
        <v>100</v>
      </c>
    </row>
    <row r="214" spans="1:19" x14ac:dyDescent="0.25">
      <c r="A214" s="5" t="s">
        <v>1412</v>
      </c>
      <c r="B214" s="5" t="s">
        <v>3238</v>
      </c>
      <c r="C214" s="5">
        <v>6</v>
      </c>
      <c r="D214" s="5">
        <v>28</v>
      </c>
      <c r="E214" s="5">
        <v>21.43</v>
      </c>
      <c r="F214" s="5">
        <v>3</v>
      </c>
      <c r="G214" s="5">
        <v>3</v>
      </c>
      <c r="H214" s="5">
        <v>1</v>
      </c>
      <c r="I214" s="5">
        <v>1</v>
      </c>
      <c r="J214" s="5">
        <v>0</v>
      </c>
      <c r="K214" s="5">
        <v>1</v>
      </c>
      <c r="L214" s="5">
        <v>3</v>
      </c>
      <c r="M214" s="5">
        <v>0</v>
      </c>
      <c r="N214" s="5">
        <v>50</v>
      </c>
      <c r="O214" s="5">
        <v>16.670000000000002</v>
      </c>
      <c r="P214" s="5">
        <v>16.670000000000002</v>
      </c>
      <c r="Q214" s="5">
        <v>0</v>
      </c>
      <c r="R214" s="5">
        <v>16.670000000000002</v>
      </c>
      <c r="S214" s="5">
        <v>100</v>
      </c>
    </row>
    <row r="215" spans="1:19" x14ac:dyDescent="0.25">
      <c r="A215" s="5" t="s">
        <v>2108</v>
      </c>
      <c r="B215" s="5" t="s">
        <v>3238</v>
      </c>
      <c r="C215" s="5">
        <v>3</v>
      </c>
      <c r="D215" s="5">
        <v>14</v>
      </c>
      <c r="E215" s="5">
        <v>21.43</v>
      </c>
      <c r="F215" s="5">
        <v>2</v>
      </c>
      <c r="G215" s="5">
        <v>1</v>
      </c>
      <c r="H215" s="5">
        <v>0</v>
      </c>
      <c r="I215" s="5">
        <v>1</v>
      </c>
      <c r="J215" s="5">
        <v>0</v>
      </c>
      <c r="K215" s="5">
        <v>1</v>
      </c>
      <c r="L215" s="5">
        <v>2</v>
      </c>
      <c r="M215" s="5">
        <v>0</v>
      </c>
      <c r="N215" s="5">
        <v>33.33</v>
      </c>
      <c r="O215" s="5">
        <v>0</v>
      </c>
      <c r="P215" s="5">
        <v>33.33</v>
      </c>
      <c r="Q215" s="5">
        <v>0</v>
      </c>
      <c r="R215" s="5">
        <v>33.33</v>
      </c>
      <c r="S215" s="5">
        <v>100</v>
      </c>
    </row>
    <row r="216" spans="1:19" x14ac:dyDescent="0.25">
      <c r="A216" s="5" t="s">
        <v>1414</v>
      </c>
      <c r="B216" s="5" t="s">
        <v>3238</v>
      </c>
      <c r="C216" s="5">
        <v>2</v>
      </c>
      <c r="D216" s="5">
        <v>12</v>
      </c>
      <c r="E216" s="5">
        <v>16.670000000000002</v>
      </c>
      <c r="F216" s="5">
        <v>2</v>
      </c>
      <c r="G216" s="5">
        <v>0</v>
      </c>
      <c r="H216" s="5">
        <v>1</v>
      </c>
      <c r="I216" s="5">
        <v>0</v>
      </c>
      <c r="J216" s="5">
        <v>0</v>
      </c>
      <c r="K216" s="5">
        <v>1</v>
      </c>
      <c r="L216" s="5">
        <v>2</v>
      </c>
      <c r="M216" s="5">
        <v>0</v>
      </c>
      <c r="N216" s="5">
        <v>0</v>
      </c>
      <c r="O216" s="5">
        <v>50</v>
      </c>
      <c r="P216" s="5">
        <v>0</v>
      </c>
      <c r="Q216" s="5">
        <v>0</v>
      </c>
      <c r="R216" s="5">
        <v>50</v>
      </c>
      <c r="S216" s="5">
        <v>100</v>
      </c>
    </row>
    <row r="217" spans="1:19" x14ac:dyDescent="0.25">
      <c r="A217" s="5" t="s">
        <v>2110</v>
      </c>
      <c r="B217" s="5" t="s">
        <v>3238</v>
      </c>
      <c r="C217" s="5">
        <v>23</v>
      </c>
      <c r="D217" s="5">
        <v>78</v>
      </c>
      <c r="E217" s="5">
        <v>29.49</v>
      </c>
      <c r="F217" s="5">
        <v>15</v>
      </c>
      <c r="G217" s="5">
        <v>8</v>
      </c>
      <c r="H217" s="5">
        <v>5</v>
      </c>
      <c r="I217" s="5">
        <v>3</v>
      </c>
      <c r="J217" s="5">
        <v>7</v>
      </c>
      <c r="K217" s="5">
        <v>0</v>
      </c>
      <c r="L217" s="5">
        <v>15</v>
      </c>
      <c r="M217" s="5">
        <v>0</v>
      </c>
      <c r="N217" s="5">
        <v>34.78</v>
      </c>
      <c r="O217" s="5">
        <v>21.74</v>
      </c>
      <c r="P217" s="5">
        <v>13.04</v>
      </c>
      <c r="Q217" s="5">
        <v>30.43</v>
      </c>
      <c r="R217" s="5">
        <v>0</v>
      </c>
      <c r="S217" s="5">
        <v>100</v>
      </c>
    </row>
    <row r="218" spans="1:19" x14ac:dyDescent="0.25">
      <c r="A218" s="5" t="s">
        <v>2112</v>
      </c>
      <c r="B218" s="5" t="s">
        <v>3238</v>
      </c>
      <c r="C218" s="5">
        <v>13</v>
      </c>
      <c r="D218" s="5">
        <v>124</v>
      </c>
      <c r="E218" s="5">
        <v>10.48</v>
      </c>
      <c r="F218" s="5">
        <v>7</v>
      </c>
      <c r="G218" s="5">
        <v>6</v>
      </c>
      <c r="H218" s="5">
        <v>3</v>
      </c>
      <c r="I218" s="5">
        <v>0</v>
      </c>
      <c r="J218" s="5">
        <v>2</v>
      </c>
      <c r="K218" s="5">
        <v>2</v>
      </c>
      <c r="L218" s="5">
        <v>7</v>
      </c>
      <c r="M218" s="5">
        <v>0</v>
      </c>
      <c r="N218" s="5">
        <v>46.15</v>
      </c>
      <c r="O218" s="5">
        <v>23.08</v>
      </c>
      <c r="P218" s="5">
        <v>0</v>
      </c>
      <c r="Q218" s="5">
        <v>15.38</v>
      </c>
      <c r="R218" s="5">
        <v>15.38</v>
      </c>
      <c r="S218" s="5">
        <v>100</v>
      </c>
    </row>
    <row r="219" spans="1:19" x14ac:dyDescent="0.25">
      <c r="A219" s="5" t="s">
        <v>2114</v>
      </c>
      <c r="B219" s="5" t="s">
        <v>3238</v>
      </c>
      <c r="C219" s="5">
        <v>22</v>
      </c>
      <c r="D219" s="5">
        <v>664</v>
      </c>
      <c r="E219" s="5">
        <v>3.31</v>
      </c>
      <c r="F219" s="5">
        <v>17</v>
      </c>
      <c r="G219" s="5">
        <v>5</v>
      </c>
      <c r="H219" s="5">
        <v>4</v>
      </c>
      <c r="I219" s="5">
        <v>7</v>
      </c>
      <c r="J219" s="5">
        <v>6</v>
      </c>
      <c r="K219" s="5">
        <v>0</v>
      </c>
      <c r="L219" s="5">
        <v>17</v>
      </c>
      <c r="M219" s="5">
        <v>0</v>
      </c>
      <c r="N219" s="5">
        <v>22.73</v>
      </c>
      <c r="O219" s="5">
        <v>18.18</v>
      </c>
      <c r="P219" s="5">
        <v>31.82</v>
      </c>
      <c r="Q219" s="5">
        <v>27.27</v>
      </c>
      <c r="R219" s="5">
        <v>0</v>
      </c>
      <c r="S219" s="5">
        <v>100</v>
      </c>
    </row>
    <row r="220" spans="1:19" x14ac:dyDescent="0.25">
      <c r="A220" s="5" t="s">
        <v>1418</v>
      </c>
      <c r="B220" s="5" t="s">
        <v>3238</v>
      </c>
      <c r="C220" s="5">
        <v>41</v>
      </c>
      <c r="D220" s="5">
        <v>130</v>
      </c>
      <c r="E220" s="5">
        <v>31.54</v>
      </c>
      <c r="F220" s="5">
        <v>24</v>
      </c>
      <c r="G220" s="5">
        <v>17</v>
      </c>
      <c r="H220" s="5">
        <v>10</v>
      </c>
      <c r="I220" s="5">
        <v>7</v>
      </c>
      <c r="J220" s="5">
        <v>4</v>
      </c>
      <c r="K220" s="5">
        <v>3</v>
      </c>
      <c r="L220" s="5">
        <v>24</v>
      </c>
      <c r="M220" s="5">
        <v>0</v>
      </c>
      <c r="N220" s="5">
        <v>41.46</v>
      </c>
      <c r="O220" s="5">
        <v>24.39</v>
      </c>
      <c r="P220" s="5">
        <v>17.07</v>
      </c>
      <c r="Q220" s="5">
        <v>9.76</v>
      </c>
      <c r="R220" s="5">
        <v>7.32</v>
      </c>
      <c r="S220" s="5">
        <v>100</v>
      </c>
    </row>
    <row r="221" spans="1:19" x14ac:dyDescent="0.25">
      <c r="A221" s="5" t="s">
        <v>2116</v>
      </c>
      <c r="B221" s="5" t="s">
        <v>3238</v>
      </c>
      <c r="C221" s="5">
        <v>59</v>
      </c>
      <c r="D221" s="5">
        <v>379</v>
      </c>
      <c r="E221" s="5">
        <v>15.57</v>
      </c>
      <c r="F221" s="5">
        <v>35</v>
      </c>
      <c r="G221" s="5">
        <v>24</v>
      </c>
      <c r="H221" s="5">
        <v>12</v>
      </c>
      <c r="I221" s="5">
        <v>17</v>
      </c>
      <c r="J221" s="5">
        <v>2</v>
      </c>
      <c r="K221" s="5">
        <v>4</v>
      </c>
      <c r="L221" s="5">
        <v>35</v>
      </c>
      <c r="M221" s="5">
        <v>0</v>
      </c>
      <c r="N221" s="5">
        <v>40.68</v>
      </c>
      <c r="O221" s="5">
        <v>20.34</v>
      </c>
      <c r="P221" s="5">
        <v>28.81</v>
      </c>
      <c r="Q221" s="5">
        <v>3.39</v>
      </c>
      <c r="R221" s="5">
        <v>6.78</v>
      </c>
      <c r="S221" s="5">
        <v>100</v>
      </c>
    </row>
    <row r="222" spans="1:19" x14ac:dyDescent="0.25">
      <c r="A222" s="5" t="s">
        <v>2118</v>
      </c>
      <c r="B222" s="5" t="s">
        <v>3238</v>
      </c>
      <c r="C222" s="5">
        <v>96</v>
      </c>
      <c r="D222" s="5">
        <v>189</v>
      </c>
      <c r="E222" s="5">
        <v>50.79</v>
      </c>
      <c r="F222" s="5">
        <v>57</v>
      </c>
      <c r="G222" s="5">
        <v>39</v>
      </c>
      <c r="H222" s="5">
        <v>14</v>
      </c>
      <c r="I222" s="5">
        <v>24</v>
      </c>
      <c r="J222" s="5">
        <v>12</v>
      </c>
      <c r="K222" s="5">
        <v>7</v>
      </c>
      <c r="L222" s="5">
        <v>57</v>
      </c>
      <c r="M222" s="5">
        <v>0</v>
      </c>
      <c r="N222" s="5">
        <v>40.619999999999997</v>
      </c>
      <c r="O222" s="5">
        <v>14.58</v>
      </c>
      <c r="P222" s="5">
        <v>25</v>
      </c>
      <c r="Q222" s="5">
        <v>12.5</v>
      </c>
      <c r="R222" s="5">
        <v>7.29</v>
      </c>
      <c r="S222" s="5">
        <v>100</v>
      </c>
    </row>
    <row r="223" spans="1:19" x14ac:dyDescent="0.25">
      <c r="A223" s="5" t="s">
        <v>2120</v>
      </c>
      <c r="B223" s="5" t="s">
        <v>3238</v>
      </c>
      <c r="C223" s="5">
        <v>886</v>
      </c>
      <c r="D223" s="5">
        <v>1864</v>
      </c>
      <c r="E223" s="5">
        <v>47.53</v>
      </c>
      <c r="F223" s="5">
        <v>629</v>
      </c>
      <c r="G223" s="5">
        <v>257</v>
      </c>
      <c r="H223" s="5">
        <v>108</v>
      </c>
      <c r="I223" s="5">
        <v>188</v>
      </c>
      <c r="J223" s="5">
        <v>219</v>
      </c>
      <c r="K223" s="5">
        <v>114</v>
      </c>
      <c r="L223" s="5">
        <v>629</v>
      </c>
      <c r="M223" s="5">
        <v>0</v>
      </c>
      <c r="N223" s="5">
        <v>29.01</v>
      </c>
      <c r="O223" s="5">
        <v>12.19</v>
      </c>
      <c r="P223" s="5">
        <v>21.22</v>
      </c>
      <c r="Q223" s="5">
        <v>24.72</v>
      </c>
      <c r="R223" s="5">
        <v>12.87</v>
      </c>
      <c r="S223" s="5">
        <v>100</v>
      </c>
    </row>
    <row r="224" spans="1:19" x14ac:dyDescent="0.25">
      <c r="A224" s="5" t="s">
        <v>2124</v>
      </c>
      <c r="B224" s="5" t="s">
        <v>3238</v>
      </c>
      <c r="C224" s="5">
        <v>1</v>
      </c>
      <c r="D224" s="5">
        <v>4</v>
      </c>
      <c r="E224" s="5">
        <v>25</v>
      </c>
      <c r="F224" s="5">
        <v>1</v>
      </c>
      <c r="G224" s="5">
        <v>0</v>
      </c>
      <c r="H224" s="5">
        <v>0</v>
      </c>
      <c r="I224" s="5">
        <v>1</v>
      </c>
      <c r="J224" s="5">
        <v>0</v>
      </c>
      <c r="K224" s="5">
        <v>0</v>
      </c>
      <c r="L224" s="5">
        <v>1</v>
      </c>
      <c r="M224" s="5">
        <v>0</v>
      </c>
      <c r="N224" s="5">
        <v>0</v>
      </c>
      <c r="O224" s="5">
        <v>0</v>
      </c>
      <c r="P224" s="5">
        <v>100</v>
      </c>
      <c r="Q224" s="5">
        <v>0</v>
      </c>
      <c r="R224" s="5">
        <v>0</v>
      </c>
      <c r="S224" s="5">
        <v>100</v>
      </c>
    </row>
    <row r="225" spans="1:19" x14ac:dyDescent="0.25">
      <c r="A225" s="5" t="s">
        <v>1422</v>
      </c>
      <c r="B225" s="5" t="s">
        <v>3238</v>
      </c>
      <c r="C225" s="5">
        <v>193</v>
      </c>
      <c r="D225" s="5">
        <v>655</v>
      </c>
      <c r="E225" s="5">
        <v>29.47</v>
      </c>
      <c r="F225" s="5">
        <v>138</v>
      </c>
      <c r="G225" s="5">
        <v>55</v>
      </c>
      <c r="H225" s="5">
        <v>38</v>
      </c>
      <c r="I225" s="5">
        <v>39</v>
      </c>
      <c r="J225" s="5">
        <v>33</v>
      </c>
      <c r="K225" s="5">
        <v>28</v>
      </c>
      <c r="L225" s="5">
        <v>138</v>
      </c>
      <c r="M225" s="5">
        <v>0</v>
      </c>
      <c r="N225" s="5">
        <v>28.5</v>
      </c>
      <c r="O225" s="5">
        <v>19.690000000000001</v>
      </c>
      <c r="P225" s="5">
        <v>20.21</v>
      </c>
      <c r="Q225" s="5">
        <v>17.100000000000001</v>
      </c>
      <c r="R225" s="5">
        <v>14.51</v>
      </c>
      <c r="S225" s="5">
        <v>100</v>
      </c>
    </row>
    <row r="226" spans="1:19" x14ac:dyDescent="0.25">
      <c r="A226" s="5" t="s">
        <v>1428</v>
      </c>
      <c r="B226" s="5" t="s">
        <v>3238</v>
      </c>
      <c r="C226" s="5">
        <v>2</v>
      </c>
      <c r="D226" s="5">
        <v>7</v>
      </c>
      <c r="E226" s="5">
        <v>28.57</v>
      </c>
      <c r="F226" s="5">
        <v>2</v>
      </c>
      <c r="G226" s="5">
        <v>0</v>
      </c>
      <c r="H226" s="5">
        <v>0</v>
      </c>
      <c r="I226" s="5">
        <v>1</v>
      </c>
      <c r="J226" s="5">
        <v>1</v>
      </c>
      <c r="K226" s="5">
        <v>0</v>
      </c>
      <c r="L226" s="5">
        <v>2</v>
      </c>
      <c r="M226" s="5">
        <v>0</v>
      </c>
      <c r="N226" s="5">
        <v>0</v>
      </c>
      <c r="O226" s="5">
        <v>0</v>
      </c>
      <c r="P226" s="5">
        <v>50</v>
      </c>
      <c r="Q226" s="5">
        <v>50</v>
      </c>
      <c r="R226" s="5">
        <v>0</v>
      </c>
      <c r="S226" s="5">
        <v>100</v>
      </c>
    </row>
    <row r="227" spans="1:19" x14ac:dyDescent="0.25">
      <c r="A227" s="5" t="s">
        <v>2128</v>
      </c>
      <c r="B227" s="5" t="s">
        <v>3238</v>
      </c>
      <c r="C227" s="5">
        <v>0</v>
      </c>
      <c r="D227" s="5">
        <v>6</v>
      </c>
      <c r="E227" s="5">
        <v>0</v>
      </c>
      <c r="F227" s="5">
        <v>0</v>
      </c>
      <c r="G227" s="5">
        <v>0</v>
      </c>
      <c r="H227" s="5">
        <v>0</v>
      </c>
      <c r="I227" s="5">
        <v>0</v>
      </c>
      <c r="J227" s="5">
        <v>0</v>
      </c>
      <c r="K227" s="5">
        <v>0</v>
      </c>
      <c r="L227" s="5">
        <v>0</v>
      </c>
      <c r="M227" s="5">
        <v>0</v>
      </c>
      <c r="N227" s="5"/>
      <c r="O227" s="5"/>
      <c r="P227" s="5"/>
      <c r="Q227" s="5"/>
      <c r="R227" s="5"/>
      <c r="S227" s="5"/>
    </row>
    <row r="228" spans="1:19" x14ac:dyDescent="0.25">
      <c r="A228" s="5" t="s">
        <v>2130</v>
      </c>
      <c r="B228" s="5" t="s">
        <v>3238</v>
      </c>
      <c r="C228" s="5">
        <v>9</v>
      </c>
      <c r="D228" s="5">
        <v>108</v>
      </c>
      <c r="E228" s="5">
        <v>8.33</v>
      </c>
      <c r="F228" s="5">
        <v>7</v>
      </c>
      <c r="G228" s="5">
        <v>2</v>
      </c>
      <c r="H228" s="5">
        <v>3</v>
      </c>
      <c r="I228" s="5">
        <v>1</v>
      </c>
      <c r="J228" s="5">
        <v>2</v>
      </c>
      <c r="K228" s="5">
        <v>1</v>
      </c>
      <c r="L228" s="5">
        <v>7</v>
      </c>
      <c r="M228" s="5">
        <v>0</v>
      </c>
      <c r="N228" s="5">
        <v>22.22</v>
      </c>
      <c r="O228" s="5">
        <v>33.33</v>
      </c>
      <c r="P228" s="5">
        <v>11.11</v>
      </c>
      <c r="Q228" s="5">
        <v>22.22</v>
      </c>
      <c r="R228" s="5">
        <v>11.11</v>
      </c>
      <c r="S228" s="5">
        <v>100</v>
      </c>
    </row>
    <row r="229" spans="1:19" x14ac:dyDescent="0.25">
      <c r="A229" s="5" t="s">
        <v>2132</v>
      </c>
      <c r="B229" s="5" t="s">
        <v>3238</v>
      </c>
      <c r="C229" s="5">
        <v>0</v>
      </c>
      <c r="D229" s="5">
        <v>16</v>
      </c>
      <c r="E229" s="5">
        <v>0</v>
      </c>
      <c r="F229" s="5">
        <v>0</v>
      </c>
      <c r="G229" s="5">
        <v>0</v>
      </c>
      <c r="H229" s="5">
        <v>0</v>
      </c>
      <c r="I229" s="5">
        <v>0</v>
      </c>
      <c r="J229" s="5">
        <v>0</v>
      </c>
      <c r="K229" s="5">
        <v>0</v>
      </c>
      <c r="L229" s="5">
        <v>0</v>
      </c>
      <c r="M229" s="5">
        <v>0</v>
      </c>
      <c r="N229" s="5"/>
      <c r="O229" s="5"/>
      <c r="P229" s="5"/>
      <c r="Q229" s="5"/>
      <c r="R229" s="5"/>
      <c r="S229" s="5"/>
    </row>
    <row r="230" spans="1:19" x14ac:dyDescent="0.25">
      <c r="A230" s="5" t="s">
        <v>2134</v>
      </c>
      <c r="B230" s="5" t="s">
        <v>3238</v>
      </c>
      <c r="C230" s="5">
        <v>1</v>
      </c>
      <c r="D230" s="5">
        <v>30</v>
      </c>
      <c r="E230" s="5">
        <v>3.33</v>
      </c>
      <c r="F230" s="5">
        <v>0</v>
      </c>
      <c r="G230" s="5">
        <v>1</v>
      </c>
      <c r="H230" s="5">
        <v>0</v>
      </c>
      <c r="I230" s="5">
        <v>0</v>
      </c>
      <c r="J230" s="5">
        <v>0</v>
      </c>
      <c r="K230" s="5">
        <v>0</v>
      </c>
      <c r="L230" s="5">
        <v>0</v>
      </c>
      <c r="M230" s="5">
        <v>0</v>
      </c>
      <c r="N230" s="5">
        <v>100</v>
      </c>
      <c r="O230" s="5">
        <v>0</v>
      </c>
      <c r="P230" s="5">
        <v>0</v>
      </c>
      <c r="Q230" s="5">
        <v>0</v>
      </c>
      <c r="R230" s="5">
        <v>0</v>
      </c>
      <c r="S230" s="5">
        <v>100</v>
      </c>
    </row>
    <row r="231" spans="1:19" x14ac:dyDescent="0.25">
      <c r="A231" s="5" t="s">
        <v>2136</v>
      </c>
      <c r="B231" s="5" t="s">
        <v>3238</v>
      </c>
      <c r="C231" s="5">
        <v>1</v>
      </c>
      <c r="D231" s="5">
        <v>5</v>
      </c>
      <c r="E231" s="5">
        <v>20</v>
      </c>
      <c r="F231" s="5">
        <v>1</v>
      </c>
      <c r="G231" s="5">
        <v>0</v>
      </c>
      <c r="H231" s="5">
        <v>0</v>
      </c>
      <c r="I231" s="5">
        <v>1</v>
      </c>
      <c r="J231" s="5">
        <v>0</v>
      </c>
      <c r="K231" s="5">
        <v>0</v>
      </c>
      <c r="L231" s="5">
        <v>1</v>
      </c>
      <c r="M231" s="5">
        <v>0</v>
      </c>
      <c r="N231" s="5">
        <v>0</v>
      </c>
      <c r="O231" s="5">
        <v>0</v>
      </c>
      <c r="P231" s="5">
        <v>100</v>
      </c>
      <c r="Q231" s="5">
        <v>0</v>
      </c>
      <c r="R231" s="5">
        <v>0</v>
      </c>
      <c r="S231" s="5">
        <v>100</v>
      </c>
    </row>
    <row r="232" spans="1:19" x14ac:dyDescent="0.25">
      <c r="A232" s="5" t="s">
        <v>2138</v>
      </c>
      <c r="B232" s="5" t="s">
        <v>3238</v>
      </c>
      <c r="C232" s="5">
        <v>0</v>
      </c>
      <c r="D232" s="5">
        <v>2</v>
      </c>
      <c r="E232" s="5">
        <v>0</v>
      </c>
      <c r="F232" s="5">
        <v>0</v>
      </c>
      <c r="G232" s="5">
        <v>0</v>
      </c>
      <c r="H232" s="5">
        <v>0</v>
      </c>
      <c r="I232" s="5">
        <v>0</v>
      </c>
      <c r="J232" s="5">
        <v>0</v>
      </c>
      <c r="K232" s="5">
        <v>0</v>
      </c>
      <c r="L232" s="5">
        <v>0</v>
      </c>
      <c r="M232" s="5">
        <v>0</v>
      </c>
      <c r="N232" s="5"/>
      <c r="O232" s="5"/>
      <c r="P232" s="5"/>
      <c r="Q232" s="5"/>
      <c r="R232" s="5"/>
      <c r="S232" s="5"/>
    </row>
    <row r="233" spans="1:19" x14ac:dyDescent="0.25">
      <c r="A233" s="5" t="s">
        <v>2140</v>
      </c>
      <c r="B233" s="5" t="s">
        <v>3238</v>
      </c>
      <c r="C233" s="5">
        <v>147</v>
      </c>
      <c r="D233" s="5">
        <v>601</v>
      </c>
      <c r="E233" s="5">
        <v>24.46</v>
      </c>
      <c r="F233" s="5">
        <v>106</v>
      </c>
      <c r="G233" s="5">
        <v>41</v>
      </c>
      <c r="H233" s="5">
        <v>36</v>
      </c>
      <c r="I233" s="5">
        <v>33</v>
      </c>
      <c r="J233" s="5">
        <v>21</v>
      </c>
      <c r="K233" s="5">
        <v>16</v>
      </c>
      <c r="L233" s="5">
        <v>106</v>
      </c>
      <c r="M233" s="5">
        <v>0</v>
      </c>
      <c r="N233" s="5">
        <v>27.89</v>
      </c>
      <c r="O233" s="5">
        <v>24.49</v>
      </c>
      <c r="P233" s="5">
        <v>22.45</v>
      </c>
      <c r="Q233" s="5">
        <v>14.29</v>
      </c>
      <c r="R233" s="5">
        <v>10.88</v>
      </c>
      <c r="S233" s="5">
        <v>100</v>
      </c>
    </row>
    <row r="234" spans="1:19" x14ac:dyDescent="0.25">
      <c r="A234" s="5" t="s">
        <v>2142</v>
      </c>
      <c r="B234" s="5" t="s">
        <v>3238</v>
      </c>
      <c r="C234" s="5">
        <v>3</v>
      </c>
      <c r="D234" s="5">
        <v>13</v>
      </c>
      <c r="E234" s="5">
        <v>23.08</v>
      </c>
      <c r="F234" s="5">
        <v>1</v>
      </c>
      <c r="G234" s="5">
        <v>2</v>
      </c>
      <c r="H234" s="5">
        <v>0</v>
      </c>
      <c r="I234" s="5">
        <v>0</v>
      </c>
      <c r="J234" s="5">
        <v>0</v>
      </c>
      <c r="K234" s="5">
        <v>1</v>
      </c>
      <c r="L234" s="5">
        <v>1</v>
      </c>
      <c r="M234" s="5">
        <v>0</v>
      </c>
      <c r="N234" s="5">
        <v>66.67</v>
      </c>
      <c r="O234" s="5">
        <v>0</v>
      </c>
      <c r="P234" s="5">
        <v>0</v>
      </c>
      <c r="Q234" s="5">
        <v>0</v>
      </c>
      <c r="R234" s="5">
        <v>33.33</v>
      </c>
      <c r="S234" s="5">
        <v>100</v>
      </c>
    </row>
    <row r="235" spans="1:19" x14ac:dyDescent="0.25">
      <c r="A235" s="5" t="s">
        <v>2144</v>
      </c>
      <c r="B235" s="5" t="s">
        <v>3238</v>
      </c>
      <c r="C235" s="5">
        <v>14</v>
      </c>
      <c r="D235" s="5">
        <v>41</v>
      </c>
      <c r="E235" s="5">
        <v>34.15</v>
      </c>
      <c r="F235" s="5">
        <v>8</v>
      </c>
      <c r="G235" s="5">
        <v>6</v>
      </c>
      <c r="H235" s="5">
        <v>0</v>
      </c>
      <c r="I235" s="5">
        <v>6</v>
      </c>
      <c r="J235" s="5">
        <v>0</v>
      </c>
      <c r="K235" s="5">
        <v>2</v>
      </c>
      <c r="L235" s="5">
        <v>8</v>
      </c>
      <c r="M235" s="5">
        <v>0</v>
      </c>
      <c r="N235" s="5">
        <v>42.86</v>
      </c>
      <c r="O235" s="5">
        <v>0</v>
      </c>
      <c r="P235" s="5">
        <v>42.86</v>
      </c>
      <c r="Q235" s="5">
        <v>0</v>
      </c>
      <c r="R235" s="5">
        <v>14.29</v>
      </c>
      <c r="S235" s="5">
        <v>100</v>
      </c>
    </row>
    <row r="236" spans="1:19" x14ac:dyDescent="0.25">
      <c r="A236" s="5" t="s">
        <v>2146</v>
      </c>
      <c r="B236" s="5" t="s">
        <v>3238</v>
      </c>
      <c r="C236" s="5">
        <v>9</v>
      </c>
      <c r="D236" s="5">
        <v>32</v>
      </c>
      <c r="E236" s="5">
        <v>28.12</v>
      </c>
      <c r="F236" s="5">
        <v>6</v>
      </c>
      <c r="G236" s="5">
        <v>3</v>
      </c>
      <c r="H236" s="5">
        <v>2</v>
      </c>
      <c r="I236" s="5">
        <v>0</v>
      </c>
      <c r="J236" s="5">
        <v>1</v>
      </c>
      <c r="K236" s="5">
        <v>3</v>
      </c>
      <c r="L236" s="5">
        <v>6</v>
      </c>
      <c r="M236" s="5">
        <v>0</v>
      </c>
      <c r="N236" s="5">
        <v>33.33</v>
      </c>
      <c r="O236" s="5">
        <v>22.22</v>
      </c>
      <c r="P236" s="5">
        <v>0</v>
      </c>
      <c r="Q236" s="5">
        <v>11.11</v>
      </c>
      <c r="R236" s="5">
        <v>33.33</v>
      </c>
      <c r="S236" s="5">
        <v>100</v>
      </c>
    </row>
    <row r="237" spans="1:19" x14ac:dyDescent="0.25">
      <c r="A237" s="5" t="s">
        <v>2148</v>
      </c>
      <c r="B237" s="5" t="s">
        <v>3238</v>
      </c>
      <c r="C237" s="5">
        <v>1</v>
      </c>
      <c r="D237" s="5">
        <v>20</v>
      </c>
      <c r="E237" s="5">
        <v>5</v>
      </c>
      <c r="F237" s="5">
        <v>1</v>
      </c>
      <c r="G237" s="5">
        <v>0</v>
      </c>
      <c r="H237" s="5">
        <v>0</v>
      </c>
      <c r="I237" s="5">
        <v>1</v>
      </c>
      <c r="J237" s="5">
        <v>0</v>
      </c>
      <c r="K237" s="5">
        <v>0</v>
      </c>
      <c r="L237" s="5">
        <v>1</v>
      </c>
      <c r="M237" s="5">
        <v>0</v>
      </c>
      <c r="N237" s="5">
        <v>0</v>
      </c>
      <c r="O237" s="5">
        <v>0</v>
      </c>
      <c r="P237" s="5">
        <v>100</v>
      </c>
      <c r="Q237" s="5">
        <v>0</v>
      </c>
      <c r="R237" s="5">
        <v>0</v>
      </c>
      <c r="S237" s="5">
        <v>100</v>
      </c>
    </row>
    <row r="238" spans="1:19" x14ac:dyDescent="0.25">
      <c r="A238" s="5" t="s">
        <v>1438</v>
      </c>
      <c r="B238" s="5" t="s">
        <v>3238</v>
      </c>
      <c r="C238" s="5">
        <v>1</v>
      </c>
      <c r="D238" s="5">
        <v>43</v>
      </c>
      <c r="E238" s="5">
        <v>2.33</v>
      </c>
      <c r="F238" s="5">
        <v>1</v>
      </c>
      <c r="G238" s="5">
        <v>0</v>
      </c>
      <c r="H238" s="5">
        <v>1</v>
      </c>
      <c r="I238" s="5">
        <v>0</v>
      </c>
      <c r="J238" s="5">
        <v>0</v>
      </c>
      <c r="K238" s="5">
        <v>0</v>
      </c>
      <c r="L238" s="5">
        <v>1</v>
      </c>
      <c r="M238" s="5">
        <v>0</v>
      </c>
      <c r="N238" s="5">
        <v>0</v>
      </c>
      <c r="O238" s="5">
        <v>100</v>
      </c>
      <c r="P238" s="5">
        <v>0</v>
      </c>
      <c r="Q238" s="5">
        <v>0</v>
      </c>
      <c r="R238" s="5">
        <v>0</v>
      </c>
      <c r="S238" s="5">
        <v>100</v>
      </c>
    </row>
    <row r="239" spans="1:19" x14ac:dyDescent="0.25">
      <c r="A239" s="5" t="s">
        <v>2150</v>
      </c>
      <c r="B239" s="5" t="s">
        <v>3238</v>
      </c>
      <c r="C239" s="5">
        <v>5</v>
      </c>
      <c r="D239" s="5">
        <v>31</v>
      </c>
      <c r="E239" s="5">
        <v>16.13</v>
      </c>
      <c r="F239" s="5">
        <v>5</v>
      </c>
      <c r="G239" s="5">
        <v>0</v>
      </c>
      <c r="H239" s="5">
        <v>1</v>
      </c>
      <c r="I239" s="5">
        <v>4</v>
      </c>
      <c r="J239" s="5">
        <v>0</v>
      </c>
      <c r="K239" s="5">
        <v>0</v>
      </c>
      <c r="L239" s="5">
        <v>5</v>
      </c>
      <c r="M239" s="5">
        <v>0</v>
      </c>
      <c r="N239" s="5">
        <v>0</v>
      </c>
      <c r="O239" s="5">
        <v>20</v>
      </c>
      <c r="P239" s="5">
        <v>80</v>
      </c>
      <c r="Q239" s="5">
        <v>0</v>
      </c>
      <c r="R239" s="5">
        <v>0</v>
      </c>
      <c r="S239" s="5">
        <v>100</v>
      </c>
    </row>
    <row r="240" spans="1:19" x14ac:dyDescent="0.25">
      <c r="A240" s="5" t="s">
        <v>2152</v>
      </c>
      <c r="B240" s="5" t="s">
        <v>3238</v>
      </c>
      <c r="C240" s="5">
        <v>1</v>
      </c>
      <c r="D240" s="5">
        <v>4</v>
      </c>
      <c r="E240" s="5">
        <v>25</v>
      </c>
      <c r="F240" s="5">
        <v>1</v>
      </c>
      <c r="G240" s="5">
        <v>0</v>
      </c>
      <c r="H240" s="5">
        <v>0</v>
      </c>
      <c r="I240" s="5">
        <v>0</v>
      </c>
      <c r="J240" s="5">
        <v>1</v>
      </c>
      <c r="K240" s="5">
        <v>0</v>
      </c>
      <c r="L240" s="5">
        <v>1</v>
      </c>
      <c r="M240" s="5">
        <v>0</v>
      </c>
      <c r="N240" s="5">
        <v>0</v>
      </c>
      <c r="O240" s="5">
        <v>0</v>
      </c>
      <c r="P240" s="5">
        <v>0</v>
      </c>
      <c r="Q240" s="5">
        <v>100</v>
      </c>
      <c r="R240" s="5">
        <v>0</v>
      </c>
      <c r="S240" s="5">
        <v>100</v>
      </c>
    </row>
    <row r="241" spans="1:19" x14ac:dyDescent="0.25">
      <c r="A241" s="5" t="s">
        <v>2154</v>
      </c>
      <c r="B241" s="5" t="s">
        <v>3238</v>
      </c>
      <c r="C241" s="5">
        <v>0</v>
      </c>
      <c r="D241" s="5">
        <v>1</v>
      </c>
      <c r="E241" s="5">
        <v>0</v>
      </c>
      <c r="F241" s="5">
        <v>0</v>
      </c>
      <c r="G241" s="5">
        <v>0</v>
      </c>
      <c r="H241" s="5">
        <v>0</v>
      </c>
      <c r="I241" s="5">
        <v>0</v>
      </c>
      <c r="J241" s="5">
        <v>0</v>
      </c>
      <c r="K241" s="5">
        <v>0</v>
      </c>
      <c r="L241" s="5">
        <v>0</v>
      </c>
      <c r="M241" s="5">
        <v>0</v>
      </c>
      <c r="N241" s="5"/>
      <c r="O241" s="5"/>
      <c r="P241" s="5"/>
      <c r="Q241" s="5"/>
      <c r="R241" s="5"/>
      <c r="S241" s="5"/>
    </row>
    <row r="242" spans="1:19" x14ac:dyDescent="0.25">
      <c r="A242" s="5" t="s">
        <v>1445</v>
      </c>
      <c r="B242" s="5" t="s">
        <v>3238</v>
      </c>
      <c r="C242" s="5">
        <v>12</v>
      </c>
      <c r="D242" s="5">
        <v>26</v>
      </c>
      <c r="E242" s="5">
        <v>46.15</v>
      </c>
      <c r="F242" s="5">
        <v>12</v>
      </c>
      <c r="G242" s="5">
        <v>0</v>
      </c>
      <c r="H242" s="5">
        <v>0</v>
      </c>
      <c r="I242" s="5">
        <v>2</v>
      </c>
      <c r="J242" s="5">
        <v>10</v>
      </c>
      <c r="K242" s="5">
        <v>0</v>
      </c>
      <c r="L242" s="5">
        <v>12</v>
      </c>
      <c r="M242" s="5">
        <v>0</v>
      </c>
      <c r="N242" s="5">
        <v>0</v>
      </c>
      <c r="O242" s="5">
        <v>0</v>
      </c>
      <c r="P242" s="5">
        <v>16.670000000000002</v>
      </c>
      <c r="Q242" s="5">
        <v>83.33</v>
      </c>
      <c r="R242" s="5">
        <v>0</v>
      </c>
      <c r="S242" s="5">
        <v>100</v>
      </c>
    </row>
    <row r="243" spans="1:19" x14ac:dyDescent="0.25">
      <c r="A243" s="5" t="s">
        <v>2158</v>
      </c>
      <c r="B243" s="5" t="s">
        <v>3238</v>
      </c>
      <c r="C243" s="5">
        <v>1</v>
      </c>
      <c r="D243" s="5">
        <v>5</v>
      </c>
      <c r="E243" s="5">
        <v>20</v>
      </c>
      <c r="F243" s="5">
        <v>1</v>
      </c>
      <c r="G243" s="5">
        <v>0</v>
      </c>
      <c r="H243" s="5">
        <v>0</v>
      </c>
      <c r="I243" s="5">
        <v>0</v>
      </c>
      <c r="J243" s="5">
        <v>1</v>
      </c>
      <c r="K243" s="5">
        <v>0</v>
      </c>
      <c r="L243" s="5">
        <v>1</v>
      </c>
      <c r="M243" s="5">
        <v>0</v>
      </c>
      <c r="N243" s="5">
        <v>0</v>
      </c>
      <c r="O243" s="5">
        <v>0</v>
      </c>
      <c r="P243" s="5">
        <v>0</v>
      </c>
      <c r="Q243" s="5">
        <v>100</v>
      </c>
      <c r="R243" s="5">
        <v>0</v>
      </c>
      <c r="S243" s="5">
        <v>100</v>
      </c>
    </row>
    <row r="244" spans="1:19" x14ac:dyDescent="0.25">
      <c r="A244" s="5" t="s">
        <v>2160</v>
      </c>
      <c r="B244" s="5" t="s">
        <v>3238</v>
      </c>
      <c r="C244" s="5">
        <v>6</v>
      </c>
      <c r="D244" s="5">
        <v>45</v>
      </c>
      <c r="E244" s="5">
        <v>13.33</v>
      </c>
      <c r="F244" s="5">
        <v>5</v>
      </c>
      <c r="G244" s="5">
        <v>1</v>
      </c>
      <c r="H244" s="5">
        <v>1</v>
      </c>
      <c r="I244" s="5">
        <v>1</v>
      </c>
      <c r="J244" s="5">
        <v>2</v>
      </c>
      <c r="K244" s="5">
        <v>1</v>
      </c>
      <c r="L244" s="5">
        <v>5</v>
      </c>
      <c r="M244" s="5">
        <v>0</v>
      </c>
      <c r="N244" s="5">
        <v>16.670000000000002</v>
      </c>
      <c r="O244" s="5">
        <v>16.670000000000002</v>
      </c>
      <c r="P244" s="5">
        <v>16.670000000000002</v>
      </c>
      <c r="Q244" s="5">
        <v>33.33</v>
      </c>
      <c r="R244" s="5">
        <v>16.670000000000002</v>
      </c>
      <c r="S244" s="5">
        <v>100</v>
      </c>
    </row>
    <row r="245" spans="1:19" x14ac:dyDescent="0.25">
      <c r="A245" s="5" t="s">
        <v>2162</v>
      </c>
      <c r="B245" s="5" t="s">
        <v>3238</v>
      </c>
      <c r="C245" s="5">
        <v>10</v>
      </c>
      <c r="D245" s="5">
        <v>133</v>
      </c>
      <c r="E245" s="5">
        <v>7.52</v>
      </c>
      <c r="F245" s="5">
        <v>5</v>
      </c>
      <c r="G245" s="5">
        <v>5</v>
      </c>
      <c r="H245" s="5">
        <v>2</v>
      </c>
      <c r="I245" s="5">
        <v>1</v>
      </c>
      <c r="J245" s="5">
        <v>1</v>
      </c>
      <c r="K245" s="5">
        <v>1</v>
      </c>
      <c r="L245" s="5">
        <v>5</v>
      </c>
      <c r="M245" s="5">
        <v>0</v>
      </c>
      <c r="N245" s="5">
        <v>50</v>
      </c>
      <c r="O245" s="5">
        <v>20</v>
      </c>
      <c r="P245" s="5">
        <v>10</v>
      </c>
      <c r="Q245" s="5">
        <v>10</v>
      </c>
      <c r="R245" s="5">
        <v>10</v>
      </c>
      <c r="S245" s="5">
        <v>100</v>
      </c>
    </row>
    <row r="246" spans="1:19" x14ac:dyDescent="0.25">
      <c r="A246" s="5" t="s">
        <v>2164</v>
      </c>
      <c r="B246" s="5" t="s">
        <v>3238</v>
      </c>
      <c r="C246" s="5">
        <v>0</v>
      </c>
      <c r="D246" s="5">
        <v>3</v>
      </c>
      <c r="E246" s="5">
        <v>0</v>
      </c>
      <c r="F246" s="5">
        <v>0</v>
      </c>
      <c r="G246" s="5">
        <v>0</v>
      </c>
      <c r="H246" s="5">
        <v>0</v>
      </c>
      <c r="I246" s="5">
        <v>0</v>
      </c>
      <c r="J246" s="5">
        <v>0</v>
      </c>
      <c r="K246" s="5">
        <v>0</v>
      </c>
      <c r="L246" s="5">
        <v>0</v>
      </c>
      <c r="M246" s="5">
        <v>0</v>
      </c>
      <c r="N246" s="5"/>
      <c r="O246" s="5"/>
      <c r="P246" s="5"/>
      <c r="Q246" s="5"/>
      <c r="R246" s="5"/>
      <c r="S246" s="5"/>
    </row>
    <row r="247" spans="1:19" x14ac:dyDescent="0.25">
      <c r="A247" s="5" t="s">
        <v>2166</v>
      </c>
      <c r="B247" s="5" t="s">
        <v>3238</v>
      </c>
      <c r="C247" s="5">
        <v>0</v>
      </c>
      <c r="D247" s="5">
        <v>3</v>
      </c>
      <c r="E247" s="5">
        <v>0</v>
      </c>
      <c r="F247" s="5">
        <v>0</v>
      </c>
      <c r="G247" s="5">
        <v>0</v>
      </c>
      <c r="H247" s="5">
        <v>0</v>
      </c>
      <c r="I247" s="5">
        <v>0</v>
      </c>
      <c r="J247" s="5">
        <v>0</v>
      </c>
      <c r="K247" s="5">
        <v>0</v>
      </c>
      <c r="L247" s="5">
        <v>0</v>
      </c>
      <c r="M247" s="5">
        <v>0</v>
      </c>
      <c r="N247" s="5"/>
      <c r="O247" s="5"/>
      <c r="P247" s="5"/>
      <c r="Q247" s="5"/>
      <c r="R247" s="5"/>
      <c r="S247" s="5"/>
    </row>
    <row r="248" spans="1:19" x14ac:dyDescent="0.25">
      <c r="A248" s="5" t="s">
        <v>1451</v>
      </c>
      <c r="B248" s="5" t="s">
        <v>3238</v>
      </c>
      <c r="C248" s="5">
        <v>12</v>
      </c>
      <c r="D248" s="5">
        <v>45</v>
      </c>
      <c r="E248" s="5">
        <v>26.67</v>
      </c>
      <c r="F248" s="5">
        <v>5</v>
      </c>
      <c r="G248" s="5">
        <v>7</v>
      </c>
      <c r="H248" s="5">
        <v>0</v>
      </c>
      <c r="I248" s="5">
        <v>2</v>
      </c>
      <c r="J248" s="5">
        <v>1</v>
      </c>
      <c r="K248" s="5">
        <v>2</v>
      </c>
      <c r="L248" s="5">
        <v>5</v>
      </c>
      <c r="M248" s="5">
        <v>0</v>
      </c>
      <c r="N248" s="5">
        <v>58.33</v>
      </c>
      <c r="O248" s="5">
        <v>0</v>
      </c>
      <c r="P248" s="5">
        <v>16.670000000000002</v>
      </c>
      <c r="Q248" s="5">
        <v>8.33</v>
      </c>
      <c r="R248" s="5">
        <v>16.670000000000002</v>
      </c>
      <c r="S248" s="5">
        <v>100</v>
      </c>
    </row>
    <row r="249" spans="1:19" x14ac:dyDescent="0.25">
      <c r="A249" s="5" t="s">
        <v>1453</v>
      </c>
      <c r="B249" s="5" t="s">
        <v>3238</v>
      </c>
      <c r="C249" s="5">
        <v>148</v>
      </c>
      <c r="D249" s="5">
        <v>763</v>
      </c>
      <c r="E249" s="5">
        <v>19.399999999999999</v>
      </c>
      <c r="F249" s="5">
        <v>108</v>
      </c>
      <c r="G249" s="5">
        <v>40</v>
      </c>
      <c r="H249" s="5">
        <v>57</v>
      </c>
      <c r="I249" s="5">
        <v>23</v>
      </c>
      <c r="J249" s="5">
        <v>17</v>
      </c>
      <c r="K249" s="5">
        <v>11</v>
      </c>
      <c r="L249" s="5">
        <v>108</v>
      </c>
      <c r="M249" s="5">
        <v>0</v>
      </c>
      <c r="N249" s="5">
        <v>27.03</v>
      </c>
      <c r="O249" s="5">
        <v>38.51</v>
      </c>
      <c r="P249" s="5">
        <v>15.54</v>
      </c>
      <c r="Q249" s="5">
        <v>11.49</v>
      </c>
      <c r="R249" s="5">
        <v>7.43</v>
      </c>
      <c r="S249" s="5">
        <v>100</v>
      </c>
    </row>
    <row r="250" spans="1:19" x14ac:dyDescent="0.25">
      <c r="A250" s="5" t="s">
        <v>2168</v>
      </c>
      <c r="B250" s="5" t="s">
        <v>3238</v>
      </c>
      <c r="C250" s="5">
        <v>4</v>
      </c>
      <c r="D250" s="5">
        <v>49</v>
      </c>
      <c r="E250" s="5">
        <v>8.16</v>
      </c>
      <c r="F250" s="5">
        <v>2</v>
      </c>
      <c r="G250" s="5">
        <v>2</v>
      </c>
      <c r="H250" s="5">
        <v>0</v>
      </c>
      <c r="I250" s="5">
        <v>1</v>
      </c>
      <c r="J250" s="5">
        <v>0</v>
      </c>
      <c r="K250" s="5">
        <v>1</v>
      </c>
      <c r="L250" s="5">
        <v>2</v>
      </c>
      <c r="M250" s="5">
        <v>0</v>
      </c>
      <c r="N250" s="5">
        <v>50</v>
      </c>
      <c r="O250" s="5">
        <v>0</v>
      </c>
      <c r="P250" s="5">
        <v>25</v>
      </c>
      <c r="Q250" s="5">
        <v>0</v>
      </c>
      <c r="R250" s="5">
        <v>25</v>
      </c>
      <c r="S250" s="5">
        <v>100</v>
      </c>
    </row>
    <row r="251" spans="1:19" x14ac:dyDescent="0.25">
      <c r="A251" s="5" t="s">
        <v>2170</v>
      </c>
      <c r="B251" s="5" t="s">
        <v>3238</v>
      </c>
      <c r="C251" s="5">
        <v>1</v>
      </c>
      <c r="D251" s="5">
        <v>8</v>
      </c>
      <c r="E251" s="5">
        <v>12.5</v>
      </c>
      <c r="F251" s="5">
        <v>0</v>
      </c>
      <c r="G251" s="5">
        <v>1</v>
      </c>
      <c r="H251" s="5">
        <v>0</v>
      </c>
      <c r="I251" s="5">
        <v>0</v>
      </c>
      <c r="J251" s="5">
        <v>0</v>
      </c>
      <c r="K251" s="5">
        <v>0</v>
      </c>
      <c r="L251" s="5">
        <v>0</v>
      </c>
      <c r="M251" s="5">
        <v>0</v>
      </c>
      <c r="N251" s="5">
        <v>100</v>
      </c>
      <c r="O251" s="5">
        <v>0</v>
      </c>
      <c r="P251" s="5">
        <v>0</v>
      </c>
      <c r="Q251" s="5">
        <v>0</v>
      </c>
      <c r="R251" s="5">
        <v>0</v>
      </c>
      <c r="S251" s="5">
        <v>100</v>
      </c>
    </row>
    <row r="252" spans="1:19" x14ac:dyDescent="0.25">
      <c r="A252" s="5" t="s">
        <v>1457</v>
      </c>
      <c r="B252" s="5" t="s">
        <v>3238</v>
      </c>
      <c r="C252" s="5">
        <v>289</v>
      </c>
      <c r="D252" s="5">
        <v>952</v>
      </c>
      <c r="E252" s="5">
        <v>30.36</v>
      </c>
      <c r="F252" s="5">
        <v>200</v>
      </c>
      <c r="G252" s="5">
        <v>89</v>
      </c>
      <c r="H252" s="5">
        <v>107</v>
      </c>
      <c r="I252" s="5">
        <v>49</v>
      </c>
      <c r="J252" s="5">
        <v>31</v>
      </c>
      <c r="K252" s="5">
        <v>13</v>
      </c>
      <c r="L252" s="5">
        <v>200</v>
      </c>
      <c r="M252" s="5">
        <v>0</v>
      </c>
      <c r="N252" s="5">
        <v>30.8</v>
      </c>
      <c r="O252" s="5">
        <v>37.020000000000003</v>
      </c>
      <c r="P252" s="5">
        <v>16.96</v>
      </c>
      <c r="Q252" s="5">
        <v>10.73</v>
      </c>
      <c r="R252" s="5">
        <v>4.5</v>
      </c>
      <c r="S252" s="5">
        <v>100</v>
      </c>
    </row>
    <row r="253" spans="1:19" x14ac:dyDescent="0.25">
      <c r="A253" s="5" t="s">
        <v>2172</v>
      </c>
      <c r="B253" s="5" t="s">
        <v>3238</v>
      </c>
      <c r="C253" s="5">
        <v>0</v>
      </c>
      <c r="D253" s="5">
        <v>1</v>
      </c>
      <c r="E253" s="5">
        <v>0</v>
      </c>
      <c r="F253" s="5">
        <v>0</v>
      </c>
      <c r="G253" s="5">
        <v>0</v>
      </c>
      <c r="H253" s="5">
        <v>0</v>
      </c>
      <c r="I253" s="5">
        <v>0</v>
      </c>
      <c r="J253" s="5">
        <v>0</v>
      </c>
      <c r="K253" s="5">
        <v>0</v>
      </c>
      <c r="L253" s="5">
        <v>0</v>
      </c>
      <c r="M253" s="5">
        <v>0</v>
      </c>
      <c r="N253" s="5"/>
      <c r="O253" s="5"/>
      <c r="P253" s="5"/>
      <c r="Q253" s="5"/>
      <c r="R253" s="5"/>
      <c r="S253" s="5"/>
    </row>
    <row r="254" spans="1:19" x14ac:dyDescent="0.25">
      <c r="A254" s="5" t="s">
        <v>2174</v>
      </c>
      <c r="B254" s="5" t="s">
        <v>3238</v>
      </c>
      <c r="C254" s="5">
        <v>12</v>
      </c>
      <c r="D254" s="5">
        <v>37</v>
      </c>
      <c r="E254" s="5">
        <v>32.43</v>
      </c>
      <c r="F254" s="5">
        <v>12</v>
      </c>
      <c r="G254" s="5">
        <v>0</v>
      </c>
      <c r="H254" s="5">
        <v>2</v>
      </c>
      <c r="I254" s="5">
        <v>6</v>
      </c>
      <c r="J254" s="5">
        <v>2</v>
      </c>
      <c r="K254" s="5">
        <v>2</v>
      </c>
      <c r="L254" s="5">
        <v>12</v>
      </c>
      <c r="M254" s="5">
        <v>0</v>
      </c>
      <c r="N254" s="5">
        <v>0</v>
      </c>
      <c r="O254" s="5">
        <v>16.670000000000002</v>
      </c>
      <c r="P254" s="5">
        <v>50</v>
      </c>
      <c r="Q254" s="5">
        <v>16.670000000000002</v>
      </c>
      <c r="R254" s="5">
        <v>16.670000000000002</v>
      </c>
      <c r="S254" s="5">
        <v>100</v>
      </c>
    </row>
    <row r="255" spans="1:19" x14ac:dyDescent="0.25">
      <c r="A255" s="5" t="s">
        <v>2176</v>
      </c>
      <c r="B255" s="5" t="s">
        <v>3238</v>
      </c>
      <c r="C255" s="5">
        <v>2</v>
      </c>
      <c r="D255" s="5">
        <v>10</v>
      </c>
      <c r="E255" s="5">
        <v>20</v>
      </c>
      <c r="F255" s="5">
        <v>0</v>
      </c>
      <c r="G255" s="5">
        <v>2</v>
      </c>
      <c r="H255" s="5">
        <v>0</v>
      </c>
      <c r="I255" s="5">
        <v>0</v>
      </c>
      <c r="J255" s="5">
        <v>0</v>
      </c>
      <c r="K255" s="5">
        <v>0</v>
      </c>
      <c r="L255" s="5">
        <v>0</v>
      </c>
      <c r="M255" s="5">
        <v>0</v>
      </c>
      <c r="N255" s="5">
        <v>100</v>
      </c>
      <c r="O255" s="5">
        <v>0</v>
      </c>
      <c r="P255" s="5">
        <v>0</v>
      </c>
      <c r="Q255" s="5">
        <v>0</v>
      </c>
      <c r="R255" s="5">
        <v>0</v>
      </c>
      <c r="S255" s="5">
        <v>100</v>
      </c>
    </row>
    <row r="256" spans="1:19" x14ac:dyDescent="0.25">
      <c r="A256" s="5" t="s">
        <v>1459</v>
      </c>
      <c r="B256" s="5" t="s">
        <v>3238</v>
      </c>
      <c r="C256" s="5">
        <v>24</v>
      </c>
      <c r="D256" s="5">
        <v>84</v>
      </c>
      <c r="E256" s="5">
        <v>28.57</v>
      </c>
      <c r="F256" s="5">
        <v>14</v>
      </c>
      <c r="G256" s="5">
        <v>10</v>
      </c>
      <c r="H256" s="5">
        <v>4</v>
      </c>
      <c r="I256" s="5">
        <v>4</v>
      </c>
      <c r="J256" s="5">
        <v>5</v>
      </c>
      <c r="K256" s="5">
        <v>1</v>
      </c>
      <c r="L256" s="5">
        <v>14</v>
      </c>
      <c r="M256" s="5">
        <v>0</v>
      </c>
      <c r="N256" s="5">
        <v>41.67</v>
      </c>
      <c r="O256" s="5">
        <v>16.670000000000002</v>
      </c>
      <c r="P256" s="5">
        <v>16.670000000000002</v>
      </c>
      <c r="Q256" s="5">
        <v>20.83</v>
      </c>
      <c r="R256" s="5">
        <v>4.17</v>
      </c>
      <c r="S256" s="5">
        <v>100</v>
      </c>
    </row>
    <row r="257" spans="1:19" x14ac:dyDescent="0.25">
      <c r="A257" s="5" t="s">
        <v>2178</v>
      </c>
      <c r="B257" s="5" t="s">
        <v>3238</v>
      </c>
      <c r="C257" s="5">
        <v>5</v>
      </c>
      <c r="D257" s="5">
        <v>7</v>
      </c>
      <c r="E257" s="5">
        <v>71.430000000000007</v>
      </c>
      <c r="F257" s="5">
        <v>0</v>
      </c>
      <c r="G257" s="5">
        <v>5</v>
      </c>
      <c r="H257" s="5">
        <v>0</v>
      </c>
      <c r="I257" s="5">
        <v>0</v>
      </c>
      <c r="J257" s="5">
        <v>0</v>
      </c>
      <c r="K257" s="5">
        <v>0</v>
      </c>
      <c r="L257" s="5">
        <v>0</v>
      </c>
      <c r="M257" s="5">
        <v>0</v>
      </c>
      <c r="N257" s="5">
        <v>100</v>
      </c>
      <c r="O257" s="5">
        <v>0</v>
      </c>
      <c r="P257" s="5">
        <v>0</v>
      </c>
      <c r="Q257" s="5">
        <v>0</v>
      </c>
      <c r="R257" s="5">
        <v>0</v>
      </c>
      <c r="S257" s="5">
        <v>100</v>
      </c>
    </row>
    <row r="258" spans="1:19" x14ac:dyDescent="0.25">
      <c r="A258" s="5" t="s">
        <v>2180</v>
      </c>
      <c r="B258" s="5" t="s">
        <v>3238</v>
      </c>
      <c r="C258" s="5">
        <v>10</v>
      </c>
      <c r="D258" s="5">
        <v>56</v>
      </c>
      <c r="E258" s="5">
        <v>17.86</v>
      </c>
      <c r="F258" s="5">
        <v>8</v>
      </c>
      <c r="G258" s="5">
        <v>2</v>
      </c>
      <c r="H258" s="5">
        <v>3</v>
      </c>
      <c r="I258" s="5">
        <v>1</v>
      </c>
      <c r="J258" s="5">
        <v>2</v>
      </c>
      <c r="K258" s="5">
        <v>2</v>
      </c>
      <c r="L258" s="5">
        <v>8</v>
      </c>
      <c r="M258" s="5">
        <v>0</v>
      </c>
      <c r="N258" s="5">
        <v>20</v>
      </c>
      <c r="O258" s="5">
        <v>30</v>
      </c>
      <c r="P258" s="5">
        <v>10</v>
      </c>
      <c r="Q258" s="5">
        <v>20</v>
      </c>
      <c r="R258" s="5">
        <v>20</v>
      </c>
      <c r="S258" s="5">
        <v>100</v>
      </c>
    </row>
    <row r="259" spans="1:19" x14ac:dyDescent="0.25">
      <c r="A259" s="5" t="s">
        <v>2182</v>
      </c>
      <c r="B259" s="5" t="s">
        <v>3238</v>
      </c>
      <c r="C259" s="5">
        <v>0</v>
      </c>
      <c r="D259" s="5">
        <v>6</v>
      </c>
      <c r="E259" s="5">
        <v>0</v>
      </c>
      <c r="F259" s="5">
        <v>0</v>
      </c>
      <c r="G259" s="5">
        <v>0</v>
      </c>
      <c r="H259" s="5">
        <v>0</v>
      </c>
      <c r="I259" s="5">
        <v>0</v>
      </c>
      <c r="J259" s="5">
        <v>0</v>
      </c>
      <c r="K259" s="5">
        <v>0</v>
      </c>
      <c r="L259" s="5">
        <v>0</v>
      </c>
      <c r="M259" s="5">
        <v>0</v>
      </c>
      <c r="N259" s="5"/>
      <c r="O259" s="5"/>
      <c r="P259" s="5"/>
      <c r="Q259" s="5"/>
      <c r="R259" s="5"/>
      <c r="S259" s="5"/>
    </row>
    <row r="260" spans="1:19" x14ac:dyDescent="0.25">
      <c r="A260" s="5" t="s">
        <v>2184</v>
      </c>
      <c r="B260" s="5" t="s">
        <v>3238</v>
      </c>
      <c r="C260" s="5">
        <v>6</v>
      </c>
      <c r="D260" s="5">
        <v>50</v>
      </c>
      <c r="E260" s="5">
        <v>12</v>
      </c>
      <c r="F260" s="5">
        <v>4</v>
      </c>
      <c r="G260" s="5">
        <v>2</v>
      </c>
      <c r="H260" s="5">
        <v>0</v>
      </c>
      <c r="I260" s="5">
        <v>2</v>
      </c>
      <c r="J260" s="5">
        <v>1</v>
      </c>
      <c r="K260" s="5">
        <v>1</v>
      </c>
      <c r="L260" s="5">
        <v>4</v>
      </c>
      <c r="M260" s="5">
        <v>0</v>
      </c>
      <c r="N260" s="5">
        <v>33.33</v>
      </c>
      <c r="O260" s="5">
        <v>0</v>
      </c>
      <c r="P260" s="5">
        <v>33.33</v>
      </c>
      <c r="Q260" s="5">
        <v>16.670000000000002</v>
      </c>
      <c r="R260" s="5">
        <v>16.670000000000002</v>
      </c>
      <c r="S260" s="5">
        <v>100</v>
      </c>
    </row>
    <row r="261" spans="1:19" x14ac:dyDescent="0.25">
      <c r="A261" s="5" t="s">
        <v>2186</v>
      </c>
      <c r="B261" s="5" t="s">
        <v>3238</v>
      </c>
      <c r="C261" s="5">
        <v>1</v>
      </c>
      <c r="D261" s="5">
        <v>31</v>
      </c>
      <c r="E261" s="5">
        <v>3.23</v>
      </c>
      <c r="F261" s="5">
        <v>0</v>
      </c>
      <c r="G261" s="5">
        <v>1</v>
      </c>
      <c r="H261" s="5">
        <v>0</v>
      </c>
      <c r="I261" s="5">
        <v>0</v>
      </c>
      <c r="J261" s="5">
        <v>0</v>
      </c>
      <c r="K261" s="5">
        <v>0</v>
      </c>
      <c r="L261" s="5">
        <v>0</v>
      </c>
      <c r="M261" s="5">
        <v>0</v>
      </c>
      <c r="N261" s="5">
        <v>100</v>
      </c>
      <c r="O261" s="5">
        <v>0</v>
      </c>
      <c r="P261" s="5">
        <v>0</v>
      </c>
      <c r="Q261" s="5">
        <v>0</v>
      </c>
      <c r="R261" s="5">
        <v>0</v>
      </c>
      <c r="S261" s="5">
        <v>100</v>
      </c>
    </row>
    <row r="262" spans="1:19" x14ac:dyDescent="0.25">
      <c r="A262" s="5" t="s">
        <v>2188</v>
      </c>
      <c r="B262" s="5" t="s">
        <v>3238</v>
      </c>
      <c r="C262" s="5">
        <v>8</v>
      </c>
      <c r="D262" s="5">
        <v>32</v>
      </c>
      <c r="E262" s="5">
        <v>25</v>
      </c>
      <c r="F262" s="5">
        <v>7</v>
      </c>
      <c r="G262" s="5">
        <v>1</v>
      </c>
      <c r="H262" s="5">
        <v>0</v>
      </c>
      <c r="I262" s="5">
        <v>6</v>
      </c>
      <c r="J262" s="5">
        <v>0</v>
      </c>
      <c r="K262" s="5">
        <v>1</v>
      </c>
      <c r="L262" s="5">
        <v>7</v>
      </c>
      <c r="M262" s="5">
        <v>0</v>
      </c>
      <c r="N262" s="5">
        <v>12.5</v>
      </c>
      <c r="O262" s="5">
        <v>0</v>
      </c>
      <c r="P262" s="5">
        <v>75</v>
      </c>
      <c r="Q262" s="5">
        <v>0</v>
      </c>
      <c r="R262" s="5">
        <v>12.5</v>
      </c>
      <c r="S262" s="5">
        <v>100</v>
      </c>
    </row>
    <row r="263" spans="1:19" x14ac:dyDescent="0.25">
      <c r="A263" s="5" t="s">
        <v>2194</v>
      </c>
      <c r="B263" s="5" t="s">
        <v>3238</v>
      </c>
      <c r="C263" s="5">
        <v>21</v>
      </c>
      <c r="D263" s="5">
        <v>69</v>
      </c>
      <c r="E263" s="5">
        <v>30.43</v>
      </c>
      <c r="F263" s="5">
        <v>15</v>
      </c>
      <c r="G263" s="5">
        <v>6</v>
      </c>
      <c r="H263" s="5">
        <v>2</v>
      </c>
      <c r="I263" s="5">
        <v>8</v>
      </c>
      <c r="J263" s="5">
        <v>3</v>
      </c>
      <c r="K263" s="5">
        <v>2</v>
      </c>
      <c r="L263" s="5">
        <v>15</v>
      </c>
      <c r="M263" s="5">
        <v>0</v>
      </c>
      <c r="N263" s="5">
        <v>28.57</v>
      </c>
      <c r="O263" s="5">
        <v>9.52</v>
      </c>
      <c r="P263" s="5">
        <v>38.1</v>
      </c>
      <c r="Q263" s="5">
        <v>14.29</v>
      </c>
      <c r="R263" s="5">
        <v>9.52</v>
      </c>
      <c r="S263" s="5">
        <v>100</v>
      </c>
    </row>
    <row r="264" spans="1:19" x14ac:dyDescent="0.25">
      <c r="A264" s="5" t="s">
        <v>2196</v>
      </c>
      <c r="B264" s="5" t="s">
        <v>3238</v>
      </c>
      <c r="C264" s="5">
        <v>0</v>
      </c>
      <c r="D264" s="5">
        <v>7</v>
      </c>
      <c r="E264" s="5">
        <v>0</v>
      </c>
      <c r="F264" s="5">
        <v>0</v>
      </c>
      <c r="G264" s="5">
        <v>0</v>
      </c>
      <c r="H264" s="5">
        <v>0</v>
      </c>
      <c r="I264" s="5">
        <v>0</v>
      </c>
      <c r="J264" s="5">
        <v>0</v>
      </c>
      <c r="K264" s="5">
        <v>0</v>
      </c>
      <c r="L264" s="5">
        <v>0</v>
      </c>
      <c r="M264" s="5">
        <v>0</v>
      </c>
      <c r="N264" s="5"/>
      <c r="O264" s="5"/>
      <c r="P264" s="5"/>
      <c r="Q264" s="5"/>
      <c r="R264" s="5"/>
      <c r="S264" s="5"/>
    </row>
    <row r="265" spans="1:19" x14ac:dyDescent="0.25">
      <c r="A265" s="5" t="s">
        <v>2198</v>
      </c>
      <c r="B265" s="5" t="s">
        <v>3238</v>
      </c>
      <c r="C265" s="5">
        <v>0</v>
      </c>
      <c r="D265" s="5">
        <v>1</v>
      </c>
      <c r="E265" s="5">
        <v>0</v>
      </c>
      <c r="F265" s="5">
        <v>0</v>
      </c>
      <c r="G265" s="5">
        <v>0</v>
      </c>
      <c r="H265" s="5">
        <v>0</v>
      </c>
      <c r="I265" s="5">
        <v>0</v>
      </c>
      <c r="J265" s="5">
        <v>0</v>
      </c>
      <c r="K265" s="5">
        <v>0</v>
      </c>
      <c r="L265" s="5">
        <v>0</v>
      </c>
      <c r="M265" s="5">
        <v>0</v>
      </c>
      <c r="N265" s="5"/>
      <c r="O265" s="5"/>
      <c r="P265" s="5"/>
      <c r="Q265" s="5"/>
      <c r="R265" s="5"/>
      <c r="S265" s="5"/>
    </row>
    <row r="266" spans="1:19" x14ac:dyDescent="0.25">
      <c r="A266" s="5" t="s">
        <v>2200</v>
      </c>
      <c r="B266" s="5" t="s">
        <v>3238</v>
      </c>
      <c r="C266" s="5">
        <v>0</v>
      </c>
      <c r="D266" s="5">
        <v>2</v>
      </c>
      <c r="E266" s="5">
        <v>0</v>
      </c>
      <c r="F266" s="5">
        <v>0</v>
      </c>
      <c r="G266" s="5">
        <v>0</v>
      </c>
      <c r="H266" s="5">
        <v>0</v>
      </c>
      <c r="I266" s="5">
        <v>0</v>
      </c>
      <c r="J266" s="5">
        <v>0</v>
      </c>
      <c r="K266" s="5">
        <v>0</v>
      </c>
      <c r="L266" s="5">
        <v>0</v>
      </c>
      <c r="M266" s="5">
        <v>0</v>
      </c>
      <c r="N266" s="5"/>
      <c r="O266" s="5"/>
      <c r="P266" s="5"/>
      <c r="Q266" s="5"/>
      <c r="R266" s="5"/>
      <c r="S266" s="5"/>
    </row>
    <row r="267" spans="1:19" x14ac:dyDescent="0.25">
      <c r="A267" s="5" t="s">
        <v>2202</v>
      </c>
      <c r="B267" s="5" t="s">
        <v>3238</v>
      </c>
      <c r="C267" s="5">
        <v>52</v>
      </c>
      <c r="D267" s="5">
        <v>195</v>
      </c>
      <c r="E267" s="5">
        <v>26.67</v>
      </c>
      <c r="F267" s="5">
        <v>30</v>
      </c>
      <c r="G267" s="5">
        <v>22</v>
      </c>
      <c r="H267" s="5">
        <v>6</v>
      </c>
      <c r="I267" s="5">
        <v>13</v>
      </c>
      <c r="J267" s="5">
        <v>8</v>
      </c>
      <c r="K267" s="5">
        <v>3</v>
      </c>
      <c r="L267" s="5">
        <v>30</v>
      </c>
      <c r="M267" s="5">
        <v>0</v>
      </c>
      <c r="N267" s="5">
        <v>42.31</v>
      </c>
      <c r="O267" s="5">
        <v>11.54</v>
      </c>
      <c r="P267" s="5">
        <v>25</v>
      </c>
      <c r="Q267" s="5">
        <v>15.38</v>
      </c>
      <c r="R267" s="5">
        <v>5.77</v>
      </c>
      <c r="S267" s="5">
        <v>100</v>
      </c>
    </row>
    <row r="268" spans="1:19" x14ac:dyDescent="0.25">
      <c r="A268" s="5" t="s">
        <v>1464</v>
      </c>
      <c r="B268" s="5" t="s">
        <v>3238</v>
      </c>
      <c r="C268" s="5">
        <v>775</v>
      </c>
      <c r="D268" s="5">
        <v>1984</v>
      </c>
      <c r="E268" s="5">
        <v>39.06</v>
      </c>
      <c r="F268" s="5">
        <v>553</v>
      </c>
      <c r="G268" s="5">
        <v>222</v>
      </c>
      <c r="H268" s="5">
        <v>210</v>
      </c>
      <c r="I268" s="5">
        <v>150</v>
      </c>
      <c r="J268" s="5">
        <v>105</v>
      </c>
      <c r="K268" s="5">
        <v>88</v>
      </c>
      <c r="L268" s="5">
        <v>553</v>
      </c>
      <c r="M268" s="5">
        <v>0</v>
      </c>
      <c r="N268" s="5">
        <v>28.65</v>
      </c>
      <c r="O268" s="5">
        <v>27.1</v>
      </c>
      <c r="P268" s="5">
        <v>19.350000000000001</v>
      </c>
      <c r="Q268" s="5">
        <v>13.55</v>
      </c>
      <c r="R268" s="5">
        <v>11.35</v>
      </c>
      <c r="S268" s="5">
        <v>100</v>
      </c>
    </row>
    <row r="269" spans="1:19" x14ac:dyDescent="0.25">
      <c r="A269" s="5" t="s">
        <v>1466</v>
      </c>
      <c r="B269" s="5" t="s">
        <v>3238</v>
      </c>
      <c r="C269" s="5">
        <v>67</v>
      </c>
      <c r="D269" s="5">
        <v>288</v>
      </c>
      <c r="E269" s="5">
        <v>23.26</v>
      </c>
      <c r="F269" s="5">
        <v>52</v>
      </c>
      <c r="G269" s="5">
        <v>15</v>
      </c>
      <c r="H269" s="5">
        <v>14</v>
      </c>
      <c r="I269" s="5">
        <v>16</v>
      </c>
      <c r="J269" s="5">
        <v>15</v>
      </c>
      <c r="K269" s="5">
        <v>7</v>
      </c>
      <c r="L269" s="5">
        <v>52</v>
      </c>
      <c r="M269" s="5">
        <v>0</v>
      </c>
      <c r="N269" s="5">
        <v>22.39</v>
      </c>
      <c r="O269" s="5">
        <v>20.9</v>
      </c>
      <c r="P269" s="5">
        <v>23.88</v>
      </c>
      <c r="Q269" s="5">
        <v>22.39</v>
      </c>
      <c r="R269" s="5">
        <v>10.45</v>
      </c>
      <c r="S269" s="5">
        <v>100</v>
      </c>
    </row>
    <row r="270" spans="1:19" x14ac:dyDescent="0.25">
      <c r="A270" s="5" t="s">
        <v>2204</v>
      </c>
      <c r="B270" s="5" t="s">
        <v>3238</v>
      </c>
      <c r="C270" s="5">
        <v>0</v>
      </c>
      <c r="D270" s="5">
        <v>2</v>
      </c>
      <c r="E270" s="5">
        <v>0</v>
      </c>
      <c r="F270" s="5">
        <v>0</v>
      </c>
      <c r="G270" s="5">
        <v>0</v>
      </c>
      <c r="H270" s="5">
        <v>0</v>
      </c>
      <c r="I270" s="5">
        <v>0</v>
      </c>
      <c r="J270" s="5">
        <v>0</v>
      </c>
      <c r="K270" s="5">
        <v>0</v>
      </c>
      <c r="L270" s="5">
        <v>0</v>
      </c>
      <c r="M270" s="5">
        <v>0</v>
      </c>
      <c r="N270" s="5"/>
      <c r="O270" s="5"/>
      <c r="P270" s="5"/>
      <c r="Q270" s="5"/>
      <c r="R270" s="5"/>
      <c r="S270" s="5"/>
    </row>
    <row r="271" spans="1:19" x14ac:dyDescent="0.25">
      <c r="A271" s="5" t="s">
        <v>2206</v>
      </c>
      <c r="B271" s="5" t="s">
        <v>3238</v>
      </c>
      <c r="C271" s="5">
        <v>7</v>
      </c>
      <c r="D271" s="5">
        <v>35</v>
      </c>
      <c r="E271" s="5">
        <v>20</v>
      </c>
      <c r="F271" s="5">
        <v>4</v>
      </c>
      <c r="G271" s="5">
        <v>3</v>
      </c>
      <c r="H271" s="5">
        <v>1</v>
      </c>
      <c r="I271" s="5">
        <v>1</v>
      </c>
      <c r="J271" s="5">
        <v>2</v>
      </c>
      <c r="K271" s="5">
        <v>0</v>
      </c>
      <c r="L271" s="5">
        <v>4</v>
      </c>
      <c r="M271" s="5">
        <v>0</v>
      </c>
      <c r="N271" s="5">
        <v>42.86</v>
      </c>
      <c r="O271" s="5">
        <v>14.29</v>
      </c>
      <c r="P271" s="5">
        <v>14.29</v>
      </c>
      <c r="Q271" s="5">
        <v>28.57</v>
      </c>
      <c r="R271" s="5">
        <v>0</v>
      </c>
      <c r="S271" s="5">
        <v>100</v>
      </c>
    </row>
    <row r="272" spans="1:19" x14ac:dyDescent="0.25">
      <c r="A272" s="5" t="s">
        <v>2208</v>
      </c>
      <c r="B272" s="5" t="s">
        <v>3238</v>
      </c>
      <c r="C272" s="5">
        <v>0</v>
      </c>
      <c r="D272" s="5">
        <v>4</v>
      </c>
      <c r="E272" s="5">
        <v>0</v>
      </c>
      <c r="F272" s="5">
        <v>0</v>
      </c>
      <c r="G272" s="5">
        <v>0</v>
      </c>
      <c r="H272" s="5">
        <v>0</v>
      </c>
      <c r="I272" s="5">
        <v>0</v>
      </c>
      <c r="J272" s="5">
        <v>0</v>
      </c>
      <c r="K272" s="5">
        <v>0</v>
      </c>
      <c r="L272" s="5">
        <v>0</v>
      </c>
      <c r="M272" s="5">
        <v>0</v>
      </c>
      <c r="N272" s="5"/>
      <c r="O272" s="5"/>
      <c r="P272" s="5"/>
      <c r="Q272" s="5"/>
      <c r="R272" s="5"/>
      <c r="S272" s="5"/>
    </row>
    <row r="273" spans="1:19" x14ac:dyDescent="0.25">
      <c r="A273" s="5" t="s">
        <v>2210</v>
      </c>
      <c r="B273" s="5" t="s">
        <v>3238</v>
      </c>
      <c r="C273" s="5">
        <v>1</v>
      </c>
      <c r="D273" s="5">
        <v>7</v>
      </c>
      <c r="E273" s="5">
        <v>14.29</v>
      </c>
      <c r="F273" s="5">
        <v>1</v>
      </c>
      <c r="G273" s="5">
        <v>0</v>
      </c>
      <c r="H273" s="5">
        <v>0</v>
      </c>
      <c r="I273" s="5">
        <v>1</v>
      </c>
      <c r="J273" s="5">
        <v>0</v>
      </c>
      <c r="K273" s="5">
        <v>0</v>
      </c>
      <c r="L273" s="5">
        <v>1</v>
      </c>
      <c r="M273" s="5">
        <v>0</v>
      </c>
      <c r="N273" s="5">
        <v>0</v>
      </c>
      <c r="O273" s="5">
        <v>0</v>
      </c>
      <c r="P273" s="5">
        <v>100</v>
      </c>
      <c r="Q273" s="5">
        <v>0</v>
      </c>
      <c r="R273" s="5">
        <v>0</v>
      </c>
      <c r="S273" s="5">
        <v>100</v>
      </c>
    </row>
    <row r="274" spans="1:19" x14ac:dyDescent="0.25">
      <c r="A274" s="5" t="s">
        <v>1468</v>
      </c>
      <c r="B274" s="5" t="s">
        <v>3238</v>
      </c>
      <c r="C274" s="5">
        <v>0</v>
      </c>
      <c r="D274" s="5">
        <v>6</v>
      </c>
      <c r="E274" s="5">
        <v>0</v>
      </c>
      <c r="F274" s="5">
        <v>0</v>
      </c>
      <c r="G274" s="5">
        <v>0</v>
      </c>
      <c r="H274" s="5">
        <v>0</v>
      </c>
      <c r="I274" s="5">
        <v>0</v>
      </c>
      <c r="J274" s="5">
        <v>0</v>
      </c>
      <c r="K274" s="5">
        <v>0</v>
      </c>
      <c r="L274" s="5">
        <v>0</v>
      </c>
      <c r="M274" s="5">
        <v>0</v>
      </c>
      <c r="N274" s="5"/>
      <c r="O274" s="5"/>
      <c r="P274" s="5"/>
      <c r="Q274" s="5"/>
      <c r="R274" s="5"/>
      <c r="S274" s="5"/>
    </row>
    <row r="275" spans="1:19" x14ac:dyDescent="0.25">
      <c r="A275" s="5" t="s">
        <v>1470</v>
      </c>
      <c r="B275" s="5" t="s">
        <v>3238</v>
      </c>
      <c r="C275" s="5">
        <v>0</v>
      </c>
      <c r="D275" s="5">
        <v>1</v>
      </c>
      <c r="E275" s="5">
        <v>0</v>
      </c>
      <c r="F275" s="5">
        <v>0</v>
      </c>
      <c r="G275" s="5">
        <v>0</v>
      </c>
      <c r="H275" s="5">
        <v>0</v>
      </c>
      <c r="I275" s="5">
        <v>0</v>
      </c>
      <c r="J275" s="5">
        <v>0</v>
      </c>
      <c r="K275" s="5">
        <v>0</v>
      </c>
      <c r="L275" s="5">
        <v>0</v>
      </c>
      <c r="M275" s="5">
        <v>0</v>
      </c>
      <c r="N275" s="5"/>
      <c r="O275" s="5"/>
      <c r="P275" s="5"/>
      <c r="Q275" s="5"/>
      <c r="R275" s="5"/>
      <c r="S275" s="5"/>
    </row>
    <row r="276" spans="1:19" x14ac:dyDescent="0.25">
      <c r="A276" s="5" t="s">
        <v>2212</v>
      </c>
      <c r="B276" s="5" t="s">
        <v>3238</v>
      </c>
      <c r="C276" s="5">
        <v>91</v>
      </c>
      <c r="D276" s="5">
        <v>491</v>
      </c>
      <c r="E276" s="5">
        <v>18.53</v>
      </c>
      <c r="F276" s="5">
        <v>60</v>
      </c>
      <c r="G276" s="5">
        <v>31</v>
      </c>
      <c r="H276" s="5">
        <v>23</v>
      </c>
      <c r="I276" s="5">
        <v>16</v>
      </c>
      <c r="J276" s="5">
        <v>11</v>
      </c>
      <c r="K276" s="5">
        <v>10</v>
      </c>
      <c r="L276" s="5">
        <v>60</v>
      </c>
      <c r="M276" s="5">
        <v>0</v>
      </c>
      <c r="N276" s="5">
        <v>34.07</v>
      </c>
      <c r="O276" s="5">
        <v>25.27</v>
      </c>
      <c r="P276" s="5">
        <v>17.579999999999998</v>
      </c>
      <c r="Q276" s="5">
        <v>12.09</v>
      </c>
      <c r="R276" s="5">
        <v>10.99</v>
      </c>
      <c r="S276" s="5">
        <v>100</v>
      </c>
    </row>
    <row r="277" spans="1:19" x14ac:dyDescent="0.25">
      <c r="A277" s="5" t="s">
        <v>2214</v>
      </c>
      <c r="B277" s="5" t="s">
        <v>3238</v>
      </c>
      <c r="C277" s="5">
        <v>2</v>
      </c>
      <c r="D277" s="5">
        <v>9</v>
      </c>
      <c r="E277" s="5">
        <v>22.22</v>
      </c>
      <c r="F277" s="5">
        <v>2</v>
      </c>
      <c r="G277" s="5">
        <v>0</v>
      </c>
      <c r="H277" s="5">
        <v>1</v>
      </c>
      <c r="I277" s="5">
        <v>1</v>
      </c>
      <c r="J277" s="5">
        <v>0</v>
      </c>
      <c r="K277" s="5">
        <v>0</v>
      </c>
      <c r="L277" s="5">
        <v>2</v>
      </c>
      <c r="M277" s="5">
        <v>0</v>
      </c>
      <c r="N277" s="5">
        <v>0</v>
      </c>
      <c r="O277" s="5">
        <v>50</v>
      </c>
      <c r="P277" s="5">
        <v>50</v>
      </c>
      <c r="Q277" s="5">
        <v>0</v>
      </c>
      <c r="R277" s="5">
        <v>0</v>
      </c>
      <c r="S277" s="5">
        <v>100</v>
      </c>
    </row>
    <row r="278" spans="1:19" x14ac:dyDescent="0.25">
      <c r="A278" s="5" t="s">
        <v>2216</v>
      </c>
      <c r="B278" s="5" t="s">
        <v>3238</v>
      </c>
      <c r="C278" s="5">
        <v>0</v>
      </c>
      <c r="D278" s="5">
        <v>3</v>
      </c>
      <c r="E278" s="5">
        <v>0</v>
      </c>
      <c r="F278" s="5">
        <v>0</v>
      </c>
      <c r="G278" s="5">
        <v>0</v>
      </c>
      <c r="H278" s="5">
        <v>0</v>
      </c>
      <c r="I278" s="5">
        <v>0</v>
      </c>
      <c r="J278" s="5">
        <v>0</v>
      </c>
      <c r="K278" s="5">
        <v>0</v>
      </c>
      <c r="L278" s="5">
        <v>0</v>
      </c>
      <c r="M278" s="5">
        <v>0</v>
      </c>
      <c r="N278" s="5"/>
      <c r="O278" s="5"/>
      <c r="P278" s="5"/>
      <c r="Q278" s="5"/>
      <c r="R278" s="5"/>
      <c r="S278" s="5"/>
    </row>
    <row r="279" spans="1:19" x14ac:dyDescent="0.25">
      <c r="A279" s="5" t="s">
        <v>2218</v>
      </c>
      <c r="B279" s="5" t="s">
        <v>3238</v>
      </c>
      <c r="C279" s="5">
        <v>5</v>
      </c>
      <c r="D279" s="5">
        <v>14</v>
      </c>
      <c r="E279" s="5">
        <v>35.71</v>
      </c>
      <c r="F279" s="5">
        <v>3</v>
      </c>
      <c r="G279" s="5">
        <v>2</v>
      </c>
      <c r="H279" s="5">
        <v>1</v>
      </c>
      <c r="I279" s="5">
        <v>1</v>
      </c>
      <c r="J279" s="5">
        <v>1</v>
      </c>
      <c r="K279" s="5">
        <v>0</v>
      </c>
      <c r="L279" s="5">
        <v>3</v>
      </c>
      <c r="M279" s="5">
        <v>0</v>
      </c>
      <c r="N279" s="5">
        <v>40</v>
      </c>
      <c r="O279" s="5">
        <v>20</v>
      </c>
      <c r="P279" s="5">
        <v>20</v>
      </c>
      <c r="Q279" s="5">
        <v>20</v>
      </c>
      <c r="R279" s="5">
        <v>0</v>
      </c>
      <c r="S279" s="5">
        <v>100</v>
      </c>
    </row>
    <row r="280" spans="1:19" x14ac:dyDescent="0.25">
      <c r="A280" s="5" t="s">
        <v>2220</v>
      </c>
      <c r="B280" s="5" t="s">
        <v>3238</v>
      </c>
      <c r="C280" s="5">
        <v>0</v>
      </c>
      <c r="D280" s="5">
        <v>15</v>
      </c>
      <c r="E280" s="5">
        <v>0</v>
      </c>
      <c r="F280" s="5">
        <v>0</v>
      </c>
      <c r="G280" s="5">
        <v>0</v>
      </c>
      <c r="H280" s="5">
        <v>0</v>
      </c>
      <c r="I280" s="5">
        <v>0</v>
      </c>
      <c r="J280" s="5">
        <v>0</v>
      </c>
      <c r="K280" s="5">
        <v>0</v>
      </c>
      <c r="L280" s="5">
        <v>0</v>
      </c>
      <c r="M280" s="5">
        <v>0</v>
      </c>
      <c r="N280" s="5"/>
      <c r="O280" s="5"/>
      <c r="P280" s="5"/>
      <c r="Q280" s="5"/>
      <c r="R280" s="5"/>
      <c r="S280" s="5"/>
    </row>
    <row r="281" spans="1:19" x14ac:dyDescent="0.25">
      <c r="A281" s="5" t="s">
        <v>2222</v>
      </c>
      <c r="B281" s="5" t="s">
        <v>3238</v>
      </c>
      <c r="C281" s="5">
        <v>129</v>
      </c>
      <c r="D281" s="5">
        <v>468</v>
      </c>
      <c r="E281" s="5">
        <v>27.56</v>
      </c>
      <c r="F281" s="5">
        <v>80</v>
      </c>
      <c r="G281" s="5">
        <v>49</v>
      </c>
      <c r="H281" s="5">
        <v>41</v>
      </c>
      <c r="I281" s="5">
        <v>13</v>
      </c>
      <c r="J281" s="5">
        <v>11</v>
      </c>
      <c r="K281" s="5">
        <v>15</v>
      </c>
      <c r="L281" s="5">
        <v>80</v>
      </c>
      <c r="M281" s="5">
        <v>0</v>
      </c>
      <c r="N281" s="5">
        <v>37.979999999999997</v>
      </c>
      <c r="O281" s="5">
        <v>31.78</v>
      </c>
      <c r="P281" s="5">
        <v>10.08</v>
      </c>
      <c r="Q281" s="5">
        <v>8.5299999999999994</v>
      </c>
      <c r="R281" s="5">
        <v>11.63</v>
      </c>
      <c r="S281" s="5">
        <v>100</v>
      </c>
    </row>
    <row r="282" spans="1:19" x14ac:dyDescent="0.25">
      <c r="A282" s="5" t="s">
        <v>1473</v>
      </c>
      <c r="B282" s="5" t="s">
        <v>3238</v>
      </c>
      <c r="C282" s="5">
        <v>47</v>
      </c>
      <c r="D282" s="5">
        <v>209</v>
      </c>
      <c r="E282" s="5">
        <v>22.49</v>
      </c>
      <c r="F282" s="5">
        <v>31</v>
      </c>
      <c r="G282" s="5">
        <v>16</v>
      </c>
      <c r="H282" s="5">
        <v>9</v>
      </c>
      <c r="I282" s="5">
        <v>11</v>
      </c>
      <c r="J282" s="5">
        <v>7</v>
      </c>
      <c r="K282" s="5">
        <v>4</v>
      </c>
      <c r="L282" s="5">
        <v>31</v>
      </c>
      <c r="M282" s="5">
        <v>0</v>
      </c>
      <c r="N282" s="5">
        <v>34.04</v>
      </c>
      <c r="O282" s="5">
        <v>19.149999999999999</v>
      </c>
      <c r="P282" s="5">
        <v>23.4</v>
      </c>
      <c r="Q282" s="5">
        <v>14.89</v>
      </c>
      <c r="R282" s="5">
        <v>8.51</v>
      </c>
      <c r="S282" s="5">
        <v>100</v>
      </c>
    </row>
    <row r="283" spans="1:19" x14ac:dyDescent="0.25">
      <c r="A283" s="5" t="s">
        <v>2224</v>
      </c>
      <c r="B283" s="5" t="s">
        <v>3238</v>
      </c>
      <c r="C283" s="5">
        <v>0</v>
      </c>
      <c r="D283" s="5">
        <v>7</v>
      </c>
      <c r="E283" s="5">
        <v>0</v>
      </c>
      <c r="F283" s="5">
        <v>0</v>
      </c>
      <c r="G283" s="5">
        <v>0</v>
      </c>
      <c r="H283" s="5">
        <v>0</v>
      </c>
      <c r="I283" s="5">
        <v>0</v>
      </c>
      <c r="J283" s="5">
        <v>0</v>
      </c>
      <c r="K283" s="5">
        <v>0</v>
      </c>
      <c r="L283" s="5">
        <v>0</v>
      </c>
      <c r="M283" s="5">
        <v>0</v>
      </c>
      <c r="N283" s="5"/>
      <c r="O283" s="5"/>
      <c r="P283" s="5"/>
      <c r="Q283" s="5"/>
      <c r="R283" s="5"/>
      <c r="S283" s="5"/>
    </row>
    <row r="284" spans="1:19" x14ac:dyDescent="0.25">
      <c r="A284" s="5" t="s">
        <v>1475</v>
      </c>
      <c r="B284" s="5" t="s">
        <v>3238</v>
      </c>
      <c r="C284" s="5">
        <v>3</v>
      </c>
      <c r="D284" s="5">
        <v>18</v>
      </c>
      <c r="E284" s="5">
        <v>16.670000000000002</v>
      </c>
      <c r="F284" s="5">
        <v>2</v>
      </c>
      <c r="G284" s="5">
        <v>1</v>
      </c>
      <c r="H284" s="5">
        <v>0</v>
      </c>
      <c r="I284" s="5">
        <v>0</v>
      </c>
      <c r="J284" s="5">
        <v>2</v>
      </c>
      <c r="K284" s="5">
        <v>0</v>
      </c>
      <c r="L284" s="5">
        <v>2</v>
      </c>
      <c r="M284" s="5">
        <v>0</v>
      </c>
      <c r="N284" s="5">
        <v>33.33</v>
      </c>
      <c r="O284" s="5">
        <v>0</v>
      </c>
      <c r="P284" s="5">
        <v>0</v>
      </c>
      <c r="Q284" s="5">
        <v>66.67</v>
      </c>
      <c r="R284" s="5">
        <v>0</v>
      </c>
      <c r="S284" s="5">
        <v>100</v>
      </c>
    </row>
    <row r="285" spans="1:19" x14ac:dyDescent="0.25">
      <c r="A285" s="5" t="s">
        <v>1477</v>
      </c>
      <c r="B285" s="5" t="s">
        <v>3238</v>
      </c>
      <c r="C285" s="5">
        <v>3</v>
      </c>
      <c r="D285" s="5">
        <v>25</v>
      </c>
      <c r="E285" s="5">
        <v>12</v>
      </c>
      <c r="F285" s="5">
        <v>3</v>
      </c>
      <c r="G285" s="5">
        <v>0</v>
      </c>
      <c r="H285" s="5">
        <v>2</v>
      </c>
      <c r="I285" s="5">
        <v>0</v>
      </c>
      <c r="J285" s="5">
        <v>1</v>
      </c>
      <c r="K285" s="5">
        <v>0</v>
      </c>
      <c r="L285" s="5">
        <v>3</v>
      </c>
      <c r="M285" s="5">
        <v>0</v>
      </c>
      <c r="N285" s="5">
        <v>0</v>
      </c>
      <c r="O285" s="5">
        <v>66.67</v>
      </c>
      <c r="P285" s="5">
        <v>0</v>
      </c>
      <c r="Q285" s="5">
        <v>33.33</v>
      </c>
      <c r="R285" s="5">
        <v>0</v>
      </c>
      <c r="S285" s="5">
        <v>100</v>
      </c>
    </row>
    <row r="286" spans="1:19" x14ac:dyDescent="0.25">
      <c r="A286" s="5" t="s">
        <v>2226</v>
      </c>
      <c r="B286" s="5" t="s">
        <v>3238</v>
      </c>
      <c r="C286" s="5">
        <v>2</v>
      </c>
      <c r="D286" s="5">
        <v>40</v>
      </c>
      <c r="E286" s="5">
        <v>5</v>
      </c>
      <c r="F286" s="5">
        <v>1</v>
      </c>
      <c r="G286" s="5">
        <v>1</v>
      </c>
      <c r="H286" s="5">
        <v>0</v>
      </c>
      <c r="I286" s="5">
        <v>1</v>
      </c>
      <c r="J286" s="5">
        <v>0</v>
      </c>
      <c r="K286" s="5">
        <v>0</v>
      </c>
      <c r="L286" s="5">
        <v>1</v>
      </c>
      <c r="M286" s="5">
        <v>0</v>
      </c>
      <c r="N286" s="5">
        <v>50</v>
      </c>
      <c r="O286" s="5">
        <v>0</v>
      </c>
      <c r="P286" s="5">
        <v>50</v>
      </c>
      <c r="Q286" s="5">
        <v>0</v>
      </c>
      <c r="R286" s="5">
        <v>0</v>
      </c>
      <c r="S286" s="5">
        <v>100</v>
      </c>
    </row>
    <row r="287" spans="1:19" x14ac:dyDescent="0.25">
      <c r="A287" s="5" t="s">
        <v>1481</v>
      </c>
      <c r="B287" s="5" t="s">
        <v>3238</v>
      </c>
      <c r="C287" s="5">
        <v>44</v>
      </c>
      <c r="D287" s="5">
        <v>386</v>
      </c>
      <c r="E287" s="5">
        <v>11.4</v>
      </c>
      <c r="F287" s="5">
        <v>27</v>
      </c>
      <c r="G287" s="5">
        <v>17</v>
      </c>
      <c r="H287" s="5">
        <v>10</v>
      </c>
      <c r="I287" s="5">
        <v>7</v>
      </c>
      <c r="J287" s="5">
        <v>6</v>
      </c>
      <c r="K287" s="5">
        <v>4</v>
      </c>
      <c r="L287" s="5">
        <v>27</v>
      </c>
      <c r="M287" s="5">
        <v>0</v>
      </c>
      <c r="N287" s="5">
        <v>38.64</v>
      </c>
      <c r="O287" s="5">
        <v>22.73</v>
      </c>
      <c r="P287" s="5">
        <v>15.91</v>
      </c>
      <c r="Q287" s="5">
        <v>13.64</v>
      </c>
      <c r="R287" s="5">
        <v>9.09</v>
      </c>
      <c r="S287" s="5">
        <v>100</v>
      </c>
    </row>
    <row r="288" spans="1:19" x14ac:dyDescent="0.25">
      <c r="A288" s="5" t="s">
        <v>2228</v>
      </c>
      <c r="B288" s="5" t="s">
        <v>3238</v>
      </c>
      <c r="C288" s="5">
        <v>14</v>
      </c>
      <c r="D288" s="5">
        <v>151</v>
      </c>
      <c r="E288" s="5">
        <v>9.27</v>
      </c>
      <c r="F288" s="5">
        <v>6</v>
      </c>
      <c r="G288" s="5">
        <v>8</v>
      </c>
      <c r="H288" s="5">
        <v>2</v>
      </c>
      <c r="I288" s="5">
        <v>1</v>
      </c>
      <c r="J288" s="5">
        <v>2</v>
      </c>
      <c r="K288" s="5">
        <v>1</v>
      </c>
      <c r="L288" s="5">
        <v>6</v>
      </c>
      <c r="M288" s="5">
        <v>0</v>
      </c>
      <c r="N288" s="5">
        <v>57.14</v>
      </c>
      <c r="O288" s="5">
        <v>14.29</v>
      </c>
      <c r="P288" s="5">
        <v>7.14</v>
      </c>
      <c r="Q288" s="5">
        <v>14.29</v>
      </c>
      <c r="R288" s="5">
        <v>7.14</v>
      </c>
      <c r="S288" s="5">
        <v>100</v>
      </c>
    </row>
    <row r="289" spans="1:19" x14ac:dyDescent="0.25">
      <c r="A289" s="5" t="s">
        <v>2230</v>
      </c>
      <c r="B289" s="5" t="s">
        <v>3238</v>
      </c>
      <c r="C289" s="5">
        <v>14</v>
      </c>
      <c r="D289" s="5">
        <v>349</v>
      </c>
      <c r="E289" s="5">
        <v>4.01</v>
      </c>
      <c r="F289" s="5">
        <v>9</v>
      </c>
      <c r="G289" s="5">
        <v>5</v>
      </c>
      <c r="H289" s="5">
        <v>4</v>
      </c>
      <c r="I289" s="5">
        <v>1</v>
      </c>
      <c r="J289" s="5">
        <v>4</v>
      </c>
      <c r="K289" s="5">
        <v>0</v>
      </c>
      <c r="L289" s="5">
        <v>9</v>
      </c>
      <c r="M289" s="5">
        <v>0</v>
      </c>
      <c r="N289" s="5">
        <v>35.71</v>
      </c>
      <c r="O289" s="5">
        <v>28.57</v>
      </c>
      <c r="P289" s="5">
        <v>7.14</v>
      </c>
      <c r="Q289" s="5">
        <v>28.57</v>
      </c>
      <c r="R289" s="5">
        <v>0</v>
      </c>
      <c r="S289" s="5">
        <v>100</v>
      </c>
    </row>
    <row r="290" spans="1:19" x14ac:dyDescent="0.25">
      <c r="A290" s="5" t="s">
        <v>2234</v>
      </c>
      <c r="B290" s="5" t="s">
        <v>3238</v>
      </c>
      <c r="C290" s="5">
        <v>3</v>
      </c>
      <c r="D290" s="5">
        <v>25</v>
      </c>
      <c r="E290" s="5">
        <v>12</v>
      </c>
      <c r="F290" s="5">
        <v>3</v>
      </c>
      <c r="G290" s="5">
        <v>0</v>
      </c>
      <c r="H290" s="5">
        <v>0</v>
      </c>
      <c r="I290" s="5">
        <v>1</v>
      </c>
      <c r="J290" s="5">
        <v>1</v>
      </c>
      <c r="K290" s="5">
        <v>1</v>
      </c>
      <c r="L290" s="5">
        <v>3</v>
      </c>
      <c r="M290" s="5">
        <v>0</v>
      </c>
      <c r="N290" s="5">
        <v>0</v>
      </c>
      <c r="O290" s="5">
        <v>0</v>
      </c>
      <c r="P290" s="5">
        <v>33.33</v>
      </c>
      <c r="Q290" s="5">
        <v>33.33</v>
      </c>
      <c r="R290" s="5">
        <v>33.33</v>
      </c>
      <c r="S290" s="5">
        <v>100</v>
      </c>
    </row>
    <row r="291" spans="1:19" x14ac:dyDescent="0.25">
      <c r="A291" s="5" t="s">
        <v>2236</v>
      </c>
      <c r="B291" s="5" t="s">
        <v>3238</v>
      </c>
      <c r="C291" s="5">
        <v>0</v>
      </c>
      <c r="D291" s="5">
        <v>8</v>
      </c>
      <c r="E291" s="5">
        <v>0</v>
      </c>
      <c r="F291" s="5">
        <v>0</v>
      </c>
      <c r="G291" s="5">
        <v>0</v>
      </c>
      <c r="H291" s="5">
        <v>0</v>
      </c>
      <c r="I291" s="5">
        <v>0</v>
      </c>
      <c r="J291" s="5">
        <v>0</v>
      </c>
      <c r="K291" s="5">
        <v>0</v>
      </c>
      <c r="L291" s="5">
        <v>0</v>
      </c>
      <c r="M291" s="5">
        <v>0</v>
      </c>
      <c r="N291" s="5"/>
      <c r="O291" s="5"/>
      <c r="P291" s="5"/>
      <c r="Q291" s="5"/>
      <c r="R291" s="5"/>
      <c r="S291" s="5"/>
    </row>
    <row r="292" spans="1:19" x14ac:dyDescent="0.25">
      <c r="A292" s="5" t="s">
        <v>2238</v>
      </c>
      <c r="B292" s="5" t="s">
        <v>3238</v>
      </c>
      <c r="C292" s="5">
        <v>0</v>
      </c>
      <c r="D292" s="5">
        <v>3</v>
      </c>
      <c r="E292" s="5">
        <v>0</v>
      </c>
      <c r="F292" s="5">
        <v>0</v>
      </c>
      <c r="G292" s="5">
        <v>0</v>
      </c>
      <c r="H292" s="5">
        <v>0</v>
      </c>
      <c r="I292" s="5">
        <v>0</v>
      </c>
      <c r="J292" s="5">
        <v>0</v>
      </c>
      <c r="K292" s="5">
        <v>0</v>
      </c>
      <c r="L292" s="5">
        <v>0</v>
      </c>
      <c r="M292" s="5">
        <v>0</v>
      </c>
      <c r="N292" s="5"/>
      <c r="O292" s="5"/>
      <c r="P292" s="5"/>
      <c r="Q292" s="5"/>
      <c r="R292" s="5"/>
      <c r="S292" s="5"/>
    </row>
    <row r="293" spans="1:19" x14ac:dyDescent="0.25">
      <c r="A293" s="5" t="s">
        <v>1485</v>
      </c>
      <c r="B293" s="5" t="s">
        <v>3238</v>
      </c>
      <c r="C293" s="5">
        <v>4</v>
      </c>
      <c r="D293" s="5">
        <v>32</v>
      </c>
      <c r="E293" s="5">
        <v>12.5</v>
      </c>
      <c r="F293" s="5">
        <v>3</v>
      </c>
      <c r="G293" s="5">
        <v>1</v>
      </c>
      <c r="H293" s="5">
        <v>0</v>
      </c>
      <c r="I293" s="5">
        <v>0</v>
      </c>
      <c r="J293" s="5">
        <v>2</v>
      </c>
      <c r="K293" s="5">
        <v>1</v>
      </c>
      <c r="L293" s="5">
        <v>3</v>
      </c>
      <c r="M293" s="5">
        <v>0</v>
      </c>
      <c r="N293" s="5">
        <v>25</v>
      </c>
      <c r="O293" s="5">
        <v>0</v>
      </c>
      <c r="P293" s="5">
        <v>0</v>
      </c>
      <c r="Q293" s="5">
        <v>50</v>
      </c>
      <c r="R293" s="5">
        <v>25</v>
      </c>
      <c r="S293" s="5">
        <v>100</v>
      </c>
    </row>
    <row r="294" spans="1:19" x14ac:dyDescent="0.25">
      <c r="A294" s="5" t="s">
        <v>1487</v>
      </c>
      <c r="B294" s="5" t="s">
        <v>3238</v>
      </c>
      <c r="C294" s="5">
        <v>11</v>
      </c>
      <c r="D294" s="5">
        <v>40</v>
      </c>
      <c r="E294" s="5">
        <v>27.5</v>
      </c>
      <c r="F294" s="5">
        <v>10</v>
      </c>
      <c r="G294" s="5">
        <v>1</v>
      </c>
      <c r="H294" s="5">
        <v>3</v>
      </c>
      <c r="I294" s="5">
        <v>1</v>
      </c>
      <c r="J294" s="5">
        <v>3</v>
      </c>
      <c r="K294" s="5">
        <v>3</v>
      </c>
      <c r="L294" s="5">
        <v>10</v>
      </c>
      <c r="M294" s="5">
        <v>0</v>
      </c>
      <c r="N294" s="5">
        <v>9.09</v>
      </c>
      <c r="O294" s="5">
        <v>27.27</v>
      </c>
      <c r="P294" s="5">
        <v>9.09</v>
      </c>
      <c r="Q294" s="5">
        <v>27.27</v>
      </c>
      <c r="R294" s="5">
        <v>27.27</v>
      </c>
      <c r="S294" s="5">
        <v>100</v>
      </c>
    </row>
    <row r="295" spans="1:19" x14ac:dyDescent="0.25">
      <c r="A295" s="5" t="s">
        <v>1489</v>
      </c>
      <c r="B295" s="5" t="s">
        <v>3238</v>
      </c>
      <c r="C295" s="5">
        <v>8</v>
      </c>
      <c r="D295" s="5">
        <v>18</v>
      </c>
      <c r="E295" s="5">
        <v>44.44</v>
      </c>
      <c r="F295" s="5">
        <v>4</v>
      </c>
      <c r="G295" s="5">
        <v>4</v>
      </c>
      <c r="H295" s="5">
        <v>1</v>
      </c>
      <c r="I295" s="5">
        <v>1</v>
      </c>
      <c r="J295" s="5">
        <v>2</v>
      </c>
      <c r="K295" s="5">
        <v>0</v>
      </c>
      <c r="L295" s="5">
        <v>4</v>
      </c>
      <c r="M295" s="5">
        <v>0</v>
      </c>
      <c r="N295" s="5">
        <v>50</v>
      </c>
      <c r="O295" s="5">
        <v>12.5</v>
      </c>
      <c r="P295" s="5">
        <v>12.5</v>
      </c>
      <c r="Q295" s="5">
        <v>25</v>
      </c>
      <c r="R295" s="5">
        <v>0</v>
      </c>
      <c r="S295" s="5">
        <v>100</v>
      </c>
    </row>
    <row r="296" spans="1:19" x14ac:dyDescent="0.25">
      <c r="A296" s="5" t="s">
        <v>2240</v>
      </c>
      <c r="B296" s="5" t="s">
        <v>3238</v>
      </c>
      <c r="C296" s="5">
        <v>11</v>
      </c>
      <c r="D296" s="5">
        <v>37</v>
      </c>
      <c r="E296" s="5">
        <v>29.73</v>
      </c>
      <c r="F296" s="5">
        <v>6</v>
      </c>
      <c r="G296" s="5">
        <v>5</v>
      </c>
      <c r="H296" s="5">
        <v>2</v>
      </c>
      <c r="I296" s="5">
        <v>3</v>
      </c>
      <c r="J296" s="5">
        <v>0</v>
      </c>
      <c r="K296" s="5">
        <v>1</v>
      </c>
      <c r="L296" s="5">
        <v>6</v>
      </c>
      <c r="M296" s="5">
        <v>0</v>
      </c>
      <c r="N296" s="5">
        <v>45.45</v>
      </c>
      <c r="O296" s="5">
        <v>18.18</v>
      </c>
      <c r="P296" s="5">
        <v>27.27</v>
      </c>
      <c r="Q296" s="5">
        <v>0</v>
      </c>
      <c r="R296" s="5">
        <v>9.09</v>
      </c>
      <c r="S296" s="5">
        <v>100</v>
      </c>
    </row>
    <row r="297" spans="1:19" x14ac:dyDescent="0.25">
      <c r="A297" s="5" t="s">
        <v>1494</v>
      </c>
      <c r="B297" s="5" t="s">
        <v>3238</v>
      </c>
      <c r="C297" s="5">
        <v>0</v>
      </c>
      <c r="D297" s="5">
        <v>9</v>
      </c>
      <c r="E297" s="5">
        <v>0</v>
      </c>
      <c r="F297" s="5">
        <v>0</v>
      </c>
      <c r="G297" s="5">
        <v>0</v>
      </c>
      <c r="H297" s="5">
        <v>0</v>
      </c>
      <c r="I297" s="5">
        <v>0</v>
      </c>
      <c r="J297" s="5">
        <v>0</v>
      </c>
      <c r="K297" s="5">
        <v>0</v>
      </c>
      <c r="L297" s="5">
        <v>0</v>
      </c>
      <c r="M297" s="5">
        <v>0</v>
      </c>
      <c r="N297" s="5"/>
      <c r="O297" s="5"/>
      <c r="P297" s="5"/>
      <c r="Q297" s="5"/>
      <c r="R297" s="5"/>
      <c r="S297" s="5"/>
    </row>
    <row r="298" spans="1:19" x14ac:dyDescent="0.25">
      <c r="A298" s="5" t="s">
        <v>1496</v>
      </c>
      <c r="B298" s="5" t="s">
        <v>3238</v>
      </c>
      <c r="C298" s="5">
        <v>2</v>
      </c>
      <c r="D298" s="5">
        <v>8</v>
      </c>
      <c r="E298" s="5">
        <v>25</v>
      </c>
      <c r="F298" s="5">
        <v>1</v>
      </c>
      <c r="G298" s="5">
        <v>1</v>
      </c>
      <c r="H298" s="5">
        <v>1</v>
      </c>
      <c r="I298" s="5">
        <v>0</v>
      </c>
      <c r="J298" s="5">
        <v>0</v>
      </c>
      <c r="K298" s="5">
        <v>0</v>
      </c>
      <c r="L298" s="5">
        <v>1</v>
      </c>
      <c r="M298" s="5">
        <v>0</v>
      </c>
      <c r="N298" s="5">
        <v>50</v>
      </c>
      <c r="O298" s="5">
        <v>50</v>
      </c>
      <c r="P298" s="5">
        <v>0</v>
      </c>
      <c r="Q298" s="5">
        <v>0</v>
      </c>
      <c r="R298" s="5">
        <v>0</v>
      </c>
      <c r="S298" s="5">
        <v>100</v>
      </c>
    </row>
    <row r="299" spans="1:19" x14ac:dyDescent="0.25">
      <c r="A299" s="5" t="s">
        <v>1145</v>
      </c>
      <c r="B299" s="5" t="s">
        <v>3238</v>
      </c>
      <c r="C299" s="5">
        <v>1193</v>
      </c>
      <c r="D299" s="5">
        <v>4880</v>
      </c>
      <c r="E299" s="5">
        <v>24.45</v>
      </c>
      <c r="F299" s="5">
        <v>861</v>
      </c>
      <c r="G299" s="5">
        <v>332</v>
      </c>
      <c r="H299" s="5">
        <v>229</v>
      </c>
      <c r="I299" s="5">
        <v>267</v>
      </c>
      <c r="J299" s="5">
        <v>208</v>
      </c>
      <c r="K299" s="5">
        <v>157</v>
      </c>
      <c r="L299" s="5">
        <v>861</v>
      </c>
      <c r="M299" s="5">
        <v>0</v>
      </c>
      <c r="N299" s="5">
        <v>27.83</v>
      </c>
      <c r="O299" s="5">
        <v>19.2</v>
      </c>
      <c r="P299" s="5">
        <v>22.38</v>
      </c>
      <c r="Q299" s="5">
        <v>17.440000000000001</v>
      </c>
      <c r="R299" s="5">
        <v>13.16</v>
      </c>
      <c r="S299" s="5">
        <v>100</v>
      </c>
    </row>
    <row r="300" spans="1:19" x14ac:dyDescent="0.25">
      <c r="A300" s="5" t="s">
        <v>2242</v>
      </c>
      <c r="B300" s="5" t="s">
        <v>3238</v>
      </c>
      <c r="C300" s="5">
        <v>38</v>
      </c>
      <c r="D300" s="5">
        <v>125</v>
      </c>
      <c r="E300" s="5">
        <v>30.4</v>
      </c>
      <c r="F300" s="5">
        <v>35</v>
      </c>
      <c r="G300" s="5">
        <v>3</v>
      </c>
      <c r="H300" s="5">
        <v>9</v>
      </c>
      <c r="I300" s="5">
        <v>22</v>
      </c>
      <c r="J300" s="5">
        <v>2</v>
      </c>
      <c r="K300" s="5">
        <v>2</v>
      </c>
      <c r="L300" s="5">
        <v>35</v>
      </c>
      <c r="M300" s="5">
        <v>0</v>
      </c>
      <c r="N300" s="5">
        <v>7.89</v>
      </c>
      <c r="O300" s="5">
        <v>23.68</v>
      </c>
      <c r="P300" s="5">
        <v>57.89</v>
      </c>
      <c r="Q300" s="5">
        <v>5.26</v>
      </c>
      <c r="R300" s="5">
        <v>5.26</v>
      </c>
      <c r="S300" s="5">
        <v>100</v>
      </c>
    </row>
    <row r="301" spans="1:19" x14ac:dyDescent="0.25">
      <c r="A301" s="5" t="s">
        <v>2244</v>
      </c>
      <c r="B301" s="5" t="s">
        <v>3238</v>
      </c>
      <c r="C301" s="5">
        <v>0</v>
      </c>
      <c r="D301" s="5">
        <v>7</v>
      </c>
      <c r="E301" s="5">
        <v>0</v>
      </c>
      <c r="F301" s="5">
        <v>0</v>
      </c>
      <c r="G301" s="5">
        <v>0</v>
      </c>
      <c r="H301" s="5">
        <v>0</v>
      </c>
      <c r="I301" s="5">
        <v>0</v>
      </c>
      <c r="J301" s="5">
        <v>0</v>
      </c>
      <c r="K301" s="5">
        <v>0</v>
      </c>
      <c r="L301" s="5">
        <v>0</v>
      </c>
      <c r="M301" s="5">
        <v>0</v>
      </c>
      <c r="N301" s="5"/>
      <c r="O301" s="5"/>
      <c r="P301" s="5"/>
      <c r="Q301" s="5"/>
      <c r="R301" s="5"/>
      <c r="S301" s="5"/>
    </row>
    <row r="302" spans="1:19" x14ac:dyDescent="0.25">
      <c r="A302" s="5" t="s">
        <v>2246</v>
      </c>
      <c r="B302" s="5" t="s">
        <v>3238</v>
      </c>
      <c r="C302" s="5">
        <v>5</v>
      </c>
      <c r="D302" s="5">
        <v>23</v>
      </c>
      <c r="E302" s="5">
        <v>21.74</v>
      </c>
      <c r="F302" s="5">
        <v>3</v>
      </c>
      <c r="G302" s="5">
        <v>2</v>
      </c>
      <c r="H302" s="5">
        <v>1</v>
      </c>
      <c r="I302" s="5">
        <v>2</v>
      </c>
      <c r="J302" s="5">
        <v>0</v>
      </c>
      <c r="K302" s="5">
        <v>0</v>
      </c>
      <c r="L302" s="5">
        <v>3</v>
      </c>
      <c r="M302" s="5">
        <v>0</v>
      </c>
      <c r="N302" s="5">
        <v>40</v>
      </c>
      <c r="O302" s="5">
        <v>20</v>
      </c>
      <c r="P302" s="5">
        <v>40</v>
      </c>
      <c r="Q302" s="5">
        <v>0</v>
      </c>
      <c r="R302" s="5">
        <v>0</v>
      </c>
      <c r="S302" s="5">
        <v>100</v>
      </c>
    </row>
    <row r="303" spans="1:19" x14ac:dyDescent="0.25">
      <c r="A303" s="5" t="s">
        <v>2248</v>
      </c>
      <c r="B303" s="5" t="s">
        <v>3238</v>
      </c>
      <c r="C303" s="5">
        <v>7</v>
      </c>
      <c r="D303" s="5">
        <v>17</v>
      </c>
      <c r="E303" s="5">
        <v>41.18</v>
      </c>
      <c r="F303" s="5">
        <v>5</v>
      </c>
      <c r="G303" s="5">
        <v>2</v>
      </c>
      <c r="H303" s="5">
        <v>1</v>
      </c>
      <c r="I303" s="5">
        <v>2</v>
      </c>
      <c r="J303" s="5">
        <v>2</v>
      </c>
      <c r="K303" s="5">
        <v>0</v>
      </c>
      <c r="L303" s="5">
        <v>5</v>
      </c>
      <c r="M303" s="5">
        <v>0</v>
      </c>
      <c r="N303" s="5">
        <v>28.57</v>
      </c>
      <c r="O303" s="5">
        <v>14.29</v>
      </c>
      <c r="P303" s="5">
        <v>28.57</v>
      </c>
      <c r="Q303" s="5">
        <v>28.57</v>
      </c>
      <c r="R303" s="5">
        <v>0</v>
      </c>
      <c r="S303" s="5">
        <v>100</v>
      </c>
    </row>
    <row r="304" spans="1:19" x14ac:dyDescent="0.25">
      <c r="A304" s="5" t="s">
        <v>2250</v>
      </c>
      <c r="B304" s="5" t="s">
        <v>3238</v>
      </c>
      <c r="C304" s="5">
        <v>7</v>
      </c>
      <c r="D304" s="5">
        <v>75</v>
      </c>
      <c r="E304" s="5">
        <v>9.33</v>
      </c>
      <c r="F304" s="5">
        <v>6</v>
      </c>
      <c r="G304" s="5">
        <v>1</v>
      </c>
      <c r="H304" s="5">
        <v>0</v>
      </c>
      <c r="I304" s="5">
        <v>3</v>
      </c>
      <c r="J304" s="5">
        <v>2</v>
      </c>
      <c r="K304" s="5">
        <v>1</v>
      </c>
      <c r="L304" s="5">
        <v>6</v>
      </c>
      <c r="M304" s="5">
        <v>0</v>
      </c>
      <c r="N304" s="5">
        <v>14.29</v>
      </c>
      <c r="O304" s="5">
        <v>0</v>
      </c>
      <c r="P304" s="5">
        <v>42.86</v>
      </c>
      <c r="Q304" s="5">
        <v>28.57</v>
      </c>
      <c r="R304" s="5">
        <v>14.29</v>
      </c>
      <c r="S304" s="5">
        <v>100</v>
      </c>
    </row>
    <row r="305" spans="1:19" x14ac:dyDescent="0.25">
      <c r="A305" s="5" t="s">
        <v>2252</v>
      </c>
      <c r="B305" s="5" t="s">
        <v>3238</v>
      </c>
      <c r="C305" s="5">
        <v>17</v>
      </c>
      <c r="D305" s="5">
        <v>47</v>
      </c>
      <c r="E305" s="5">
        <v>36.17</v>
      </c>
      <c r="F305" s="5">
        <v>10</v>
      </c>
      <c r="G305" s="5">
        <v>7</v>
      </c>
      <c r="H305" s="5">
        <v>3</v>
      </c>
      <c r="I305" s="5">
        <v>5</v>
      </c>
      <c r="J305" s="5">
        <v>0</v>
      </c>
      <c r="K305" s="5">
        <v>2</v>
      </c>
      <c r="L305" s="5">
        <v>10</v>
      </c>
      <c r="M305" s="5">
        <v>0</v>
      </c>
      <c r="N305" s="5">
        <v>41.18</v>
      </c>
      <c r="O305" s="5">
        <v>17.649999999999999</v>
      </c>
      <c r="P305" s="5">
        <v>29.41</v>
      </c>
      <c r="Q305" s="5">
        <v>0</v>
      </c>
      <c r="R305" s="5">
        <v>11.76</v>
      </c>
      <c r="S305" s="5">
        <v>100</v>
      </c>
    </row>
    <row r="306" spans="1:19" x14ac:dyDescent="0.25">
      <c r="A306" s="5" t="s">
        <v>2254</v>
      </c>
      <c r="B306" s="5" t="s">
        <v>3238</v>
      </c>
      <c r="C306" s="5">
        <v>3</v>
      </c>
      <c r="D306" s="5">
        <v>4</v>
      </c>
      <c r="E306" s="5">
        <v>75</v>
      </c>
      <c r="F306" s="5">
        <v>3</v>
      </c>
      <c r="G306" s="5">
        <v>0</v>
      </c>
      <c r="H306" s="5">
        <v>0</v>
      </c>
      <c r="I306" s="5">
        <v>1</v>
      </c>
      <c r="J306" s="5">
        <v>1</v>
      </c>
      <c r="K306" s="5">
        <v>1</v>
      </c>
      <c r="L306" s="5">
        <v>3</v>
      </c>
      <c r="M306" s="5">
        <v>0</v>
      </c>
      <c r="N306" s="5">
        <v>0</v>
      </c>
      <c r="O306" s="5">
        <v>0</v>
      </c>
      <c r="P306" s="5">
        <v>33.33</v>
      </c>
      <c r="Q306" s="5">
        <v>33.33</v>
      </c>
      <c r="R306" s="5">
        <v>33.33</v>
      </c>
      <c r="S306" s="5">
        <v>100</v>
      </c>
    </row>
    <row r="307" spans="1:19" x14ac:dyDescent="0.25">
      <c r="A307" s="5" t="s">
        <v>2258</v>
      </c>
      <c r="B307" s="5" t="s">
        <v>3238</v>
      </c>
      <c r="C307" s="5">
        <v>11</v>
      </c>
      <c r="D307" s="5">
        <v>66</v>
      </c>
      <c r="E307" s="5">
        <v>16.670000000000002</v>
      </c>
      <c r="F307" s="5">
        <v>8</v>
      </c>
      <c r="G307" s="5">
        <v>3</v>
      </c>
      <c r="H307" s="5">
        <v>0</v>
      </c>
      <c r="I307" s="5">
        <v>3</v>
      </c>
      <c r="J307" s="5">
        <v>1</v>
      </c>
      <c r="K307" s="5">
        <v>4</v>
      </c>
      <c r="L307" s="5">
        <v>8</v>
      </c>
      <c r="M307" s="5">
        <v>0</v>
      </c>
      <c r="N307" s="5">
        <v>27.27</v>
      </c>
      <c r="O307" s="5">
        <v>0</v>
      </c>
      <c r="P307" s="5">
        <v>27.27</v>
      </c>
      <c r="Q307" s="5">
        <v>9.09</v>
      </c>
      <c r="R307" s="5">
        <v>36.36</v>
      </c>
      <c r="S307" s="5">
        <v>100</v>
      </c>
    </row>
    <row r="308" spans="1:19" x14ac:dyDescent="0.25">
      <c r="A308" s="5" t="s">
        <v>2262</v>
      </c>
      <c r="B308" s="5" t="s">
        <v>3238</v>
      </c>
      <c r="C308" s="5">
        <v>0</v>
      </c>
      <c r="D308" s="5">
        <v>1</v>
      </c>
      <c r="E308" s="5">
        <v>0</v>
      </c>
      <c r="F308" s="5">
        <v>0</v>
      </c>
      <c r="G308" s="5">
        <v>0</v>
      </c>
      <c r="H308" s="5">
        <v>0</v>
      </c>
      <c r="I308" s="5">
        <v>0</v>
      </c>
      <c r="J308" s="5">
        <v>0</v>
      </c>
      <c r="K308" s="5">
        <v>0</v>
      </c>
      <c r="L308" s="5">
        <v>0</v>
      </c>
      <c r="M308" s="5">
        <v>0</v>
      </c>
      <c r="N308" s="5"/>
      <c r="O308" s="5"/>
      <c r="P308" s="5"/>
      <c r="Q308" s="5"/>
      <c r="R308" s="5"/>
      <c r="S308" s="5"/>
    </row>
    <row r="309" spans="1:19" x14ac:dyDescent="0.25">
      <c r="A309" s="5" t="s">
        <v>2264</v>
      </c>
      <c r="B309" s="5" t="s">
        <v>3238</v>
      </c>
      <c r="C309" s="5">
        <v>0</v>
      </c>
      <c r="D309" s="5">
        <v>10</v>
      </c>
      <c r="E309" s="5">
        <v>0</v>
      </c>
      <c r="F309" s="5">
        <v>0</v>
      </c>
      <c r="G309" s="5">
        <v>0</v>
      </c>
      <c r="H309" s="5">
        <v>0</v>
      </c>
      <c r="I309" s="5">
        <v>0</v>
      </c>
      <c r="J309" s="5">
        <v>0</v>
      </c>
      <c r="K309" s="5">
        <v>0</v>
      </c>
      <c r="L309" s="5">
        <v>0</v>
      </c>
      <c r="M309" s="5">
        <v>0</v>
      </c>
      <c r="N309" s="5"/>
      <c r="O309" s="5"/>
      <c r="P309" s="5"/>
      <c r="Q309" s="5"/>
      <c r="R309" s="5"/>
      <c r="S309" s="5"/>
    </row>
    <row r="310" spans="1:19" x14ac:dyDescent="0.25">
      <c r="A310" s="5" t="s">
        <v>2266</v>
      </c>
      <c r="B310" s="5" t="s">
        <v>3238</v>
      </c>
      <c r="C310" s="5">
        <v>10</v>
      </c>
      <c r="D310" s="5">
        <v>25</v>
      </c>
      <c r="E310" s="5">
        <v>40</v>
      </c>
      <c r="F310" s="5">
        <v>10</v>
      </c>
      <c r="G310" s="5">
        <v>0</v>
      </c>
      <c r="H310" s="5">
        <v>3</v>
      </c>
      <c r="I310" s="5">
        <v>1</v>
      </c>
      <c r="J310" s="5">
        <v>6</v>
      </c>
      <c r="K310" s="5">
        <v>0</v>
      </c>
      <c r="L310" s="5">
        <v>10</v>
      </c>
      <c r="M310" s="5">
        <v>0</v>
      </c>
      <c r="N310" s="5">
        <v>0</v>
      </c>
      <c r="O310" s="5">
        <v>30</v>
      </c>
      <c r="P310" s="5">
        <v>10</v>
      </c>
      <c r="Q310" s="5">
        <v>60</v>
      </c>
      <c r="R310" s="5">
        <v>0</v>
      </c>
      <c r="S310" s="5">
        <v>100</v>
      </c>
    </row>
    <row r="311" spans="1:19" x14ac:dyDescent="0.25">
      <c r="A311" s="5" t="s">
        <v>1506</v>
      </c>
      <c r="B311" s="5" t="s">
        <v>3238</v>
      </c>
      <c r="C311" s="5">
        <v>4</v>
      </c>
      <c r="D311" s="5">
        <v>7</v>
      </c>
      <c r="E311" s="5">
        <v>57.14</v>
      </c>
      <c r="F311" s="5">
        <v>3</v>
      </c>
      <c r="G311" s="5">
        <v>1</v>
      </c>
      <c r="H311" s="5">
        <v>0</v>
      </c>
      <c r="I311" s="5">
        <v>2</v>
      </c>
      <c r="J311" s="5">
        <v>1</v>
      </c>
      <c r="K311" s="5">
        <v>0</v>
      </c>
      <c r="L311" s="5">
        <v>3</v>
      </c>
      <c r="M311" s="5">
        <v>0</v>
      </c>
      <c r="N311" s="5">
        <v>25</v>
      </c>
      <c r="O311" s="5">
        <v>0</v>
      </c>
      <c r="P311" s="5">
        <v>50</v>
      </c>
      <c r="Q311" s="5">
        <v>25</v>
      </c>
      <c r="R311" s="5">
        <v>0</v>
      </c>
      <c r="S311" s="5">
        <v>100</v>
      </c>
    </row>
    <row r="312" spans="1:19" x14ac:dyDescent="0.25">
      <c r="A312" s="5" t="s">
        <v>2268</v>
      </c>
      <c r="B312" s="5" t="s">
        <v>3238</v>
      </c>
      <c r="C312" s="5">
        <v>328</v>
      </c>
      <c r="D312" s="5">
        <v>873</v>
      </c>
      <c r="E312" s="5">
        <v>37.57</v>
      </c>
      <c r="F312" s="5">
        <v>265</v>
      </c>
      <c r="G312" s="5">
        <v>63</v>
      </c>
      <c r="H312" s="5">
        <v>41</v>
      </c>
      <c r="I312" s="5">
        <v>73</v>
      </c>
      <c r="J312" s="5">
        <v>61</v>
      </c>
      <c r="K312" s="5">
        <v>90</v>
      </c>
      <c r="L312" s="5">
        <v>265</v>
      </c>
      <c r="M312" s="5">
        <v>0</v>
      </c>
      <c r="N312" s="5">
        <v>19.21</v>
      </c>
      <c r="O312" s="5">
        <v>12.5</v>
      </c>
      <c r="P312" s="5">
        <v>22.26</v>
      </c>
      <c r="Q312" s="5">
        <v>18.600000000000001</v>
      </c>
      <c r="R312" s="5">
        <v>27.44</v>
      </c>
      <c r="S312" s="5">
        <v>100</v>
      </c>
    </row>
    <row r="313" spans="1:19" x14ac:dyDescent="0.25">
      <c r="A313" s="5" t="s">
        <v>2270</v>
      </c>
      <c r="B313" s="5" t="s">
        <v>3238</v>
      </c>
      <c r="C313" s="5">
        <v>2</v>
      </c>
      <c r="D313" s="5">
        <v>14</v>
      </c>
      <c r="E313" s="5">
        <v>14.29</v>
      </c>
      <c r="F313" s="5">
        <v>1</v>
      </c>
      <c r="G313" s="5">
        <v>1</v>
      </c>
      <c r="H313" s="5">
        <v>1</v>
      </c>
      <c r="I313" s="5">
        <v>0</v>
      </c>
      <c r="J313" s="5">
        <v>0</v>
      </c>
      <c r="K313" s="5">
        <v>0</v>
      </c>
      <c r="L313" s="5">
        <v>1</v>
      </c>
      <c r="M313" s="5">
        <v>0</v>
      </c>
      <c r="N313" s="5">
        <v>50</v>
      </c>
      <c r="O313" s="5">
        <v>50</v>
      </c>
      <c r="P313" s="5">
        <v>0</v>
      </c>
      <c r="Q313" s="5">
        <v>0</v>
      </c>
      <c r="R313" s="5">
        <v>0</v>
      </c>
      <c r="S313" s="5">
        <v>100</v>
      </c>
    </row>
    <row r="314" spans="1:19" x14ac:dyDescent="0.25">
      <c r="A314" s="5" t="s">
        <v>2272</v>
      </c>
      <c r="B314" s="5" t="s">
        <v>3238</v>
      </c>
      <c r="C314" s="5">
        <v>2</v>
      </c>
      <c r="D314" s="5">
        <v>3</v>
      </c>
      <c r="E314" s="5">
        <v>66.67</v>
      </c>
      <c r="F314" s="5">
        <v>2</v>
      </c>
      <c r="G314" s="5">
        <v>0</v>
      </c>
      <c r="H314" s="5">
        <v>0</v>
      </c>
      <c r="I314" s="5">
        <v>2</v>
      </c>
      <c r="J314" s="5">
        <v>0</v>
      </c>
      <c r="K314" s="5">
        <v>0</v>
      </c>
      <c r="L314" s="5">
        <v>2</v>
      </c>
      <c r="M314" s="5">
        <v>0</v>
      </c>
      <c r="N314" s="5">
        <v>0</v>
      </c>
      <c r="O314" s="5">
        <v>0</v>
      </c>
      <c r="P314" s="5">
        <v>100</v>
      </c>
      <c r="Q314" s="5">
        <v>0</v>
      </c>
      <c r="R314" s="5">
        <v>0</v>
      </c>
      <c r="S314" s="5">
        <v>100</v>
      </c>
    </row>
    <row r="315" spans="1:19" x14ac:dyDescent="0.25">
      <c r="A315" s="5" t="s">
        <v>2274</v>
      </c>
      <c r="B315" s="5" t="s">
        <v>3238</v>
      </c>
      <c r="C315" s="5">
        <v>4</v>
      </c>
      <c r="D315" s="5">
        <v>25</v>
      </c>
      <c r="E315" s="5">
        <v>16</v>
      </c>
      <c r="F315" s="5">
        <v>4</v>
      </c>
      <c r="G315" s="5">
        <v>0</v>
      </c>
      <c r="H315" s="5">
        <v>1</v>
      </c>
      <c r="I315" s="5">
        <v>2</v>
      </c>
      <c r="J315" s="5">
        <v>1</v>
      </c>
      <c r="K315" s="5">
        <v>0</v>
      </c>
      <c r="L315" s="5">
        <v>4</v>
      </c>
      <c r="M315" s="5">
        <v>0</v>
      </c>
      <c r="N315" s="5">
        <v>0</v>
      </c>
      <c r="O315" s="5">
        <v>25</v>
      </c>
      <c r="P315" s="5">
        <v>50</v>
      </c>
      <c r="Q315" s="5">
        <v>25</v>
      </c>
      <c r="R315" s="5">
        <v>0</v>
      </c>
      <c r="S315" s="5">
        <v>100</v>
      </c>
    </row>
    <row r="316" spans="1:19" x14ac:dyDescent="0.25">
      <c r="A316" s="5" t="s">
        <v>2276</v>
      </c>
      <c r="B316" s="5" t="s">
        <v>3238</v>
      </c>
      <c r="C316" s="5">
        <v>5</v>
      </c>
      <c r="D316" s="5">
        <v>56</v>
      </c>
      <c r="E316" s="5">
        <v>8.93</v>
      </c>
      <c r="F316" s="5">
        <v>4</v>
      </c>
      <c r="G316" s="5">
        <v>1</v>
      </c>
      <c r="H316" s="5">
        <v>1</v>
      </c>
      <c r="I316" s="5">
        <v>0</v>
      </c>
      <c r="J316" s="5">
        <v>0</v>
      </c>
      <c r="K316" s="5">
        <v>3</v>
      </c>
      <c r="L316" s="5">
        <v>4</v>
      </c>
      <c r="M316" s="5">
        <v>0</v>
      </c>
      <c r="N316" s="5">
        <v>20</v>
      </c>
      <c r="O316" s="5">
        <v>20</v>
      </c>
      <c r="P316" s="5">
        <v>0</v>
      </c>
      <c r="Q316" s="5">
        <v>0</v>
      </c>
      <c r="R316" s="5">
        <v>60</v>
      </c>
      <c r="S316" s="5">
        <v>100</v>
      </c>
    </row>
    <row r="317" spans="1:19" x14ac:dyDescent="0.25">
      <c r="A317" s="5" t="s">
        <v>1510</v>
      </c>
      <c r="B317" s="5" t="s">
        <v>3238</v>
      </c>
      <c r="C317" s="5">
        <v>9</v>
      </c>
      <c r="D317" s="5">
        <v>64</v>
      </c>
      <c r="E317" s="5">
        <v>14.06</v>
      </c>
      <c r="F317" s="5">
        <v>7</v>
      </c>
      <c r="G317" s="5">
        <v>2</v>
      </c>
      <c r="H317" s="5">
        <v>0</v>
      </c>
      <c r="I317" s="5">
        <v>4</v>
      </c>
      <c r="J317" s="5">
        <v>2</v>
      </c>
      <c r="K317" s="5">
        <v>1</v>
      </c>
      <c r="L317" s="5">
        <v>7</v>
      </c>
      <c r="M317" s="5">
        <v>0</v>
      </c>
      <c r="N317" s="5">
        <v>22.22</v>
      </c>
      <c r="O317" s="5">
        <v>0</v>
      </c>
      <c r="P317" s="5">
        <v>44.44</v>
      </c>
      <c r="Q317" s="5">
        <v>22.22</v>
      </c>
      <c r="R317" s="5">
        <v>11.11</v>
      </c>
      <c r="S317" s="5">
        <v>100</v>
      </c>
    </row>
    <row r="318" spans="1:19" x14ac:dyDescent="0.25">
      <c r="A318" s="5" t="s">
        <v>2280</v>
      </c>
      <c r="B318" s="5" t="s">
        <v>3238</v>
      </c>
      <c r="C318" s="5">
        <v>0</v>
      </c>
      <c r="D318" s="5">
        <v>12</v>
      </c>
      <c r="E318" s="5">
        <v>0</v>
      </c>
      <c r="F318" s="5">
        <v>0</v>
      </c>
      <c r="G318" s="5">
        <v>0</v>
      </c>
      <c r="H318" s="5">
        <v>0</v>
      </c>
      <c r="I318" s="5">
        <v>0</v>
      </c>
      <c r="J318" s="5">
        <v>0</v>
      </c>
      <c r="K318" s="5">
        <v>0</v>
      </c>
      <c r="L318" s="5">
        <v>0</v>
      </c>
      <c r="M318" s="5">
        <v>0</v>
      </c>
      <c r="N318" s="5"/>
      <c r="O318" s="5"/>
      <c r="P318" s="5"/>
      <c r="Q318" s="5"/>
      <c r="R318" s="5"/>
      <c r="S318" s="5"/>
    </row>
    <row r="319" spans="1:19" x14ac:dyDescent="0.25">
      <c r="A319" s="5" t="s">
        <v>2282</v>
      </c>
      <c r="B319" s="5" t="s">
        <v>3238</v>
      </c>
      <c r="C319" s="5">
        <v>1</v>
      </c>
      <c r="D319" s="5">
        <v>48</v>
      </c>
      <c r="E319" s="5">
        <v>2.08</v>
      </c>
      <c r="F319" s="5">
        <v>1</v>
      </c>
      <c r="G319" s="5">
        <v>0</v>
      </c>
      <c r="H319" s="5">
        <v>0</v>
      </c>
      <c r="I319" s="5">
        <v>0</v>
      </c>
      <c r="J319" s="5">
        <v>1</v>
      </c>
      <c r="K319" s="5">
        <v>0</v>
      </c>
      <c r="L319" s="5">
        <v>1</v>
      </c>
      <c r="M319" s="5">
        <v>0</v>
      </c>
      <c r="N319" s="5">
        <v>0</v>
      </c>
      <c r="O319" s="5">
        <v>0</v>
      </c>
      <c r="P319" s="5">
        <v>0</v>
      </c>
      <c r="Q319" s="5">
        <v>100</v>
      </c>
      <c r="R319" s="5">
        <v>0</v>
      </c>
      <c r="S319" s="5">
        <v>100</v>
      </c>
    </row>
    <row r="320" spans="1:19" x14ac:dyDescent="0.25">
      <c r="A320" s="5" t="s">
        <v>2284</v>
      </c>
      <c r="B320" s="5" t="s">
        <v>3238</v>
      </c>
      <c r="C320" s="5">
        <v>5</v>
      </c>
      <c r="D320" s="5">
        <v>16</v>
      </c>
      <c r="E320" s="5">
        <v>31.25</v>
      </c>
      <c r="F320" s="5">
        <v>3</v>
      </c>
      <c r="G320" s="5">
        <v>2</v>
      </c>
      <c r="H320" s="5">
        <v>0</v>
      </c>
      <c r="I320" s="5">
        <v>2</v>
      </c>
      <c r="J320" s="5">
        <v>1</v>
      </c>
      <c r="K320" s="5">
        <v>0</v>
      </c>
      <c r="L320" s="5">
        <v>3</v>
      </c>
      <c r="M320" s="5">
        <v>0</v>
      </c>
      <c r="N320" s="5">
        <v>40</v>
      </c>
      <c r="O320" s="5">
        <v>0</v>
      </c>
      <c r="P320" s="5">
        <v>40</v>
      </c>
      <c r="Q320" s="5">
        <v>20</v>
      </c>
      <c r="R320" s="5">
        <v>0</v>
      </c>
      <c r="S320" s="5">
        <v>100</v>
      </c>
    </row>
    <row r="321" spans="1:19" x14ac:dyDescent="0.25">
      <c r="A321" s="5" t="s">
        <v>1512</v>
      </c>
      <c r="B321" s="5" t="s">
        <v>3238</v>
      </c>
      <c r="C321" s="5">
        <v>13</v>
      </c>
      <c r="D321" s="5">
        <v>25</v>
      </c>
      <c r="E321" s="5">
        <v>52</v>
      </c>
      <c r="F321" s="5">
        <v>9</v>
      </c>
      <c r="G321" s="5">
        <v>4</v>
      </c>
      <c r="H321" s="5">
        <v>4</v>
      </c>
      <c r="I321" s="5">
        <v>2</v>
      </c>
      <c r="J321" s="5">
        <v>2</v>
      </c>
      <c r="K321" s="5">
        <v>1</v>
      </c>
      <c r="L321" s="5">
        <v>9</v>
      </c>
      <c r="M321" s="5">
        <v>0</v>
      </c>
      <c r="N321" s="5">
        <v>30.77</v>
      </c>
      <c r="O321" s="5">
        <v>30.77</v>
      </c>
      <c r="P321" s="5">
        <v>15.38</v>
      </c>
      <c r="Q321" s="5">
        <v>15.38</v>
      </c>
      <c r="R321" s="5">
        <v>7.69</v>
      </c>
      <c r="S321" s="5">
        <v>100</v>
      </c>
    </row>
    <row r="322" spans="1:19" x14ac:dyDescent="0.25">
      <c r="A322" s="5" t="s">
        <v>2286</v>
      </c>
      <c r="B322" s="5" t="s">
        <v>3238</v>
      </c>
      <c r="C322" s="5">
        <v>3</v>
      </c>
      <c r="D322" s="5">
        <v>20</v>
      </c>
      <c r="E322" s="5">
        <v>15</v>
      </c>
      <c r="F322" s="5">
        <v>3</v>
      </c>
      <c r="G322" s="5">
        <v>0</v>
      </c>
      <c r="H322" s="5">
        <v>0</v>
      </c>
      <c r="I322" s="5">
        <v>1</v>
      </c>
      <c r="J322" s="5">
        <v>1</v>
      </c>
      <c r="K322" s="5">
        <v>1</v>
      </c>
      <c r="L322" s="5">
        <v>3</v>
      </c>
      <c r="M322" s="5">
        <v>0</v>
      </c>
      <c r="N322" s="5">
        <v>0</v>
      </c>
      <c r="O322" s="5">
        <v>0</v>
      </c>
      <c r="P322" s="5">
        <v>33.33</v>
      </c>
      <c r="Q322" s="5">
        <v>33.33</v>
      </c>
      <c r="R322" s="5">
        <v>33.33</v>
      </c>
      <c r="S322" s="5">
        <v>100</v>
      </c>
    </row>
    <row r="323" spans="1:19" x14ac:dyDescent="0.25">
      <c r="A323" s="5" t="s">
        <v>2288</v>
      </c>
      <c r="B323" s="5" t="s">
        <v>3238</v>
      </c>
      <c r="C323" s="5">
        <v>1</v>
      </c>
      <c r="D323" s="5">
        <v>1</v>
      </c>
      <c r="E323" s="5">
        <v>100</v>
      </c>
      <c r="F323" s="5">
        <v>0</v>
      </c>
      <c r="G323" s="5">
        <v>1</v>
      </c>
      <c r="H323" s="5">
        <v>0</v>
      </c>
      <c r="I323" s="5">
        <v>0</v>
      </c>
      <c r="J323" s="5">
        <v>0</v>
      </c>
      <c r="K323" s="5">
        <v>0</v>
      </c>
      <c r="L323" s="5">
        <v>0</v>
      </c>
      <c r="M323" s="5">
        <v>0</v>
      </c>
      <c r="N323" s="5">
        <v>100</v>
      </c>
      <c r="O323" s="5">
        <v>0</v>
      </c>
      <c r="P323" s="5">
        <v>0</v>
      </c>
      <c r="Q323" s="5">
        <v>0</v>
      </c>
      <c r="R323" s="5">
        <v>0</v>
      </c>
      <c r="S323" s="5">
        <v>100</v>
      </c>
    </row>
    <row r="324" spans="1:19" x14ac:dyDescent="0.25">
      <c r="A324" s="5" t="s">
        <v>2290</v>
      </c>
      <c r="B324" s="5" t="s">
        <v>3238</v>
      </c>
      <c r="C324" s="5">
        <v>96</v>
      </c>
      <c r="D324" s="5">
        <v>326</v>
      </c>
      <c r="E324" s="5">
        <v>29.45</v>
      </c>
      <c r="F324" s="5">
        <v>62</v>
      </c>
      <c r="G324" s="5">
        <v>34</v>
      </c>
      <c r="H324" s="5">
        <v>22</v>
      </c>
      <c r="I324" s="5">
        <v>17</v>
      </c>
      <c r="J324" s="5">
        <v>17</v>
      </c>
      <c r="K324" s="5">
        <v>6</v>
      </c>
      <c r="L324" s="5">
        <v>62</v>
      </c>
      <c r="M324" s="5">
        <v>0</v>
      </c>
      <c r="N324" s="5">
        <v>35.42</v>
      </c>
      <c r="O324" s="5">
        <v>22.92</v>
      </c>
      <c r="P324" s="5">
        <v>17.71</v>
      </c>
      <c r="Q324" s="5">
        <v>17.71</v>
      </c>
      <c r="R324" s="5">
        <v>6.25</v>
      </c>
      <c r="S324" s="5">
        <v>100</v>
      </c>
    </row>
    <row r="325" spans="1:19" x14ac:dyDescent="0.25">
      <c r="A325" s="5" t="s">
        <v>2292</v>
      </c>
      <c r="B325" s="5" t="s">
        <v>3238</v>
      </c>
      <c r="C325" s="5">
        <v>17</v>
      </c>
      <c r="D325" s="5">
        <v>143</v>
      </c>
      <c r="E325" s="5">
        <v>11.89</v>
      </c>
      <c r="F325" s="5">
        <v>12</v>
      </c>
      <c r="G325" s="5">
        <v>5</v>
      </c>
      <c r="H325" s="5">
        <v>5</v>
      </c>
      <c r="I325" s="5">
        <v>6</v>
      </c>
      <c r="J325" s="5">
        <v>1</v>
      </c>
      <c r="K325" s="5">
        <v>0</v>
      </c>
      <c r="L325" s="5">
        <v>12</v>
      </c>
      <c r="M325" s="5">
        <v>0</v>
      </c>
      <c r="N325" s="5">
        <v>29.41</v>
      </c>
      <c r="O325" s="5">
        <v>29.41</v>
      </c>
      <c r="P325" s="5">
        <v>35.29</v>
      </c>
      <c r="Q325" s="5">
        <v>5.88</v>
      </c>
      <c r="R325" s="5">
        <v>0</v>
      </c>
      <c r="S325" s="5">
        <v>100</v>
      </c>
    </row>
    <row r="326" spans="1:19" x14ac:dyDescent="0.25">
      <c r="A326" s="5" t="s">
        <v>2294</v>
      </c>
      <c r="B326" s="5" t="s">
        <v>3238</v>
      </c>
      <c r="C326" s="5">
        <v>68</v>
      </c>
      <c r="D326" s="5">
        <v>293</v>
      </c>
      <c r="E326" s="5">
        <v>23.21</v>
      </c>
      <c r="F326" s="5">
        <v>43</v>
      </c>
      <c r="G326" s="5">
        <v>25</v>
      </c>
      <c r="H326" s="5">
        <v>17</v>
      </c>
      <c r="I326" s="5">
        <v>9</v>
      </c>
      <c r="J326" s="5">
        <v>10</v>
      </c>
      <c r="K326" s="5">
        <v>7</v>
      </c>
      <c r="L326" s="5">
        <v>43</v>
      </c>
      <c r="M326" s="5">
        <v>0</v>
      </c>
      <c r="N326" s="5">
        <v>36.76</v>
      </c>
      <c r="O326" s="5">
        <v>25</v>
      </c>
      <c r="P326" s="5">
        <v>13.24</v>
      </c>
      <c r="Q326" s="5">
        <v>14.71</v>
      </c>
      <c r="R326" s="5">
        <v>10.29</v>
      </c>
      <c r="S326" s="5">
        <v>100</v>
      </c>
    </row>
    <row r="327" spans="1:19" x14ac:dyDescent="0.25">
      <c r="A327" s="5" t="s">
        <v>2296</v>
      </c>
      <c r="B327" s="5" t="s">
        <v>3238</v>
      </c>
      <c r="C327" s="5">
        <v>8</v>
      </c>
      <c r="D327" s="5">
        <v>82</v>
      </c>
      <c r="E327" s="5">
        <v>9.76</v>
      </c>
      <c r="F327" s="5">
        <v>5</v>
      </c>
      <c r="G327" s="5">
        <v>3</v>
      </c>
      <c r="H327" s="5">
        <v>2</v>
      </c>
      <c r="I327" s="5">
        <v>0</v>
      </c>
      <c r="J327" s="5">
        <v>1</v>
      </c>
      <c r="K327" s="5">
        <v>2</v>
      </c>
      <c r="L327" s="5">
        <v>5</v>
      </c>
      <c r="M327" s="5">
        <v>0</v>
      </c>
      <c r="N327" s="5">
        <v>37.5</v>
      </c>
      <c r="O327" s="5">
        <v>25</v>
      </c>
      <c r="P327" s="5">
        <v>0</v>
      </c>
      <c r="Q327" s="5">
        <v>12.5</v>
      </c>
      <c r="R327" s="5">
        <v>25</v>
      </c>
      <c r="S327" s="5">
        <v>100</v>
      </c>
    </row>
    <row r="328" spans="1:19" x14ac:dyDescent="0.25">
      <c r="A328" s="5" t="s">
        <v>2300</v>
      </c>
      <c r="B328" s="5" t="s">
        <v>3238</v>
      </c>
      <c r="C328" s="5">
        <v>33</v>
      </c>
      <c r="D328" s="5">
        <v>170</v>
      </c>
      <c r="E328" s="5">
        <v>19.41</v>
      </c>
      <c r="F328" s="5">
        <v>16</v>
      </c>
      <c r="G328" s="5">
        <v>17</v>
      </c>
      <c r="H328" s="5">
        <v>3</v>
      </c>
      <c r="I328" s="5">
        <v>6</v>
      </c>
      <c r="J328" s="5">
        <v>4</v>
      </c>
      <c r="K328" s="5">
        <v>3</v>
      </c>
      <c r="L328" s="5">
        <v>16</v>
      </c>
      <c r="M328" s="5">
        <v>0</v>
      </c>
      <c r="N328" s="5">
        <v>51.52</v>
      </c>
      <c r="O328" s="5">
        <v>9.09</v>
      </c>
      <c r="P328" s="5">
        <v>18.18</v>
      </c>
      <c r="Q328" s="5">
        <v>12.12</v>
      </c>
      <c r="R328" s="5">
        <v>9.09</v>
      </c>
      <c r="S328" s="5">
        <v>100</v>
      </c>
    </row>
    <row r="329" spans="1:19" x14ac:dyDescent="0.25">
      <c r="A329" s="5" t="s">
        <v>2302</v>
      </c>
      <c r="B329" s="5" t="s">
        <v>3238</v>
      </c>
      <c r="C329" s="5">
        <v>1</v>
      </c>
      <c r="D329" s="5">
        <v>5</v>
      </c>
      <c r="E329" s="5">
        <v>20</v>
      </c>
      <c r="F329" s="5">
        <v>1</v>
      </c>
      <c r="G329" s="5">
        <v>0</v>
      </c>
      <c r="H329" s="5">
        <v>0</v>
      </c>
      <c r="I329" s="5">
        <v>0</v>
      </c>
      <c r="J329" s="5">
        <v>0</v>
      </c>
      <c r="K329" s="5">
        <v>1</v>
      </c>
      <c r="L329" s="5">
        <v>1</v>
      </c>
      <c r="M329" s="5">
        <v>0</v>
      </c>
      <c r="N329" s="5">
        <v>0</v>
      </c>
      <c r="O329" s="5">
        <v>0</v>
      </c>
      <c r="P329" s="5">
        <v>0</v>
      </c>
      <c r="Q329" s="5">
        <v>0</v>
      </c>
      <c r="R329" s="5">
        <v>100</v>
      </c>
      <c r="S329" s="5">
        <v>100</v>
      </c>
    </row>
    <row r="330" spans="1:19" x14ac:dyDescent="0.25">
      <c r="A330" s="5" t="s">
        <v>2304</v>
      </c>
      <c r="B330" s="5" t="s">
        <v>3238</v>
      </c>
      <c r="C330" s="5">
        <v>3</v>
      </c>
      <c r="D330" s="5">
        <v>58</v>
      </c>
      <c r="E330" s="5">
        <v>5.17</v>
      </c>
      <c r="F330" s="5">
        <v>3</v>
      </c>
      <c r="G330" s="5">
        <v>0</v>
      </c>
      <c r="H330" s="5">
        <v>0</v>
      </c>
      <c r="I330" s="5">
        <v>1</v>
      </c>
      <c r="J330" s="5">
        <v>2</v>
      </c>
      <c r="K330" s="5">
        <v>0</v>
      </c>
      <c r="L330" s="5">
        <v>3</v>
      </c>
      <c r="M330" s="5">
        <v>0</v>
      </c>
      <c r="N330" s="5">
        <v>0</v>
      </c>
      <c r="O330" s="5">
        <v>0</v>
      </c>
      <c r="P330" s="5">
        <v>33.33</v>
      </c>
      <c r="Q330" s="5">
        <v>66.67</v>
      </c>
      <c r="R330" s="5">
        <v>0</v>
      </c>
      <c r="S330" s="5">
        <v>100</v>
      </c>
    </row>
    <row r="331" spans="1:19" x14ac:dyDescent="0.25">
      <c r="A331" s="5" t="s">
        <v>2306</v>
      </c>
      <c r="B331" s="5" t="s">
        <v>3238</v>
      </c>
      <c r="C331" s="5">
        <v>6</v>
      </c>
      <c r="D331" s="5">
        <v>29</v>
      </c>
      <c r="E331" s="5">
        <v>20.69</v>
      </c>
      <c r="F331" s="5">
        <v>2</v>
      </c>
      <c r="G331" s="5">
        <v>4</v>
      </c>
      <c r="H331" s="5">
        <v>0</v>
      </c>
      <c r="I331" s="5">
        <v>0</v>
      </c>
      <c r="J331" s="5">
        <v>2</v>
      </c>
      <c r="K331" s="5">
        <v>0</v>
      </c>
      <c r="L331" s="5">
        <v>2</v>
      </c>
      <c r="M331" s="5">
        <v>0</v>
      </c>
      <c r="N331" s="5">
        <v>66.67</v>
      </c>
      <c r="O331" s="5">
        <v>0</v>
      </c>
      <c r="P331" s="5">
        <v>0</v>
      </c>
      <c r="Q331" s="5">
        <v>33.33</v>
      </c>
      <c r="R331" s="5">
        <v>0</v>
      </c>
      <c r="S331" s="5">
        <v>100</v>
      </c>
    </row>
    <row r="332" spans="1:19" x14ac:dyDescent="0.25">
      <c r="A332" s="5" t="s">
        <v>2308</v>
      </c>
      <c r="B332" s="5" t="s">
        <v>3238</v>
      </c>
      <c r="C332" s="5">
        <v>69</v>
      </c>
      <c r="D332" s="5">
        <v>625</v>
      </c>
      <c r="E332" s="5">
        <v>11.04</v>
      </c>
      <c r="F332" s="5">
        <v>37</v>
      </c>
      <c r="G332" s="5">
        <v>32</v>
      </c>
      <c r="H332" s="5">
        <v>6</v>
      </c>
      <c r="I332" s="5">
        <v>24</v>
      </c>
      <c r="J332" s="5">
        <v>3</v>
      </c>
      <c r="K332" s="5">
        <v>4</v>
      </c>
      <c r="L332" s="5">
        <v>37</v>
      </c>
      <c r="M332" s="5">
        <v>0</v>
      </c>
      <c r="N332" s="5">
        <v>46.38</v>
      </c>
      <c r="O332" s="5">
        <v>8.6999999999999993</v>
      </c>
      <c r="P332" s="5">
        <v>34.78</v>
      </c>
      <c r="Q332" s="5">
        <v>4.3499999999999996</v>
      </c>
      <c r="R332" s="5">
        <v>5.8</v>
      </c>
      <c r="S332" s="5">
        <v>100</v>
      </c>
    </row>
    <row r="333" spans="1:19" x14ac:dyDescent="0.25">
      <c r="A333" s="5" t="s">
        <v>2310</v>
      </c>
      <c r="B333" s="5" t="s">
        <v>3238</v>
      </c>
      <c r="C333" s="5">
        <v>23</v>
      </c>
      <c r="D333" s="5">
        <v>189</v>
      </c>
      <c r="E333" s="5">
        <v>12.17</v>
      </c>
      <c r="F333" s="5">
        <v>12</v>
      </c>
      <c r="G333" s="5">
        <v>11</v>
      </c>
      <c r="H333" s="5">
        <v>4</v>
      </c>
      <c r="I333" s="5">
        <v>6</v>
      </c>
      <c r="J333" s="5">
        <v>0</v>
      </c>
      <c r="K333" s="5">
        <v>2</v>
      </c>
      <c r="L333" s="5">
        <v>12</v>
      </c>
      <c r="M333" s="5">
        <v>0</v>
      </c>
      <c r="N333" s="5">
        <v>47.83</v>
      </c>
      <c r="O333" s="5">
        <v>17.39</v>
      </c>
      <c r="P333" s="5">
        <v>26.09</v>
      </c>
      <c r="Q333" s="5">
        <v>0</v>
      </c>
      <c r="R333" s="5">
        <v>8.6999999999999993</v>
      </c>
      <c r="S333" s="5">
        <v>100</v>
      </c>
    </row>
    <row r="334" spans="1:19" x14ac:dyDescent="0.25">
      <c r="A334" s="5" t="s">
        <v>2316</v>
      </c>
      <c r="B334" s="5" t="s">
        <v>3238</v>
      </c>
      <c r="C334" s="5">
        <v>64</v>
      </c>
      <c r="D334" s="5">
        <v>455</v>
      </c>
      <c r="E334" s="5">
        <v>14.07</v>
      </c>
      <c r="F334" s="5">
        <v>47</v>
      </c>
      <c r="G334" s="5">
        <v>17</v>
      </c>
      <c r="H334" s="5">
        <v>15</v>
      </c>
      <c r="I334" s="5">
        <v>17</v>
      </c>
      <c r="J334" s="5">
        <v>8</v>
      </c>
      <c r="K334" s="5">
        <v>7</v>
      </c>
      <c r="L334" s="5">
        <v>47</v>
      </c>
      <c r="M334" s="5">
        <v>0</v>
      </c>
      <c r="N334" s="5">
        <v>26.56</v>
      </c>
      <c r="O334" s="5">
        <v>23.44</v>
      </c>
      <c r="P334" s="5">
        <v>26.56</v>
      </c>
      <c r="Q334" s="5">
        <v>12.5</v>
      </c>
      <c r="R334" s="5">
        <v>10.94</v>
      </c>
      <c r="S334" s="5">
        <v>100</v>
      </c>
    </row>
    <row r="335" spans="1:19" x14ac:dyDescent="0.25">
      <c r="A335" s="5" t="s">
        <v>2318</v>
      </c>
      <c r="B335" s="5" t="s">
        <v>3238</v>
      </c>
      <c r="C335" s="5">
        <v>13</v>
      </c>
      <c r="D335" s="5">
        <v>58</v>
      </c>
      <c r="E335" s="5">
        <v>22.41</v>
      </c>
      <c r="F335" s="5">
        <v>11</v>
      </c>
      <c r="G335" s="5">
        <v>2</v>
      </c>
      <c r="H335" s="5">
        <v>1</v>
      </c>
      <c r="I335" s="5">
        <v>2</v>
      </c>
      <c r="J335" s="5">
        <v>6</v>
      </c>
      <c r="K335" s="5">
        <v>2</v>
      </c>
      <c r="L335" s="5">
        <v>11</v>
      </c>
      <c r="M335" s="5">
        <v>0</v>
      </c>
      <c r="N335" s="5">
        <v>15.38</v>
      </c>
      <c r="O335" s="5">
        <v>7.69</v>
      </c>
      <c r="P335" s="5">
        <v>15.38</v>
      </c>
      <c r="Q335" s="5">
        <v>46.15</v>
      </c>
      <c r="R335" s="5">
        <v>15.38</v>
      </c>
      <c r="S335" s="5">
        <v>100</v>
      </c>
    </row>
    <row r="336" spans="1:19" x14ac:dyDescent="0.25">
      <c r="A336" s="5" t="s">
        <v>2320</v>
      </c>
      <c r="B336" s="5" t="s">
        <v>3238</v>
      </c>
      <c r="C336" s="5">
        <v>0</v>
      </c>
      <c r="D336" s="5">
        <v>2</v>
      </c>
      <c r="E336" s="5">
        <v>0</v>
      </c>
      <c r="F336" s="5">
        <v>0</v>
      </c>
      <c r="G336" s="5">
        <v>0</v>
      </c>
      <c r="H336" s="5">
        <v>0</v>
      </c>
      <c r="I336" s="5">
        <v>0</v>
      </c>
      <c r="J336" s="5">
        <v>0</v>
      </c>
      <c r="K336" s="5">
        <v>0</v>
      </c>
      <c r="L336" s="5">
        <v>0</v>
      </c>
      <c r="M336" s="5">
        <v>0</v>
      </c>
      <c r="N336" s="5"/>
      <c r="O336" s="5"/>
      <c r="P336" s="5"/>
      <c r="Q336" s="5"/>
      <c r="R336" s="5"/>
      <c r="S336" s="5"/>
    </row>
    <row r="337" spans="1:19" x14ac:dyDescent="0.25">
      <c r="A337" s="5" t="s">
        <v>1137</v>
      </c>
      <c r="B337" s="5" t="s">
        <v>3238</v>
      </c>
      <c r="C337" s="5">
        <v>1182</v>
      </c>
      <c r="D337" s="5">
        <v>4939</v>
      </c>
      <c r="E337" s="5">
        <v>23.93</v>
      </c>
      <c r="F337" s="5">
        <v>989</v>
      </c>
      <c r="G337" s="5">
        <v>193</v>
      </c>
      <c r="H337" s="5">
        <v>302</v>
      </c>
      <c r="I337" s="5">
        <v>404</v>
      </c>
      <c r="J337" s="5">
        <v>182</v>
      </c>
      <c r="K337" s="5">
        <v>101</v>
      </c>
      <c r="L337" s="5">
        <v>989</v>
      </c>
      <c r="M337" s="5">
        <v>0</v>
      </c>
      <c r="N337" s="5">
        <v>16.329999999999998</v>
      </c>
      <c r="O337" s="5">
        <v>25.55</v>
      </c>
      <c r="P337" s="5">
        <v>34.18</v>
      </c>
      <c r="Q337" s="5">
        <v>15.4</v>
      </c>
      <c r="R337" s="5">
        <v>8.5399999999999991</v>
      </c>
      <c r="S337" s="5">
        <v>100</v>
      </c>
    </row>
    <row r="338" spans="1:19" x14ac:dyDescent="0.25">
      <c r="A338" s="5" t="s">
        <v>2323</v>
      </c>
      <c r="B338" s="5" t="s">
        <v>3238</v>
      </c>
      <c r="C338" s="5">
        <v>261</v>
      </c>
      <c r="D338" s="5">
        <v>1667</v>
      </c>
      <c r="E338" s="5">
        <v>15.66</v>
      </c>
      <c r="F338" s="5">
        <v>226</v>
      </c>
      <c r="G338" s="5">
        <v>35</v>
      </c>
      <c r="H338" s="5">
        <v>56</v>
      </c>
      <c r="I338" s="5">
        <v>110</v>
      </c>
      <c r="J338" s="5">
        <v>40</v>
      </c>
      <c r="K338" s="5">
        <v>20</v>
      </c>
      <c r="L338" s="5">
        <v>226</v>
      </c>
      <c r="M338" s="5">
        <v>0</v>
      </c>
      <c r="N338" s="5">
        <v>13.41</v>
      </c>
      <c r="O338" s="5">
        <v>21.46</v>
      </c>
      <c r="P338" s="5">
        <v>42.15</v>
      </c>
      <c r="Q338" s="5">
        <v>15.33</v>
      </c>
      <c r="R338" s="5">
        <v>7.66</v>
      </c>
      <c r="S338" s="5">
        <v>100</v>
      </c>
    </row>
    <row r="339" spans="1:19" x14ac:dyDescent="0.25">
      <c r="A339" s="5" t="s">
        <v>2325</v>
      </c>
      <c r="B339" s="5" t="s">
        <v>3238</v>
      </c>
      <c r="C339" s="5">
        <v>11</v>
      </c>
      <c r="D339" s="5">
        <v>107</v>
      </c>
      <c r="E339" s="5">
        <v>10.28</v>
      </c>
      <c r="F339" s="5">
        <v>6</v>
      </c>
      <c r="G339" s="5">
        <v>5</v>
      </c>
      <c r="H339" s="5">
        <v>1</v>
      </c>
      <c r="I339" s="5">
        <v>3</v>
      </c>
      <c r="J339" s="5">
        <v>1</v>
      </c>
      <c r="K339" s="5">
        <v>1</v>
      </c>
      <c r="L339" s="5">
        <v>6</v>
      </c>
      <c r="M339" s="5">
        <v>0</v>
      </c>
      <c r="N339" s="5">
        <v>45.45</v>
      </c>
      <c r="O339" s="5">
        <v>9.09</v>
      </c>
      <c r="P339" s="5">
        <v>27.27</v>
      </c>
      <c r="Q339" s="5">
        <v>9.09</v>
      </c>
      <c r="R339" s="5">
        <v>9.09</v>
      </c>
      <c r="S339" s="5">
        <v>100</v>
      </c>
    </row>
    <row r="340" spans="1:19" x14ac:dyDescent="0.25">
      <c r="A340" s="5" t="s">
        <v>2327</v>
      </c>
      <c r="B340" s="5" t="s">
        <v>3238</v>
      </c>
      <c r="C340" s="5">
        <v>207</v>
      </c>
      <c r="D340" s="5">
        <v>1742</v>
      </c>
      <c r="E340" s="5">
        <v>11.88</v>
      </c>
      <c r="F340" s="5">
        <v>137</v>
      </c>
      <c r="G340" s="5">
        <v>70</v>
      </c>
      <c r="H340" s="5">
        <v>40</v>
      </c>
      <c r="I340" s="5">
        <v>50</v>
      </c>
      <c r="J340" s="5">
        <v>32</v>
      </c>
      <c r="K340" s="5">
        <v>15</v>
      </c>
      <c r="L340" s="5">
        <v>137</v>
      </c>
      <c r="M340" s="5">
        <v>0</v>
      </c>
      <c r="N340" s="5">
        <v>33.82</v>
      </c>
      <c r="O340" s="5">
        <v>19.32</v>
      </c>
      <c r="P340" s="5">
        <v>24.15</v>
      </c>
      <c r="Q340" s="5">
        <v>15.46</v>
      </c>
      <c r="R340" s="5">
        <v>7.25</v>
      </c>
      <c r="S340" s="5">
        <v>100</v>
      </c>
    </row>
    <row r="341" spans="1:19" x14ac:dyDescent="0.25">
      <c r="A341" s="5" t="s">
        <v>2329</v>
      </c>
      <c r="B341" s="5" t="s">
        <v>3238</v>
      </c>
      <c r="C341" s="5">
        <v>27</v>
      </c>
      <c r="D341" s="5">
        <v>534</v>
      </c>
      <c r="E341" s="5">
        <v>5.0599999999999996</v>
      </c>
      <c r="F341" s="5">
        <v>17</v>
      </c>
      <c r="G341" s="5">
        <v>10</v>
      </c>
      <c r="H341" s="5">
        <v>11</v>
      </c>
      <c r="I341" s="5">
        <v>4</v>
      </c>
      <c r="J341" s="5">
        <v>1</v>
      </c>
      <c r="K341" s="5">
        <v>1</v>
      </c>
      <c r="L341" s="5">
        <v>17</v>
      </c>
      <c r="M341" s="5">
        <v>0</v>
      </c>
      <c r="N341" s="5">
        <v>37.04</v>
      </c>
      <c r="O341" s="5">
        <v>40.74</v>
      </c>
      <c r="P341" s="5">
        <v>14.81</v>
      </c>
      <c r="Q341" s="5">
        <v>3.7</v>
      </c>
      <c r="R341" s="5">
        <v>3.7</v>
      </c>
      <c r="S341" s="5">
        <v>100</v>
      </c>
    </row>
    <row r="342" spans="1:19" x14ac:dyDescent="0.25">
      <c r="A342" s="5" t="s">
        <v>2331</v>
      </c>
      <c r="B342" s="5" t="s">
        <v>3238</v>
      </c>
      <c r="C342" s="5">
        <v>5</v>
      </c>
      <c r="D342" s="5">
        <v>6</v>
      </c>
      <c r="E342" s="5">
        <v>83.33</v>
      </c>
      <c r="F342" s="5">
        <v>4</v>
      </c>
      <c r="G342" s="5">
        <v>1</v>
      </c>
      <c r="H342" s="5">
        <v>0</v>
      </c>
      <c r="I342" s="5">
        <v>2</v>
      </c>
      <c r="J342" s="5">
        <v>1</v>
      </c>
      <c r="K342" s="5">
        <v>1</v>
      </c>
      <c r="L342" s="5">
        <v>4</v>
      </c>
      <c r="M342" s="5">
        <v>0</v>
      </c>
      <c r="N342" s="5">
        <v>20</v>
      </c>
      <c r="O342" s="5">
        <v>0</v>
      </c>
      <c r="P342" s="5">
        <v>40</v>
      </c>
      <c r="Q342" s="5">
        <v>20</v>
      </c>
      <c r="R342" s="5">
        <v>20</v>
      </c>
      <c r="S342" s="5">
        <v>100</v>
      </c>
    </row>
    <row r="343" spans="1:19" x14ac:dyDescent="0.25">
      <c r="A343" s="5" t="s">
        <v>2334</v>
      </c>
      <c r="B343" s="5" t="s">
        <v>3238</v>
      </c>
      <c r="C343" s="5">
        <v>48</v>
      </c>
      <c r="D343" s="5">
        <v>394</v>
      </c>
      <c r="E343" s="5">
        <v>12.18</v>
      </c>
      <c r="F343" s="5">
        <v>31</v>
      </c>
      <c r="G343" s="5">
        <v>17</v>
      </c>
      <c r="H343" s="5">
        <v>1</v>
      </c>
      <c r="I343" s="5">
        <v>14</v>
      </c>
      <c r="J343" s="5">
        <v>9</v>
      </c>
      <c r="K343" s="5">
        <v>7</v>
      </c>
      <c r="L343" s="5">
        <v>31</v>
      </c>
      <c r="M343" s="5">
        <v>0</v>
      </c>
      <c r="N343" s="5">
        <v>35.42</v>
      </c>
      <c r="O343" s="5">
        <v>2.08</v>
      </c>
      <c r="P343" s="5">
        <v>29.17</v>
      </c>
      <c r="Q343" s="5">
        <v>18.75</v>
      </c>
      <c r="R343" s="5">
        <v>14.58</v>
      </c>
      <c r="S343" s="5">
        <v>100</v>
      </c>
    </row>
    <row r="344" spans="1:19" x14ac:dyDescent="0.25">
      <c r="A344" s="5" t="s">
        <v>2336</v>
      </c>
      <c r="B344" s="5" t="s">
        <v>3238</v>
      </c>
      <c r="C344" s="5">
        <v>0</v>
      </c>
      <c r="D344" s="5">
        <v>1</v>
      </c>
      <c r="E344" s="5">
        <v>0</v>
      </c>
      <c r="F344" s="5">
        <v>0</v>
      </c>
      <c r="G344" s="5">
        <v>0</v>
      </c>
      <c r="H344" s="5">
        <v>0</v>
      </c>
      <c r="I344" s="5">
        <v>0</v>
      </c>
      <c r="J344" s="5">
        <v>0</v>
      </c>
      <c r="K344" s="5">
        <v>0</v>
      </c>
      <c r="L344" s="5">
        <v>0</v>
      </c>
      <c r="M344" s="5">
        <v>0</v>
      </c>
      <c r="N344" s="5"/>
      <c r="O344" s="5"/>
      <c r="P344" s="5"/>
      <c r="Q344" s="5"/>
      <c r="R344" s="5"/>
      <c r="S344" s="5"/>
    </row>
    <row r="345" spans="1:19" x14ac:dyDescent="0.25">
      <c r="A345" s="5" t="s">
        <v>2338</v>
      </c>
      <c r="B345" s="5" t="s">
        <v>3238</v>
      </c>
      <c r="C345" s="5">
        <v>0</v>
      </c>
      <c r="D345" s="5">
        <v>1</v>
      </c>
      <c r="E345" s="5">
        <v>0</v>
      </c>
      <c r="F345" s="5">
        <v>0</v>
      </c>
      <c r="G345" s="5">
        <v>0</v>
      </c>
      <c r="H345" s="5">
        <v>0</v>
      </c>
      <c r="I345" s="5">
        <v>0</v>
      </c>
      <c r="J345" s="5">
        <v>0</v>
      </c>
      <c r="K345" s="5">
        <v>0</v>
      </c>
      <c r="L345" s="5">
        <v>0</v>
      </c>
      <c r="M345" s="5">
        <v>0</v>
      </c>
      <c r="N345" s="5"/>
      <c r="O345" s="5"/>
      <c r="P345" s="5"/>
      <c r="Q345" s="5"/>
      <c r="R345" s="5"/>
      <c r="S345" s="5"/>
    </row>
    <row r="346" spans="1:19" x14ac:dyDescent="0.25">
      <c r="A346" s="5" t="s">
        <v>2340</v>
      </c>
      <c r="B346" s="5" t="s">
        <v>3238</v>
      </c>
      <c r="C346" s="5">
        <v>2</v>
      </c>
      <c r="D346" s="5">
        <v>6</v>
      </c>
      <c r="E346" s="5">
        <v>33.33</v>
      </c>
      <c r="F346" s="5">
        <v>1</v>
      </c>
      <c r="G346" s="5">
        <v>1</v>
      </c>
      <c r="H346" s="5">
        <v>1</v>
      </c>
      <c r="I346" s="5">
        <v>0</v>
      </c>
      <c r="J346" s="5">
        <v>0</v>
      </c>
      <c r="K346" s="5">
        <v>0</v>
      </c>
      <c r="L346" s="5">
        <v>1</v>
      </c>
      <c r="M346" s="5">
        <v>0</v>
      </c>
      <c r="N346" s="5">
        <v>50</v>
      </c>
      <c r="O346" s="5">
        <v>50</v>
      </c>
      <c r="P346" s="5">
        <v>0</v>
      </c>
      <c r="Q346" s="5">
        <v>0</v>
      </c>
      <c r="R346" s="5">
        <v>0</v>
      </c>
      <c r="S346" s="5">
        <v>100</v>
      </c>
    </row>
    <row r="347" spans="1:19" x14ac:dyDescent="0.25">
      <c r="A347" s="5" t="s">
        <v>2342</v>
      </c>
      <c r="B347" s="5" t="s">
        <v>3238</v>
      </c>
      <c r="C347" s="5">
        <v>8</v>
      </c>
      <c r="D347" s="5">
        <v>58</v>
      </c>
      <c r="E347" s="5">
        <v>13.79</v>
      </c>
      <c r="F347" s="5">
        <v>5</v>
      </c>
      <c r="G347" s="5">
        <v>3</v>
      </c>
      <c r="H347" s="5">
        <v>1</v>
      </c>
      <c r="I347" s="5">
        <v>1</v>
      </c>
      <c r="J347" s="5">
        <v>1</v>
      </c>
      <c r="K347" s="5">
        <v>2</v>
      </c>
      <c r="L347" s="5">
        <v>5</v>
      </c>
      <c r="M347" s="5">
        <v>0</v>
      </c>
      <c r="N347" s="5">
        <v>37.5</v>
      </c>
      <c r="O347" s="5">
        <v>12.5</v>
      </c>
      <c r="P347" s="5">
        <v>12.5</v>
      </c>
      <c r="Q347" s="5">
        <v>12.5</v>
      </c>
      <c r="R347" s="5">
        <v>25</v>
      </c>
      <c r="S347" s="5">
        <v>100</v>
      </c>
    </row>
    <row r="348" spans="1:19" x14ac:dyDescent="0.25">
      <c r="A348" s="5" t="s">
        <v>2344</v>
      </c>
      <c r="B348" s="5" t="s">
        <v>3238</v>
      </c>
      <c r="C348" s="5">
        <v>2</v>
      </c>
      <c r="D348" s="5">
        <v>10</v>
      </c>
      <c r="E348" s="5">
        <v>20</v>
      </c>
      <c r="F348" s="5">
        <v>1</v>
      </c>
      <c r="G348" s="5">
        <v>1</v>
      </c>
      <c r="H348" s="5">
        <v>0</v>
      </c>
      <c r="I348" s="5">
        <v>1</v>
      </c>
      <c r="J348" s="5">
        <v>0</v>
      </c>
      <c r="K348" s="5">
        <v>0</v>
      </c>
      <c r="L348" s="5">
        <v>1</v>
      </c>
      <c r="M348" s="5">
        <v>0</v>
      </c>
      <c r="N348" s="5">
        <v>50</v>
      </c>
      <c r="O348" s="5">
        <v>0</v>
      </c>
      <c r="P348" s="5">
        <v>50</v>
      </c>
      <c r="Q348" s="5">
        <v>0</v>
      </c>
      <c r="R348" s="5">
        <v>0</v>
      </c>
      <c r="S348" s="5">
        <v>100</v>
      </c>
    </row>
    <row r="349" spans="1:19" x14ac:dyDescent="0.25">
      <c r="A349" s="5" t="s">
        <v>2346</v>
      </c>
      <c r="B349" s="5" t="s">
        <v>3238</v>
      </c>
      <c r="C349" s="5">
        <v>4</v>
      </c>
      <c r="D349" s="5">
        <v>24</v>
      </c>
      <c r="E349" s="5">
        <v>16.670000000000002</v>
      </c>
      <c r="F349" s="5">
        <v>4</v>
      </c>
      <c r="G349" s="5">
        <v>0</v>
      </c>
      <c r="H349" s="5">
        <v>0</v>
      </c>
      <c r="I349" s="5">
        <v>3</v>
      </c>
      <c r="J349" s="5">
        <v>0</v>
      </c>
      <c r="K349" s="5">
        <v>1</v>
      </c>
      <c r="L349" s="5">
        <v>4</v>
      </c>
      <c r="M349" s="5">
        <v>0</v>
      </c>
      <c r="N349" s="5">
        <v>0</v>
      </c>
      <c r="O349" s="5">
        <v>0</v>
      </c>
      <c r="P349" s="5">
        <v>75</v>
      </c>
      <c r="Q349" s="5">
        <v>0</v>
      </c>
      <c r="R349" s="5">
        <v>25</v>
      </c>
      <c r="S349" s="5">
        <v>100</v>
      </c>
    </row>
    <row r="350" spans="1:19" x14ac:dyDescent="0.25">
      <c r="A350" s="5" t="s">
        <v>2348</v>
      </c>
      <c r="B350" s="5" t="s">
        <v>3238</v>
      </c>
      <c r="C350" s="5">
        <v>10</v>
      </c>
      <c r="D350" s="5">
        <v>50</v>
      </c>
      <c r="E350" s="5">
        <v>20</v>
      </c>
      <c r="F350" s="5">
        <v>4</v>
      </c>
      <c r="G350" s="5">
        <v>6</v>
      </c>
      <c r="H350" s="5">
        <v>1</v>
      </c>
      <c r="I350" s="5">
        <v>1</v>
      </c>
      <c r="J350" s="5">
        <v>2</v>
      </c>
      <c r="K350" s="5">
        <v>0</v>
      </c>
      <c r="L350" s="5">
        <v>4</v>
      </c>
      <c r="M350" s="5">
        <v>0</v>
      </c>
      <c r="N350" s="5">
        <v>60</v>
      </c>
      <c r="O350" s="5">
        <v>10</v>
      </c>
      <c r="P350" s="5">
        <v>10</v>
      </c>
      <c r="Q350" s="5">
        <v>20</v>
      </c>
      <c r="R350" s="5">
        <v>0</v>
      </c>
      <c r="S350" s="5">
        <v>100</v>
      </c>
    </row>
    <row r="351" spans="1:19" x14ac:dyDescent="0.25">
      <c r="A351" s="5" t="s">
        <v>2350</v>
      </c>
      <c r="B351" s="5" t="s">
        <v>3238</v>
      </c>
      <c r="C351" s="5">
        <v>2</v>
      </c>
      <c r="D351" s="5">
        <v>23</v>
      </c>
      <c r="E351" s="5">
        <v>8.6999999999999993</v>
      </c>
      <c r="F351" s="5">
        <v>1</v>
      </c>
      <c r="G351" s="5">
        <v>1</v>
      </c>
      <c r="H351" s="5">
        <v>0</v>
      </c>
      <c r="I351" s="5">
        <v>1</v>
      </c>
      <c r="J351" s="5">
        <v>0</v>
      </c>
      <c r="K351" s="5">
        <v>0</v>
      </c>
      <c r="L351" s="5">
        <v>1</v>
      </c>
      <c r="M351" s="5">
        <v>0</v>
      </c>
      <c r="N351" s="5">
        <v>50</v>
      </c>
      <c r="O351" s="5">
        <v>0</v>
      </c>
      <c r="P351" s="5">
        <v>50</v>
      </c>
      <c r="Q351" s="5">
        <v>0</v>
      </c>
      <c r="R351" s="5">
        <v>0</v>
      </c>
      <c r="S351" s="5">
        <v>100</v>
      </c>
    </row>
    <row r="352" spans="1:19" x14ac:dyDescent="0.25">
      <c r="A352" s="5" t="s">
        <v>2354</v>
      </c>
      <c r="B352" s="5" t="s">
        <v>3238</v>
      </c>
      <c r="C352" s="5">
        <v>35</v>
      </c>
      <c r="D352" s="5">
        <v>527</v>
      </c>
      <c r="E352" s="5">
        <v>6.64</v>
      </c>
      <c r="F352" s="5">
        <v>26</v>
      </c>
      <c r="G352" s="5">
        <v>9</v>
      </c>
      <c r="H352" s="5">
        <v>10</v>
      </c>
      <c r="I352" s="5">
        <v>13</v>
      </c>
      <c r="J352" s="5">
        <v>1</v>
      </c>
      <c r="K352" s="5">
        <v>2</v>
      </c>
      <c r="L352" s="5">
        <v>26</v>
      </c>
      <c r="M352" s="5">
        <v>0</v>
      </c>
      <c r="N352" s="5">
        <v>25.71</v>
      </c>
      <c r="O352" s="5">
        <v>28.57</v>
      </c>
      <c r="P352" s="5">
        <v>37.14</v>
      </c>
      <c r="Q352" s="5">
        <v>2.86</v>
      </c>
      <c r="R352" s="5">
        <v>5.71</v>
      </c>
      <c r="S352" s="5">
        <v>100</v>
      </c>
    </row>
    <row r="353" spans="1:19" x14ac:dyDescent="0.25">
      <c r="A353" s="5" t="s">
        <v>2356</v>
      </c>
      <c r="B353" s="5" t="s">
        <v>3238</v>
      </c>
      <c r="C353" s="5">
        <v>156</v>
      </c>
      <c r="D353" s="5">
        <v>909</v>
      </c>
      <c r="E353" s="5">
        <v>17.16</v>
      </c>
      <c r="F353" s="5">
        <v>98</v>
      </c>
      <c r="G353" s="5">
        <v>58</v>
      </c>
      <c r="H353" s="5">
        <v>22</v>
      </c>
      <c r="I353" s="5">
        <v>46</v>
      </c>
      <c r="J353" s="5">
        <v>13</v>
      </c>
      <c r="K353" s="5">
        <v>17</v>
      </c>
      <c r="L353" s="5">
        <v>98</v>
      </c>
      <c r="M353" s="5">
        <v>0</v>
      </c>
      <c r="N353" s="5">
        <v>37.18</v>
      </c>
      <c r="O353" s="5">
        <v>14.1</v>
      </c>
      <c r="P353" s="5">
        <v>29.49</v>
      </c>
      <c r="Q353" s="5">
        <v>8.33</v>
      </c>
      <c r="R353" s="5">
        <v>10.9</v>
      </c>
      <c r="S353" s="5">
        <v>100</v>
      </c>
    </row>
    <row r="354" spans="1:19" x14ac:dyDescent="0.25">
      <c r="A354" s="5" t="s">
        <v>2358</v>
      </c>
      <c r="B354" s="5" t="s">
        <v>3238</v>
      </c>
      <c r="C354" s="5">
        <v>105</v>
      </c>
      <c r="D354" s="5">
        <v>664</v>
      </c>
      <c r="E354" s="5">
        <v>15.81</v>
      </c>
      <c r="F354" s="5">
        <v>66</v>
      </c>
      <c r="G354" s="5">
        <v>39</v>
      </c>
      <c r="H354" s="5">
        <v>13</v>
      </c>
      <c r="I354" s="5">
        <v>38</v>
      </c>
      <c r="J354" s="5">
        <v>8</v>
      </c>
      <c r="K354" s="5">
        <v>7</v>
      </c>
      <c r="L354" s="5">
        <v>66</v>
      </c>
      <c r="M354" s="5">
        <v>0</v>
      </c>
      <c r="N354" s="5">
        <v>37.14</v>
      </c>
      <c r="O354" s="5">
        <v>12.38</v>
      </c>
      <c r="P354" s="5">
        <v>36.19</v>
      </c>
      <c r="Q354" s="5">
        <v>7.62</v>
      </c>
      <c r="R354" s="5">
        <v>6.67</v>
      </c>
      <c r="S354" s="5">
        <v>100</v>
      </c>
    </row>
    <row r="355" spans="1:19" x14ac:dyDescent="0.25">
      <c r="A355" s="5" t="s">
        <v>2360</v>
      </c>
      <c r="B355" s="5" t="s">
        <v>3238</v>
      </c>
      <c r="C355" s="5">
        <v>21</v>
      </c>
      <c r="D355" s="5">
        <v>309</v>
      </c>
      <c r="E355" s="5">
        <v>6.8</v>
      </c>
      <c r="F355" s="5">
        <v>9</v>
      </c>
      <c r="G355" s="5">
        <v>12</v>
      </c>
      <c r="H355" s="5">
        <v>1</v>
      </c>
      <c r="I355" s="5">
        <v>5</v>
      </c>
      <c r="J355" s="5">
        <v>3</v>
      </c>
      <c r="K355" s="5">
        <v>0</v>
      </c>
      <c r="L355" s="5">
        <v>9</v>
      </c>
      <c r="M355" s="5">
        <v>0</v>
      </c>
      <c r="N355" s="5">
        <v>57.14</v>
      </c>
      <c r="O355" s="5">
        <v>4.76</v>
      </c>
      <c r="P355" s="5">
        <v>23.81</v>
      </c>
      <c r="Q355" s="5">
        <v>14.29</v>
      </c>
      <c r="R355" s="5">
        <v>0</v>
      </c>
      <c r="S355" s="5">
        <v>100</v>
      </c>
    </row>
    <row r="356" spans="1:19" x14ac:dyDescent="0.25">
      <c r="A356" s="5" t="s">
        <v>2362</v>
      </c>
      <c r="B356" s="5" t="s">
        <v>3238</v>
      </c>
      <c r="C356" s="5">
        <v>64</v>
      </c>
      <c r="D356" s="5">
        <v>425</v>
      </c>
      <c r="E356" s="5">
        <v>15.06</v>
      </c>
      <c r="F356" s="5">
        <v>51</v>
      </c>
      <c r="G356" s="5">
        <v>13</v>
      </c>
      <c r="H356" s="5">
        <v>23</v>
      </c>
      <c r="I356" s="5">
        <v>16</v>
      </c>
      <c r="J356" s="5">
        <v>7</v>
      </c>
      <c r="K356" s="5">
        <v>5</v>
      </c>
      <c r="L356" s="5">
        <v>51</v>
      </c>
      <c r="M356" s="5">
        <v>0</v>
      </c>
      <c r="N356" s="5">
        <v>20.309999999999999</v>
      </c>
      <c r="O356" s="5">
        <v>35.94</v>
      </c>
      <c r="P356" s="5">
        <v>25</v>
      </c>
      <c r="Q356" s="5">
        <v>10.94</v>
      </c>
      <c r="R356" s="5">
        <v>7.81</v>
      </c>
      <c r="S356" s="5">
        <v>100</v>
      </c>
    </row>
    <row r="357" spans="1:19" x14ac:dyDescent="0.25">
      <c r="A357" s="5" t="s">
        <v>2364</v>
      </c>
      <c r="B357" s="5" t="s">
        <v>3238</v>
      </c>
      <c r="C357" s="5">
        <v>30</v>
      </c>
      <c r="D357" s="5">
        <v>165</v>
      </c>
      <c r="E357" s="5">
        <v>18.18</v>
      </c>
      <c r="F357" s="5">
        <v>17</v>
      </c>
      <c r="G357" s="5">
        <v>13</v>
      </c>
      <c r="H357" s="5">
        <v>5</v>
      </c>
      <c r="I357" s="5">
        <v>5</v>
      </c>
      <c r="J357" s="5">
        <v>3</v>
      </c>
      <c r="K357" s="5">
        <v>4</v>
      </c>
      <c r="L357" s="5">
        <v>17</v>
      </c>
      <c r="M357" s="5">
        <v>0</v>
      </c>
      <c r="N357" s="5">
        <v>43.33</v>
      </c>
      <c r="O357" s="5">
        <v>16.670000000000002</v>
      </c>
      <c r="P357" s="5">
        <v>16.670000000000002</v>
      </c>
      <c r="Q357" s="5">
        <v>10</v>
      </c>
      <c r="R357" s="5">
        <v>13.33</v>
      </c>
      <c r="S357" s="5">
        <v>100</v>
      </c>
    </row>
    <row r="358" spans="1:19" x14ac:dyDescent="0.25">
      <c r="A358" s="5" t="s">
        <v>2366</v>
      </c>
      <c r="B358" s="5" t="s">
        <v>3238</v>
      </c>
      <c r="C358" s="5">
        <v>15</v>
      </c>
      <c r="D358" s="5">
        <v>440</v>
      </c>
      <c r="E358" s="5">
        <v>3.41</v>
      </c>
      <c r="F358" s="5">
        <v>12</v>
      </c>
      <c r="G358" s="5">
        <v>3</v>
      </c>
      <c r="H358" s="5">
        <v>5</v>
      </c>
      <c r="I358" s="5">
        <v>2</v>
      </c>
      <c r="J358" s="5">
        <v>4</v>
      </c>
      <c r="K358" s="5">
        <v>1</v>
      </c>
      <c r="L358" s="5">
        <v>12</v>
      </c>
      <c r="M358" s="5">
        <v>0</v>
      </c>
      <c r="N358" s="5">
        <v>20</v>
      </c>
      <c r="O358" s="5">
        <v>33.33</v>
      </c>
      <c r="P358" s="5">
        <v>13.33</v>
      </c>
      <c r="Q358" s="5">
        <v>26.67</v>
      </c>
      <c r="R358" s="5">
        <v>6.67</v>
      </c>
      <c r="S358" s="5">
        <v>100</v>
      </c>
    </row>
    <row r="359" spans="1:19" x14ac:dyDescent="0.25">
      <c r="A359" s="5" t="s">
        <v>2368</v>
      </c>
      <c r="B359" s="5" t="s">
        <v>3238</v>
      </c>
      <c r="C359" s="5">
        <v>5</v>
      </c>
      <c r="D359" s="5">
        <v>12</v>
      </c>
      <c r="E359" s="5">
        <v>41.67</v>
      </c>
      <c r="F359" s="5">
        <v>4</v>
      </c>
      <c r="G359" s="5">
        <v>1</v>
      </c>
      <c r="H359" s="5">
        <v>0</v>
      </c>
      <c r="I359" s="5">
        <v>2</v>
      </c>
      <c r="J359" s="5">
        <v>1</v>
      </c>
      <c r="K359" s="5">
        <v>1</v>
      </c>
      <c r="L359" s="5">
        <v>4</v>
      </c>
      <c r="M359" s="5">
        <v>0</v>
      </c>
      <c r="N359" s="5">
        <v>20</v>
      </c>
      <c r="O359" s="5">
        <v>0</v>
      </c>
      <c r="P359" s="5">
        <v>40</v>
      </c>
      <c r="Q359" s="5">
        <v>20</v>
      </c>
      <c r="R359" s="5">
        <v>20</v>
      </c>
      <c r="S359" s="5">
        <v>100</v>
      </c>
    </row>
    <row r="360" spans="1:19" x14ac:dyDescent="0.25">
      <c r="A360" s="5" t="s">
        <v>2370</v>
      </c>
      <c r="B360" s="5" t="s">
        <v>3238</v>
      </c>
      <c r="C360" s="5">
        <v>14</v>
      </c>
      <c r="D360" s="5">
        <v>24</v>
      </c>
      <c r="E360" s="5">
        <v>58.33</v>
      </c>
      <c r="F360" s="5">
        <v>9</v>
      </c>
      <c r="G360" s="5">
        <v>5</v>
      </c>
      <c r="H360" s="5">
        <v>1</v>
      </c>
      <c r="I360" s="5">
        <v>6</v>
      </c>
      <c r="J360" s="5">
        <v>1</v>
      </c>
      <c r="K360" s="5">
        <v>1</v>
      </c>
      <c r="L360" s="5">
        <v>9</v>
      </c>
      <c r="M360" s="5">
        <v>0</v>
      </c>
      <c r="N360" s="5">
        <v>35.71</v>
      </c>
      <c r="O360" s="5">
        <v>7.14</v>
      </c>
      <c r="P360" s="5">
        <v>42.86</v>
      </c>
      <c r="Q360" s="5">
        <v>7.14</v>
      </c>
      <c r="R360" s="5">
        <v>7.14</v>
      </c>
      <c r="S360" s="5">
        <v>100</v>
      </c>
    </row>
    <row r="361" spans="1:19" x14ac:dyDescent="0.25">
      <c r="A361" s="5" t="s">
        <v>2372</v>
      </c>
      <c r="B361" s="5" t="s">
        <v>3238</v>
      </c>
      <c r="C361" s="5">
        <v>16</v>
      </c>
      <c r="D361" s="5">
        <v>34</v>
      </c>
      <c r="E361" s="5">
        <v>47.06</v>
      </c>
      <c r="F361" s="5">
        <v>11</v>
      </c>
      <c r="G361" s="5">
        <v>5</v>
      </c>
      <c r="H361" s="5">
        <v>1</v>
      </c>
      <c r="I361" s="5">
        <v>7</v>
      </c>
      <c r="J361" s="5">
        <v>0</v>
      </c>
      <c r="K361" s="5">
        <v>3</v>
      </c>
      <c r="L361" s="5">
        <v>11</v>
      </c>
      <c r="M361" s="5">
        <v>0</v>
      </c>
      <c r="N361" s="5">
        <v>31.25</v>
      </c>
      <c r="O361" s="5">
        <v>6.25</v>
      </c>
      <c r="P361" s="5">
        <v>43.75</v>
      </c>
      <c r="Q361" s="5">
        <v>0</v>
      </c>
      <c r="R361" s="5">
        <v>18.75</v>
      </c>
      <c r="S361" s="5">
        <v>100</v>
      </c>
    </row>
    <row r="362" spans="1:19" x14ac:dyDescent="0.25">
      <c r="A362" s="5" t="s">
        <v>2374</v>
      </c>
      <c r="B362" s="5" t="s">
        <v>3238</v>
      </c>
      <c r="C362" s="5">
        <v>7</v>
      </c>
      <c r="D362" s="5">
        <v>20</v>
      </c>
      <c r="E362" s="5">
        <v>35</v>
      </c>
      <c r="F362" s="5">
        <v>5</v>
      </c>
      <c r="G362" s="5">
        <v>2</v>
      </c>
      <c r="H362" s="5">
        <v>3</v>
      </c>
      <c r="I362" s="5">
        <v>1</v>
      </c>
      <c r="J362" s="5">
        <v>0</v>
      </c>
      <c r="K362" s="5">
        <v>1</v>
      </c>
      <c r="L362" s="5">
        <v>5</v>
      </c>
      <c r="M362" s="5">
        <v>0</v>
      </c>
      <c r="N362" s="5">
        <v>28.57</v>
      </c>
      <c r="O362" s="5">
        <v>42.86</v>
      </c>
      <c r="P362" s="5">
        <v>14.29</v>
      </c>
      <c r="Q362" s="5">
        <v>0</v>
      </c>
      <c r="R362" s="5">
        <v>14.29</v>
      </c>
      <c r="S362" s="5">
        <v>100</v>
      </c>
    </row>
    <row r="363" spans="1:19" x14ac:dyDescent="0.25">
      <c r="A363" s="5" t="s">
        <v>2376</v>
      </c>
      <c r="B363" s="5" t="s">
        <v>3238</v>
      </c>
      <c r="C363" s="5">
        <v>55</v>
      </c>
      <c r="D363" s="5">
        <v>84</v>
      </c>
      <c r="E363" s="5">
        <v>65.48</v>
      </c>
      <c r="F363" s="5">
        <v>46</v>
      </c>
      <c r="G363" s="5">
        <v>9</v>
      </c>
      <c r="H363" s="5">
        <v>21</v>
      </c>
      <c r="I363" s="5">
        <v>11</v>
      </c>
      <c r="J363" s="5">
        <v>9</v>
      </c>
      <c r="K363" s="5">
        <v>5</v>
      </c>
      <c r="L363" s="5">
        <v>46</v>
      </c>
      <c r="M363" s="5">
        <v>0</v>
      </c>
      <c r="N363" s="5">
        <v>16.36</v>
      </c>
      <c r="O363" s="5">
        <v>38.18</v>
      </c>
      <c r="P363" s="5">
        <v>20</v>
      </c>
      <c r="Q363" s="5">
        <v>16.36</v>
      </c>
      <c r="R363" s="5">
        <v>9.09</v>
      </c>
      <c r="S363" s="5">
        <v>100</v>
      </c>
    </row>
    <row r="364" spans="1:19" x14ac:dyDescent="0.25">
      <c r="A364" s="5" t="s">
        <v>2378</v>
      </c>
      <c r="B364" s="5" t="s">
        <v>3238</v>
      </c>
      <c r="C364" s="5">
        <v>57</v>
      </c>
      <c r="D364" s="5">
        <v>81</v>
      </c>
      <c r="E364" s="5">
        <v>70.37</v>
      </c>
      <c r="F364" s="5">
        <v>34</v>
      </c>
      <c r="G364" s="5">
        <v>23</v>
      </c>
      <c r="H364" s="5">
        <v>11</v>
      </c>
      <c r="I364" s="5">
        <v>13</v>
      </c>
      <c r="J364" s="5">
        <v>7</v>
      </c>
      <c r="K364" s="5">
        <v>3</v>
      </c>
      <c r="L364" s="5">
        <v>34</v>
      </c>
      <c r="M364" s="5">
        <v>0</v>
      </c>
      <c r="N364" s="5">
        <v>40.35</v>
      </c>
      <c r="O364" s="5">
        <v>19.3</v>
      </c>
      <c r="P364" s="5">
        <v>22.81</v>
      </c>
      <c r="Q364" s="5">
        <v>12.28</v>
      </c>
      <c r="R364" s="5">
        <v>5.26</v>
      </c>
      <c r="S364" s="5">
        <v>100</v>
      </c>
    </row>
    <row r="365" spans="1:19" x14ac:dyDescent="0.25">
      <c r="A365" s="5" t="s">
        <v>2380</v>
      </c>
      <c r="B365" s="5" t="s">
        <v>3238</v>
      </c>
      <c r="C365" s="5">
        <v>71</v>
      </c>
      <c r="D365" s="5">
        <v>96</v>
      </c>
      <c r="E365" s="5">
        <v>73.959999999999994</v>
      </c>
      <c r="F365" s="5">
        <v>33</v>
      </c>
      <c r="G365" s="5">
        <v>38</v>
      </c>
      <c r="H365" s="5">
        <v>7</v>
      </c>
      <c r="I365" s="5">
        <v>16</v>
      </c>
      <c r="J365" s="5">
        <v>7</v>
      </c>
      <c r="K365" s="5">
        <v>3</v>
      </c>
      <c r="L365" s="5">
        <v>33</v>
      </c>
      <c r="M365" s="5">
        <v>0</v>
      </c>
      <c r="N365" s="5">
        <v>53.52</v>
      </c>
      <c r="O365" s="5">
        <v>9.86</v>
      </c>
      <c r="P365" s="5">
        <v>22.54</v>
      </c>
      <c r="Q365" s="5">
        <v>9.86</v>
      </c>
      <c r="R365" s="5">
        <v>4.2300000000000004</v>
      </c>
      <c r="S365" s="5">
        <v>100</v>
      </c>
    </row>
    <row r="366" spans="1:19" x14ac:dyDescent="0.25">
      <c r="A366" s="5" t="s">
        <v>2384</v>
      </c>
      <c r="B366" s="5" t="s">
        <v>3238</v>
      </c>
      <c r="C366" s="5">
        <v>25</v>
      </c>
      <c r="D366" s="5">
        <v>30</v>
      </c>
      <c r="E366" s="5">
        <v>83.33</v>
      </c>
      <c r="F366" s="5">
        <v>15</v>
      </c>
      <c r="G366" s="5">
        <v>10</v>
      </c>
      <c r="H366" s="5">
        <v>2</v>
      </c>
      <c r="I366" s="5">
        <v>5</v>
      </c>
      <c r="J366" s="5">
        <v>6</v>
      </c>
      <c r="K366" s="5">
        <v>2</v>
      </c>
      <c r="L366" s="5">
        <v>15</v>
      </c>
      <c r="M366" s="5">
        <v>0</v>
      </c>
      <c r="N366" s="5">
        <v>40</v>
      </c>
      <c r="O366" s="5">
        <v>8</v>
      </c>
      <c r="P366" s="5">
        <v>20</v>
      </c>
      <c r="Q366" s="5">
        <v>24</v>
      </c>
      <c r="R366" s="5">
        <v>8</v>
      </c>
      <c r="S366" s="5">
        <v>100</v>
      </c>
    </row>
    <row r="367" spans="1:19" x14ac:dyDescent="0.25">
      <c r="A367" s="5" t="s">
        <v>2386</v>
      </c>
      <c r="B367" s="5" t="s">
        <v>3238</v>
      </c>
      <c r="C367" s="5">
        <v>367</v>
      </c>
      <c r="D367" s="5">
        <v>768</v>
      </c>
      <c r="E367" s="5">
        <v>47.79</v>
      </c>
      <c r="F367" s="5">
        <v>266</v>
      </c>
      <c r="G367" s="5">
        <v>101</v>
      </c>
      <c r="H367" s="5">
        <v>83</v>
      </c>
      <c r="I367" s="5">
        <v>115</v>
      </c>
      <c r="J367" s="5">
        <v>39</v>
      </c>
      <c r="K367" s="5">
        <v>29</v>
      </c>
      <c r="L367" s="5">
        <v>266</v>
      </c>
      <c r="M367" s="5">
        <v>0</v>
      </c>
      <c r="N367" s="5">
        <v>27.52</v>
      </c>
      <c r="O367" s="5">
        <v>22.62</v>
      </c>
      <c r="P367" s="5">
        <v>31.34</v>
      </c>
      <c r="Q367" s="5">
        <v>10.63</v>
      </c>
      <c r="R367" s="5">
        <v>7.9</v>
      </c>
      <c r="S367" s="5">
        <v>100</v>
      </c>
    </row>
    <row r="368" spans="1:19" x14ac:dyDescent="0.25">
      <c r="A368" s="5" t="s">
        <v>1722</v>
      </c>
      <c r="B368" s="5" t="s">
        <v>3238</v>
      </c>
      <c r="C368" s="5">
        <v>1575</v>
      </c>
      <c r="D368" s="5">
        <v>2263</v>
      </c>
      <c r="E368" s="5">
        <v>69.599999999999994</v>
      </c>
      <c r="F368" s="5">
        <v>1169</v>
      </c>
      <c r="G368" s="5">
        <v>406</v>
      </c>
      <c r="H368" s="5">
        <v>81</v>
      </c>
      <c r="I368" s="5">
        <v>701</v>
      </c>
      <c r="J368" s="5">
        <v>86</v>
      </c>
      <c r="K368" s="5">
        <v>301</v>
      </c>
      <c r="L368" s="5">
        <v>1169</v>
      </c>
      <c r="M368" s="5">
        <v>0</v>
      </c>
      <c r="N368" s="5">
        <v>25.78</v>
      </c>
      <c r="O368" s="5">
        <v>5.14</v>
      </c>
      <c r="P368" s="5">
        <v>44.51</v>
      </c>
      <c r="Q368" s="5">
        <v>5.46</v>
      </c>
      <c r="R368" s="5">
        <v>19.11</v>
      </c>
      <c r="S368" s="5">
        <v>100</v>
      </c>
    </row>
    <row r="369" spans="1:19" x14ac:dyDescent="0.25">
      <c r="A369" s="5" t="s">
        <v>2388</v>
      </c>
      <c r="B369" s="5" t="s">
        <v>3238</v>
      </c>
      <c r="C369" s="5">
        <v>48</v>
      </c>
      <c r="D369" s="5">
        <v>381</v>
      </c>
      <c r="E369" s="5">
        <v>12.6</v>
      </c>
      <c r="F369" s="5">
        <v>32</v>
      </c>
      <c r="G369" s="5">
        <v>16</v>
      </c>
      <c r="H369" s="5">
        <v>5</v>
      </c>
      <c r="I369" s="5">
        <v>13</v>
      </c>
      <c r="J369" s="5">
        <v>9</v>
      </c>
      <c r="K369" s="5">
        <v>5</v>
      </c>
      <c r="L369" s="5">
        <v>32</v>
      </c>
      <c r="M369" s="5">
        <v>0</v>
      </c>
      <c r="N369" s="5">
        <v>33.33</v>
      </c>
      <c r="O369" s="5">
        <v>10.42</v>
      </c>
      <c r="P369" s="5">
        <v>27.08</v>
      </c>
      <c r="Q369" s="5">
        <v>18.75</v>
      </c>
      <c r="R369" s="5">
        <v>10.42</v>
      </c>
      <c r="S369" s="5">
        <v>100</v>
      </c>
    </row>
    <row r="370" spans="1:19" x14ac:dyDescent="0.25">
      <c r="A370" s="5" t="s">
        <v>2390</v>
      </c>
      <c r="B370" s="5" t="s">
        <v>3238</v>
      </c>
      <c r="C370" s="5">
        <v>1</v>
      </c>
      <c r="D370" s="5">
        <v>8</v>
      </c>
      <c r="E370" s="5">
        <v>12.5</v>
      </c>
      <c r="F370" s="5">
        <v>1</v>
      </c>
      <c r="G370" s="5">
        <v>0</v>
      </c>
      <c r="H370" s="5">
        <v>0</v>
      </c>
      <c r="I370" s="5">
        <v>0</v>
      </c>
      <c r="J370" s="5">
        <v>1</v>
      </c>
      <c r="K370" s="5">
        <v>0</v>
      </c>
      <c r="L370" s="5">
        <v>1</v>
      </c>
      <c r="M370" s="5">
        <v>0</v>
      </c>
      <c r="N370" s="5">
        <v>0</v>
      </c>
      <c r="O370" s="5">
        <v>0</v>
      </c>
      <c r="P370" s="5">
        <v>0</v>
      </c>
      <c r="Q370" s="5">
        <v>100</v>
      </c>
      <c r="R370" s="5">
        <v>0</v>
      </c>
      <c r="S370" s="5">
        <v>100</v>
      </c>
    </row>
    <row r="371" spans="1:19" x14ac:dyDescent="0.25">
      <c r="A371" s="5" t="s">
        <v>1531</v>
      </c>
      <c r="B371" s="5" t="s">
        <v>3238</v>
      </c>
      <c r="C371" s="5">
        <v>33</v>
      </c>
      <c r="D371" s="5">
        <v>169</v>
      </c>
      <c r="E371" s="5">
        <v>19.53</v>
      </c>
      <c r="F371" s="5">
        <v>22</v>
      </c>
      <c r="G371" s="5">
        <v>11</v>
      </c>
      <c r="H371" s="5">
        <v>10</v>
      </c>
      <c r="I371" s="5">
        <v>3</v>
      </c>
      <c r="J371" s="5">
        <v>8</v>
      </c>
      <c r="K371" s="5">
        <v>1</v>
      </c>
      <c r="L371" s="5">
        <v>22</v>
      </c>
      <c r="M371" s="5">
        <v>0</v>
      </c>
      <c r="N371" s="5">
        <v>33.33</v>
      </c>
      <c r="O371" s="5">
        <v>30.3</v>
      </c>
      <c r="P371" s="5">
        <v>9.09</v>
      </c>
      <c r="Q371" s="5">
        <v>24.24</v>
      </c>
      <c r="R371" s="5">
        <v>3.03</v>
      </c>
      <c r="S371" s="5">
        <v>100</v>
      </c>
    </row>
    <row r="372" spans="1:19" x14ac:dyDescent="0.25">
      <c r="A372" s="5" t="s">
        <v>2392</v>
      </c>
      <c r="B372" s="5" t="s">
        <v>3238</v>
      </c>
      <c r="C372" s="5">
        <v>4</v>
      </c>
      <c r="D372" s="5">
        <v>17</v>
      </c>
      <c r="E372" s="5">
        <v>23.53</v>
      </c>
      <c r="F372" s="5">
        <v>3</v>
      </c>
      <c r="G372" s="5">
        <v>1</v>
      </c>
      <c r="H372" s="5">
        <v>1</v>
      </c>
      <c r="I372" s="5">
        <v>2</v>
      </c>
      <c r="J372" s="5">
        <v>0</v>
      </c>
      <c r="K372" s="5">
        <v>0</v>
      </c>
      <c r="L372" s="5">
        <v>3</v>
      </c>
      <c r="M372" s="5">
        <v>0</v>
      </c>
      <c r="N372" s="5">
        <v>25</v>
      </c>
      <c r="O372" s="5">
        <v>25</v>
      </c>
      <c r="P372" s="5">
        <v>50</v>
      </c>
      <c r="Q372" s="5">
        <v>0</v>
      </c>
      <c r="R372" s="5">
        <v>0</v>
      </c>
      <c r="S372" s="5">
        <v>100</v>
      </c>
    </row>
    <row r="373" spans="1:19" x14ac:dyDescent="0.25">
      <c r="A373" s="5" t="s">
        <v>2394</v>
      </c>
      <c r="B373" s="5" t="s">
        <v>3238</v>
      </c>
      <c r="C373" s="5">
        <v>110</v>
      </c>
      <c r="D373" s="5">
        <v>732</v>
      </c>
      <c r="E373" s="5">
        <v>15.03</v>
      </c>
      <c r="F373" s="5">
        <v>75</v>
      </c>
      <c r="G373" s="5">
        <v>35</v>
      </c>
      <c r="H373" s="5">
        <v>19</v>
      </c>
      <c r="I373" s="5">
        <v>31</v>
      </c>
      <c r="J373" s="5">
        <v>14</v>
      </c>
      <c r="K373" s="5">
        <v>11</v>
      </c>
      <c r="L373" s="5">
        <v>75</v>
      </c>
      <c r="M373" s="5">
        <v>0</v>
      </c>
      <c r="N373" s="5">
        <v>31.82</v>
      </c>
      <c r="O373" s="5">
        <v>17.27</v>
      </c>
      <c r="P373" s="5">
        <v>28.18</v>
      </c>
      <c r="Q373" s="5">
        <v>12.73</v>
      </c>
      <c r="R373" s="5">
        <v>10</v>
      </c>
      <c r="S373" s="5">
        <v>100</v>
      </c>
    </row>
    <row r="374" spans="1:19" x14ac:dyDescent="0.25">
      <c r="A374" s="5" t="s">
        <v>2396</v>
      </c>
      <c r="B374" s="5" t="s">
        <v>3238</v>
      </c>
      <c r="C374" s="5">
        <v>3</v>
      </c>
      <c r="D374" s="5">
        <v>6</v>
      </c>
      <c r="E374" s="5">
        <v>50</v>
      </c>
      <c r="F374" s="5">
        <v>0</v>
      </c>
      <c r="G374" s="5">
        <v>3</v>
      </c>
      <c r="H374" s="5">
        <v>0</v>
      </c>
      <c r="I374" s="5">
        <v>0</v>
      </c>
      <c r="J374" s="5">
        <v>0</v>
      </c>
      <c r="K374" s="5">
        <v>0</v>
      </c>
      <c r="L374" s="5">
        <v>0</v>
      </c>
      <c r="M374" s="5">
        <v>0</v>
      </c>
      <c r="N374" s="5">
        <v>100</v>
      </c>
      <c r="O374" s="5">
        <v>0</v>
      </c>
      <c r="P374" s="5">
        <v>0</v>
      </c>
      <c r="Q374" s="5">
        <v>0</v>
      </c>
      <c r="R374" s="5">
        <v>0</v>
      </c>
      <c r="S374" s="5">
        <v>100</v>
      </c>
    </row>
    <row r="375" spans="1:19" x14ac:dyDescent="0.25">
      <c r="A375" s="5" t="s">
        <v>2398</v>
      </c>
      <c r="B375" s="5" t="s">
        <v>3238</v>
      </c>
      <c r="C375" s="5">
        <v>0</v>
      </c>
      <c r="D375" s="5">
        <v>25</v>
      </c>
      <c r="E375" s="5">
        <v>0</v>
      </c>
      <c r="F375" s="5">
        <v>0</v>
      </c>
      <c r="G375" s="5">
        <v>0</v>
      </c>
      <c r="H375" s="5">
        <v>0</v>
      </c>
      <c r="I375" s="5">
        <v>0</v>
      </c>
      <c r="J375" s="5">
        <v>0</v>
      </c>
      <c r="K375" s="5">
        <v>0</v>
      </c>
      <c r="L375" s="5">
        <v>0</v>
      </c>
      <c r="M375" s="5">
        <v>0</v>
      </c>
      <c r="N375" s="5"/>
      <c r="O375" s="5"/>
      <c r="P375" s="5"/>
      <c r="Q375" s="5"/>
      <c r="R375" s="5"/>
      <c r="S375" s="5"/>
    </row>
    <row r="376" spans="1:19" x14ac:dyDescent="0.25">
      <c r="A376" s="5" t="s">
        <v>1536</v>
      </c>
      <c r="B376" s="5" t="s">
        <v>3238</v>
      </c>
      <c r="C376" s="5">
        <v>10</v>
      </c>
      <c r="D376" s="5">
        <v>18</v>
      </c>
      <c r="E376" s="5">
        <v>55.56</v>
      </c>
      <c r="F376" s="5">
        <v>8</v>
      </c>
      <c r="G376" s="5">
        <v>2</v>
      </c>
      <c r="H376" s="5">
        <v>1</v>
      </c>
      <c r="I376" s="5">
        <v>2</v>
      </c>
      <c r="J376" s="5">
        <v>2</v>
      </c>
      <c r="K376" s="5">
        <v>3</v>
      </c>
      <c r="L376" s="5">
        <v>8</v>
      </c>
      <c r="M376" s="5">
        <v>0</v>
      </c>
      <c r="N376" s="5">
        <v>20</v>
      </c>
      <c r="O376" s="5">
        <v>10</v>
      </c>
      <c r="P376" s="5">
        <v>20</v>
      </c>
      <c r="Q376" s="5">
        <v>20</v>
      </c>
      <c r="R376" s="5">
        <v>30</v>
      </c>
      <c r="S376" s="5">
        <v>100</v>
      </c>
    </row>
    <row r="377" spans="1:19" x14ac:dyDescent="0.25">
      <c r="A377" s="5" t="s">
        <v>2400</v>
      </c>
      <c r="B377" s="5" t="s">
        <v>3238</v>
      </c>
      <c r="C377" s="5">
        <v>9</v>
      </c>
      <c r="D377" s="5">
        <v>85</v>
      </c>
      <c r="E377" s="5">
        <v>10.59</v>
      </c>
      <c r="F377" s="5">
        <v>8</v>
      </c>
      <c r="G377" s="5">
        <v>1</v>
      </c>
      <c r="H377" s="5">
        <v>0</v>
      </c>
      <c r="I377" s="5">
        <v>4</v>
      </c>
      <c r="J377" s="5">
        <v>1</v>
      </c>
      <c r="K377" s="5">
        <v>3</v>
      </c>
      <c r="L377" s="5">
        <v>8</v>
      </c>
      <c r="M377" s="5">
        <v>0</v>
      </c>
      <c r="N377" s="5">
        <v>11.11</v>
      </c>
      <c r="O377" s="5">
        <v>0</v>
      </c>
      <c r="P377" s="5">
        <v>44.44</v>
      </c>
      <c r="Q377" s="5">
        <v>11.11</v>
      </c>
      <c r="R377" s="5">
        <v>33.33</v>
      </c>
      <c r="S377" s="5">
        <v>100</v>
      </c>
    </row>
    <row r="378" spans="1:19" x14ac:dyDescent="0.25">
      <c r="A378" s="5" t="s">
        <v>2402</v>
      </c>
      <c r="B378" s="5" t="s">
        <v>3238</v>
      </c>
      <c r="C378" s="5">
        <v>8</v>
      </c>
      <c r="D378" s="5">
        <v>44</v>
      </c>
      <c r="E378" s="5">
        <v>18.18</v>
      </c>
      <c r="F378" s="5">
        <v>3</v>
      </c>
      <c r="G378" s="5">
        <v>5</v>
      </c>
      <c r="H378" s="5">
        <v>0</v>
      </c>
      <c r="I378" s="5">
        <v>0</v>
      </c>
      <c r="J378" s="5">
        <v>1</v>
      </c>
      <c r="K378" s="5">
        <v>2</v>
      </c>
      <c r="L378" s="5">
        <v>3</v>
      </c>
      <c r="M378" s="5">
        <v>0</v>
      </c>
      <c r="N378" s="5">
        <v>62.5</v>
      </c>
      <c r="O378" s="5">
        <v>0</v>
      </c>
      <c r="P378" s="5">
        <v>0</v>
      </c>
      <c r="Q378" s="5">
        <v>12.5</v>
      </c>
      <c r="R378" s="5">
        <v>25</v>
      </c>
      <c r="S378" s="5">
        <v>100</v>
      </c>
    </row>
    <row r="379" spans="1:19" x14ac:dyDescent="0.25">
      <c r="A379" s="5" t="s">
        <v>1538</v>
      </c>
      <c r="B379" s="5" t="s">
        <v>3238</v>
      </c>
      <c r="C379" s="5">
        <v>1</v>
      </c>
      <c r="D379" s="5">
        <v>19</v>
      </c>
      <c r="E379" s="5">
        <v>5.26</v>
      </c>
      <c r="F379" s="5">
        <v>0</v>
      </c>
      <c r="G379" s="5">
        <v>1</v>
      </c>
      <c r="H379" s="5">
        <v>0</v>
      </c>
      <c r="I379" s="5">
        <v>0</v>
      </c>
      <c r="J379" s="5">
        <v>0</v>
      </c>
      <c r="K379" s="5">
        <v>0</v>
      </c>
      <c r="L379" s="5">
        <v>0</v>
      </c>
      <c r="M379" s="5">
        <v>0</v>
      </c>
      <c r="N379" s="5">
        <v>100</v>
      </c>
      <c r="O379" s="5">
        <v>0</v>
      </c>
      <c r="P379" s="5">
        <v>0</v>
      </c>
      <c r="Q379" s="5">
        <v>0</v>
      </c>
      <c r="R379" s="5">
        <v>0</v>
      </c>
      <c r="S379" s="5">
        <v>100</v>
      </c>
    </row>
    <row r="380" spans="1:19" x14ac:dyDescent="0.25">
      <c r="A380" s="5" t="s">
        <v>2404</v>
      </c>
      <c r="B380" s="5" t="s">
        <v>3238</v>
      </c>
      <c r="C380" s="5">
        <v>2</v>
      </c>
      <c r="D380" s="5">
        <v>9</v>
      </c>
      <c r="E380" s="5">
        <v>22.22</v>
      </c>
      <c r="F380" s="5">
        <v>2</v>
      </c>
      <c r="G380" s="5">
        <v>0</v>
      </c>
      <c r="H380" s="5">
        <v>1</v>
      </c>
      <c r="I380" s="5">
        <v>0</v>
      </c>
      <c r="J380" s="5">
        <v>1</v>
      </c>
      <c r="K380" s="5">
        <v>0</v>
      </c>
      <c r="L380" s="5">
        <v>2</v>
      </c>
      <c r="M380" s="5">
        <v>0</v>
      </c>
      <c r="N380" s="5">
        <v>0</v>
      </c>
      <c r="O380" s="5">
        <v>50</v>
      </c>
      <c r="P380" s="5">
        <v>0</v>
      </c>
      <c r="Q380" s="5">
        <v>50</v>
      </c>
      <c r="R380" s="5">
        <v>0</v>
      </c>
      <c r="S380" s="5">
        <v>100</v>
      </c>
    </row>
    <row r="381" spans="1:19" x14ac:dyDescent="0.25">
      <c r="A381" s="5" t="s">
        <v>2408</v>
      </c>
      <c r="B381" s="5" t="s">
        <v>3238</v>
      </c>
      <c r="C381" s="5">
        <v>10</v>
      </c>
      <c r="D381" s="5">
        <v>28</v>
      </c>
      <c r="E381" s="5">
        <v>35.71</v>
      </c>
      <c r="F381" s="5">
        <v>10</v>
      </c>
      <c r="G381" s="5">
        <v>0</v>
      </c>
      <c r="H381" s="5">
        <v>3</v>
      </c>
      <c r="I381" s="5">
        <v>3</v>
      </c>
      <c r="J381" s="5">
        <v>4</v>
      </c>
      <c r="K381" s="5">
        <v>0</v>
      </c>
      <c r="L381" s="5">
        <v>10</v>
      </c>
      <c r="M381" s="5">
        <v>0</v>
      </c>
      <c r="N381" s="5">
        <v>0</v>
      </c>
      <c r="O381" s="5">
        <v>30</v>
      </c>
      <c r="P381" s="5">
        <v>30</v>
      </c>
      <c r="Q381" s="5">
        <v>40</v>
      </c>
      <c r="R381" s="5">
        <v>0</v>
      </c>
      <c r="S381" s="5">
        <v>100</v>
      </c>
    </row>
    <row r="382" spans="1:19" x14ac:dyDescent="0.25">
      <c r="A382" s="5" t="s">
        <v>2410</v>
      </c>
      <c r="B382" s="5" t="s">
        <v>3238</v>
      </c>
      <c r="C382" s="5">
        <v>0</v>
      </c>
      <c r="D382" s="5">
        <v>4</v>
      </c>
      <c r="E382" s="5">
        <v>0</v>
      </c>
      <c r="F382" s="5">
        <v>0</v>
      </c>
      <c r="G382" s="5">
        <v>0</v>
      </c>
      <c r="H382" s="5">
        <v>0</v>
      </c>
      <c r="I382" s="5">
        <v>0</v>
      </c>
      <c r="J382" s="5">
        <v>0</v>
      </c>
      <c r="K382" s="5">
        <v>0</v>
      </c>
      <c r="L382" s="5">
        <v>0</v>
      </c>
      <c r="M382" s="5">
        <v>0</v>
      </c>
      <c r="N382" s="5"/>
      <c r="O382" s="5"/>
      <c r="P382" s="5"/>
      <c r="Q382" s="5"/>
      <c r="R382" s="5"/>
      <c r="S382" s="5"/>
    </row>
    <row r="383" spans="1:19" x14ac:dyDescent="0.25">
      <c r="A383" s="5" t="s">
        <v>2412</v>
      </c>
      <c r="B383" s="5" t="s">
        <v>3238</v>
      </c>
      <c r="C383" s="5">
        <v>4</v>
      </c>
      <c r="D383" s="5">
        <v>9</v>
      </c>
      <c r="E383" s="5">
        <v>44.44</v>
      </c>
      <c r="F383" s="5">
        <v>2</v>
      </c>
      <c r="G383" s="5">
        <v>2</v>
      </c>
      <c r="H383" s="5">
        <v>0</v>
      </c>
      <c r="I383" s="5">
        <v>1</v>
      </c>
      <c r="J383" s="5">
        <v>1</v>
      </c>
      <c r="K383" s="5">
        <v>0</v>
      </c>
      <c r="L383" s="5">
        <v>2</v>
      </c>
      <c r="M383" s="5">
        <v>0</v>
      </c>
      <c r="N383" s="5">
        <v>50</v>
      </c>
      <c r="O383" s="5">
        <v>0</v>
      </c>
      <c r="P383" s="5">
        <v>25</v>
      </c>
      <c r="Q383" s="5">
        <v>25</v>
      </c>
      <c r="R383" s="5">
        <v>0</v>
      </c>
      <c r="S383" s="5">
        <v>100</v>
      </c>
    </row>
    <row r="384" spans="1:19" x14ac:dyDescent="0.25">
      <c r="A384" s="5" t="s">
        <v>2414</v>
      </c>
      <c r="B384" s="5" t="s">
        <v>3238</v>
      </c>
      <c r="C384" s="5">
        <v>6</v>
      </c>
      <c r="D384" s="5">
        <v>14</v>
      </c>
      <c r="E384" s="5">
        <v>42.86</v>
      </c>
      <c r="F384" s="5">
        <v>6</v>
      </c>
      <c r="G384" s="5">
        <v>0</v>
      </c>
      <c r="H384" s="5">
        <v>0</v>
      </c>
      <c r="I384" s="5">
        <v>5</v>
      </c>
      <c r="J384" s="5">
        <v>1</v>
      </c>
      <c r="K384" s="5">
        <v>0</v>
      </c>
      <c r="L384" s="5">
        <v>6</v>
      </c>
      <c r="M384" s="5">
        <v>0</v>
      </c>
      <c r="N384" s="5">
        <v>0</v>
      </c>
      <c r="O384" s="5">
        <v>0</v>
      </c>
      <c r="P384" s="5">
        <v>83.33</v>
      </c>
      <c r="Q384" s="5">
        <v>16.670000000000002</v>
      </c>
      <c r="R384" s="5">
        <v>0</v>
      </c>
      <c r="S384" s="5">
        <v>100</v>
      </c>
    </row>
    <row r="385" spans="1:19" x14ac:dyDescent="0.25">
      <c r="A385" s="5" t="s">
        <v>2416</v>
      </c>
      <c r="B385" s="5" t="s">
        <v>3238</v>
      </c>
      <c r="C385" s="5">
        <v>4</v>
      </c>
      <c r="D385" s="5">
        <v>27</v>
      </c>
      <c r="E385" s="5">
        <v>14.81</v>
      </c>
      <c r="F385" s="5">
        <v>4</v>
      </c>
      <c r="G385" s="5">
        <v>0</v>
      </c>
      <c r="H385" s="5">
        <v>1</v>
      </c>
      <c r="I385" s="5">
        <v>2</v>
      </c>
      <c r="J385" s="5">
        <v>1</v>
      </c>
      <c r="K385" s="5">
        <v>0</v>
      </c>
      <c r="L385" s="5">
        <v>4</v>
      </c>
      <c r="M385" s="5">
        <v>0</v>
      </c>
      <c r="N385" s="5">
        <v>0</v>
      </c>
      <c r="O385" s="5">
        <v>25</v>
      </c>
      <c r="P385" s="5">
        <v>50</v>
      </c>
      <c r="Q385" s="5">
        <v>25</v>
      </c>
      <c r="R385" s="5">
        <v>0</v>
      </c>
      <c r="S385" s="5">
        <v>100</v>
      </c>
    </row>
    <row r="386" spans="1:19" x14ac:dyDescent="0.25">
      <c r="A386" s="5" t="s">
        <v>2418</v>
      </c>
      <c r="B386" s="5" t="s">
        <v>3238</v>
      </c>
      <c r="C386" s="5">
        <v>4</v>
      </c>
      <c r="D386" s="5">
        <v>13</v>
      </c>
      <c r="E386" s="5">
        <v>30.77</v>
      </c>
      <c r="F386" s="5">
        <v>4</v>
      </c>
      <c r="G386" s="5">
        <v>0</v>
      </c>
      <c r="H386" s="5">
        <v>2</v>
      </c>
      <c r="I386" s="5">
        <v>1</v>
      </c>
      <c r="J386" s="5">
        <v>1</v>
      </c>
      <c r="K386" s="5">
        <v>0</v>
      </c>
      <c r="L386" s="5">
        <v>4</v>
      </c>
      <c r="M386" s="5">
        <v>0</v>
      </c>
      <c r="N386" s="5">
        <v>0</v>
      </c>
      <c r="O386" s="5">
        <v>50</v>
      </c>
      <c r="P386" s="5">
        <v>25</v>
      </c>
      <c r="Q386" s="5">
        <v>25</v>
      </c>
      <c r="R386" s="5">
        <v>0</v>
      </c>
      <c r="S386" s="5">
        <v>100</v>
      </c>
    </row>
    <row r="387" spans="1:19" x14ac:dyDescent="0.25">
      <c r="A387" s="5" t="s">
        <v>2420</v>
      </c>
      <c r="B387" s="5" t="s">
        <v>3238</v>
      </c>
      <c r="C387" s="5">
        <v>0</v>
      </c>
      <c r="D387" s="5">
        <v>3</v>
      </c>
      <c r="E387" s="5">
        <v>0</v>
      </c>
      <c r="F387" s="5">
        <v>0</v>
      </c>
      <c r="G387" s="5">
        <v>0</v>
      </c>
      <c r="H387" s="5">
        <v>0</v>
      </c>
      <c r="I387" s="5">
        <v>0</v>
      </c>
      <c r="J387" s="5">
        <v>0</v>
      </c>
      <c r="K387" s="5">
        <v>0</v>
      </c>
      <c r="L387" s="5">
        <v>0</v>
      </c>
      <c r="M387" s="5">
        <v>0</v>
      </c>
      <c r="N387" s="5"/>
      <c r="O387" s="5"/>
      <c r="P387" s="5"/>
      <c r="Q387" s="5"/>
      <c r="R387" s="5"/>
      <c r="S387" s="5"/>
    </row>
    <row r="388" spans="1:19" x14ac:dyDescent="0.25">
      <c r="A388" s="5" t="s">
        <v>2422</v>
      </c>
      <c r="B388" s="5" t="s">
        <v>3238</v>
      </c>
      <c r="C388" s="5">
        <v>1</v>
      </c>
      <c r="D388" s="5">
        <v>10</v>
      </c>
      <c r="E388" s="5">
        <v>10</v>
      </c>
      <c r="F388" s="5">
        <v>1</v>
      </c>
      <c r="G388" s="5">
        <v>0</v>
      </c>
      <c r="H388" s="5">
        <v>0</v>
      </c>
      <c r="I388" s="5">
        <v>1</v>
      </c>
      <c r="J388" s="5">
        <v>0</v>
      </c>
      <c r="K388" s="5">
        <v>0</v>
      </c>
      <c r="L388" s="5">
        <v>1</v>
      </c>
      <c r="M388" s="5">
        <v>0</v>
      </c>
      <c r="N388" s="5">
        <v>0</v>
      </c>
      <c r="O388" s="5">
        <v>0</v>
      </c>
      <c r="P388" s="5">
        <v>100</v>
      </c>
      <c r="Q388" s="5">
        <v>0</v>
      </c>
      <c r="R388" s="5">
        <v>0</v>
      </c>
      <c r="S388" s="5">
        <v>100</v>
      </c>
    </row>
    <row r="389" spans="1:19" x14ac:dyDescent="0.25">
      <c r="A389" s="5" t="s">
        <v>2424</v>
      </c>
      <c r="B389" s="5" t="s">
        <v>3238</v>
      </c>
      <c r="C389" s="5">
        <v>143</v>
      </c>
      <c r="D389" s="5">
        <v>637</v>
      </c>
      <c r="E389" s="5">
        <v>22.45</v>
      </c>
      <c r="F389" s="5">
        <v>104</v>
      </c>
      <c r="G389" s="5">
        <v>39</v>
      </c>
      <c r="H389" s="5">
        <v>13</v>
      </c>
      <c r="I389" s="5">
        <v>56</v>
      </c>
      <c r="J389" s="5">
        <v>24</v>
      </c>
      <c r="K389" s="5">
        <v>11</v>
      </c>
      <c r="L389" s="5">
        <v>104</v>
      </c>
      <c r="M389" s="5">
        <v>0</v>
      </c>
      <c r="N389" s="5">
        <v>27.27</v>
      </c>
      <c r="O389" s="5">
        <v>9.09</v>
      </c>
      <c r="P389" s="5">
        <v>39.159999999999997</v>
      </c>
      <c r="Q389" s="5">
        <v>16.78</v>
      </c>
      <c r="R389" s="5">
        <v>7.69</v>
      </c>
      <c r="S389" s="5">
        <v>100</v>
      </c>
    </row>
    <row r="390" spans="1:19" x14ac:dyDescent="0.25">
      <c r="A390" s="5" t="s">
        <v>1542</v>
      </c>
      <c r="B390" s="5" t="s">
        <v>3238</v>
      </c>
      <c r="C390" s="5">
        <v>0</v>
      </c>
      <c r="D390" s="5">
        <v>9</v>
      </c>
      <c r="E390" s="5">
        <v>0</v>
      </c>
      <c r="F390" s="5">
        <v>0</v>
      </c>
      <c r="G390" s="5">
        <v>0</v>
      </c>
      <c r="H390" s="5">
        <v>0</v>
      </c>
      <c r="I390" s="5">
        <v>0</v>
      </c>
      <c r="J390" s="5">
        <v>0</v>
      </c>
      <c r="K390" s="5">
        <v>0</v>
      </c>
      <c r="L390" s="5">
        <v>0</v>
      </c>
      <c r="M390" s="5">
        <v>0</v>
      </c>
      <c r="N390" s="5"/>
      <c r="O390" s="5"/>
      <c r="P390" s="5"/>
      <c r="Q390" s="5"/>
      <c r="R390" s="5"/>
      <c r="S390" s="5"/>
    </row>
    <row r="391" spans="1:19" x14ac:dyDescent="0.25">
      <c r="A391" s="5" t="s">
        <v>2426</v>
      </c>
      <c r="B391" s="5" t="s">
        <v>3238</v>
      </c>
      <c r="C391" s="5">
        <v>2</v>
      </c>
      <c r="D391" s="5">
        <v>13</v>
      </c>
      <c r="E391" s="5">
        <v>15.38</v>
      </c>
      <c r="F391" s="5">
        <v>1</v>
      </c>
      <c r="G391" s="5">
        <v>1</v>
      </c>
      <c r="H391" s="5">
        <v>1</v>
      </c>
      <c r="I391" s="5">
        <v>0</v>
      </c>
      <c r="J391" s="5">
        <v>0</v>
      </c>
      <c r="K391" s="5">
        <v>0</v>
      </c>
      <c r="L391" s="5">
        <v>1</v>
      </c>
      <c r="M391" s="5">
        <v>0</v>
      </c>
      <c r="N391" s="5">
        <v>50</v>
      </c>
      <c r="O391" s="5">
        <v>50</v>
      </c>
      <c r="P391" s="5">
        <v>0</v>
      </c>
      <c r="Q391" s="5">
        <v>0</v>
      </c>
      <c r="R391" s="5">
        <v>0</v>
      </c>
      <c r="S391" s="5">
        <v>100</v>
      </c>
    </row>
    <row r="392" spans="1:19" x14ac:dyDescent="0.25">
      <c r="A392" s="5" t="s">
        <v>2428</v>
      </c>
      <c r="B392" s="5" t="s">
        <v>3238</v>
      </c>
      <c r="C392" s="5">
        <v>1</v>
      </c>
      <c r="D392" s="5">
        <v>8</v>
      </c>
      <c r="E392" s="5">
        <v>12.5</v>
      </c>
      <c r="F392" s="5">
        <v>1</v>
      </c>
      <c r="G392" s="5">
        <v>0</v>
      </c>
      <c r="H392" s="5">
        <v>0</v>
      </c>
      <c r="I392" s="5">
        <v>0</v>
      </c>
      <c r="J392" s="5">
        <v>0</v>
      </c>
      <c r="K392" s="5">
        <v>1</v>
      </c>
      <c r="L392" s="5">
        <v>1</v>
      </c>
      <c r="M392" s="5">
        <v>0</v>
      </c>
      <c r="N392" s="5">
        <v>0</v>
      </c>
      <c r="O392" s="5">
        <v>0</v>
      </c>
      <c r="P392" s="5">
        <v>0</v>
      </c>
      <c r="Q392" s="5">
        <v>0</v>
      </c>
      <c r="R392" s="5">
        <v>100</v>
      </c>
      <c r="S392" s="5">
        <v>100</v>
      </c>
    </row>
    <row r="393" spans="1:19" x14ac:dyDescent="0.25">
      <c r="A393" s="5" t="s">
        <v>2430</v>
      </c>
      <c r="B393" s="5" t="s">
        <v>3238</v>
      </c>
      <c r="C393" s="5">
        <v>22</v>
      </c>
      <c r="D393" s="5">
        <v>63</v>
      </c>
      <c r="E393" s="5">
        <v>34.92</v>
      </c>
      <c r="F393" s="5">
        <v>12</v>
      </c>
      <c r="G393" s="5">
        <v>10</v>
      </c>
      <c r="H393" s="5">
        <v>2</v>
      </c>
      <c r="I393" s="5">
        <v>4</v>
      </c>
      <c r="J393" s="5">
        <v>5</v>
      </c>
      <c r="K393" s="5">
        <v>1</v>
      </c>
      <c r="L393" s="5">
        <v>12</v>
      </c>
      <c r="M393" s="5">
        <v>0</v>
      </c>
      <c r="N393" s="5">
        <v>45.45</v>
      </c>
      <c r="O393" s="5">
        <v>9.09</v>
      </c>
      <c r="P393" s="5">
        <v>18.18</v>
      </c>
      <c r="Q393" s="5">
        <v>22.73</v>
      </c>
      <c r="R393" s="5">
        <v>4.55</v>
      </c>
      <c r="S393" s="5">
        <v>100</v>
      </c>
    </row>
    <row r="394" spans="1:19" x14ac:dyDescent="0.25">
      <c r="A394" s="5" t="s">
        <v>1544</v>
      </c>
      <c r="B394" s="5" t="s">
        <v>3238</v>
      </c>
      <c r="C394" s="5">
        <v>0</v>
      </c>
      <c r="D394" s="5">
        <v>5</v>
      </c>
      <c r="E394" s="5">
        <v>0</v>
      </c>
      <c r="F394" s="5">
        <v>0</v>
      </c>
      <c r="G394" s="5">
        <v>0</v>
      </c>
      <c r="H394" s="5">
        <v>0</v>
      </c>
      <c r="I394" s="5">
        <v>0</v>
      </c>
      <c r="J394" s="5">
        <v>0</v>
      </c>
      <c r="K394" s="5">
        <v>0</v>
      </c>
      <c r="L394" s="5">
        <v>0</v>
      </c>
      <c r="M394" s="5">
        <v>0</v>
      </c>
      <c r="N394" s="5"/>
      <c r="O394" s="5"/>
      <c r="P394" s="5"/>
      <c r="Q394" s="5"/>
      <c r="R394" s="5"/>
      <c r="S394" s="5"/>
    </row>
    <row r="395" spans="1:19" x14ac:dyDescent="0.25">
      <c r="A395" s="5" t="s">
        <v>2436</v>
      </c>
      <c r="B395" s="5" t="s">
        <v>3238</v>
      </c>
      <c r="C395" s="5">
        <v>57</v>
      </c>
      <c r="D395" s="5">
        <v>208</v>
      </c>
      <c r="E395" s="5">
        <v>27.4</v>
      </c>
      <c r="F395" s="5">
        <v>42</v>
      </c>
      <c r="G395" s="5">
        <v>15</v>
      </c>
      <c r="H395" s="5">
        <v>14</v>
      </c>
      <c r="I395" s="5">
        <v>17</v>
      </c>
      <c r="J395" s="5">
        <v>9</v>
      </c>
      <c r="K395" s="5">
        <v>2</v>
      </c>
      <c r="L395" s="5">
        <v>42</v>
      </c>
      <c r="M395" s="5">
        <v>0</v>
      </c>
      <c r="N395" s="5">
        <v>26.32</v>
      </c>
      <c r="O395" s="5">
        <v>24.56</v>
      </c>
      <c r="P395" s="5">
        <v>29.82</v>
      </c>
      <c r="Q395" s="5">
        <v>15.79</v>
      </c>
      <c r="R395" s="5">
        <v>3.51</v>
      </c>
      <c r="S395" s="5">
        <v>100</v>
      </c>
    </row>
    <row r="396" spans="1:19" x14ac:dyDescent="0.25">
      <c r="A396" s="5" t="s">
        <v>2438</v>
      </c>
      <c r="B396" s="5" t="s">
        <v>3238</v>
      </c>
      <c r="C396" s="5">
        <v>4</v>
      </c>
      <c r="D396" s="5">
        <v>13</v>
      </c>
      <c r="E396" s="5">
        <v>30.77</v>
      </c>
      <c r="F396" s="5">
        <v>4</v>
      </c>
      <c r="G396" s="5">
        <v>0</v>
      </c>
      <c r="H396" s="5">
        <v>1</v>
      </c>
      <c r="I396" s="5">
        <v>2</v>
      </c>
      <c r="J396" s="5">
        <v>1</v>
      </c>
      <c r="K396" s="5">
        <v>0</v>
      </c>
      <c r="L396" s="5">
        <v>4</v>
      </c>
      <c r="M396" s="5">
        <v>0</v>
      </c>
      <c r="N396" s="5">
        <v>0</v>
      </c>
      <c r="O396" s="5">
        <v>25</v>
      </c>
      <c r="P396" s="5">
        <v>50</v>
      </c>
      <c r="Q396" s="5">
        <v>25</v>
      </c>
      <c r="R396" s="5">
        <v>0</v>
      </c>
      <c r="S396" s="5">
        <v>100</v>
      </c>
    </row>
    <row r="397" spans="1:19" x14ac:dyDescent="0.25">
      <c r="A397" s="5" t="s">
        <v>2440</v>
      </c>
      <c r="B397" s="5" t="s">
        <v>3238</v>
      </c>
      <c r="C397" s="5">
        <v>183</v>
      </c>
      <c r="D397" s="5">
        <v>1174</v>
      </c>
      <c r="E397" s="5">
        <v>15.59</v>
      </c>
      <c r="F397" s="5">
        <v>129</v>
      </c>
      <c r="G397" s="5">
        <v>54</v>
      </c>
      <c r="H397" s="5">
        <v>41</v>
      </c>
      <c r="I397" s="5">
        <v>43</v>
      </c>
      <c r="J397" s="5">
        <v>26</v>
      </c>
      <c r="K397" s="5">
        <v>19</v>
      </c>
      <c r="L397" s="5">
        <v>129</v>
      </c>
      <c r="M397" s="5">
        <v>0</v>
      </c>
      <c r="N397" s="5">
        <v>29.51</v>
      </c>
      <c r="O397" s="5">
        <v>22.4</v>
      </c>
      <c r="P397" s="5">
        <v>23.5</v>
      </c>
      <c r="Q397" s="5">
        <v>14.21</v>
      </c>
      <c r="R397" s="5">
        <v>10.38</v>
      </c>
      <c r="S397" s="5">
        <v>100</v>
      </c>
    </row>
    <row r="398" spans="1:19" x14ac:dyDescent="0.25">
      <c r="A398" s="5" t="s">
        <v>1546</v>
      </c>
      <c r="B398" s="5" t="s">
        <v>3238</v>
      </c>
      <c r="C398" s="5">
        <v>0</v>
      </c>
      <c r="D398" s="5">
        <v>199</v>
      </c>
      <c r="E398" s="5">
        <v>0</v>
      </c>
      <c r="F398" s="5">
        <v>0</v>
      </c>
      <c r="G398" s="5">
        <v>0</v>
      </c>
      <c r="H398" s="5">
        <v>0</v>
      </c>
      <c r="I398" s="5">
        <v>0</v>
      </c>
      <c r="J398" s="5">
        <v>0</v>
      </c>
      <c r="K398" s="5">
        <v>0</v>
      </c>
      <c r="L398" s="5">
        <v>0</v>
      </c>
      <c r="M398" s="5">
        <v>0</v>
      </c>
      <c r="N398" s="5"/>
      <c r="O398" s="5"/>
      <c r="P398" s="5"/>
      <c r="Q398" s="5"/>
      <c r="R398" s="5"/>
      <c r="S398" s="5"/>
    </row>
    <row r="399" spans="1:19" x14ac:dyDescent="0.25">
      <c r="A399" s="5" t="s">
        <v>1548</v>
      </c>
      <c r="B399" s="5" t="s">
        <v>3238</v>
      </c>
      <c r="C399" s="5">
        <v>0</v>
      </c>
      <c r="D399" s="5">
        <v>1</v>
      </c>
      <c r="E399" s="5">
        <v>0</v>
      </c>
      <c r="F399" s="5">
        <v>0</v>
      </c>
      <c r="G399" s="5">
        <v>0</v>
      </c>
      <c r="H399" s="5">
        <v>0</v>
      </c>
      <c r="I399" s="5">
        <v>0</v>
      </c>
      <c r="J399" s="5">
        <v>0</v>
      </c>
      <c r="K399" s="5">
        <v>0</v>
      </c>
      <c r="L399" s="5">
        <v>0</v>
      </c>
      <c r="M399" s="5">
        <v>0</v>
      </c>
      <c r="N399" s="5"/>
      <c r="O399" s="5"/>
      <c r="P399" s="5"/>
      <c r="Q399" s="5"/>
      <c r="R399" s="5"/>
      <c r="S399" s="5"/>
    </row>
    <row r="400" spans="1:19" x14ac:dyDescent="0.25">
      <c r="A400" s="5" t="s">
        <v>2442</v>
      </c>
      <c r="B400" s="5" t="s">
        <v>3238</v>
      </c>
      <c r="C400" s="5">
        <v>11</v>
      </c>
      <c r="D400" s="5">
        <v>26</v>
      </c>
      <c r="E400" s="5">
        <v>42.31</v>
      </c>
      <c r="F400" s="5">
        <v>5</v>
      </c>
      <c r="G400" s="5">
        <v>6</v>
      </c>
      <c r="H400" s="5">
        <v>0</v>
      </c>
      <c r="I400" s="5">
        <v>4</v>
      </c>
      <c r="J400" s="5">
        <v>0</v>
      </c>
      <c r="K400" s="5">
        <v>1</v>
      </c>
      <c r="L400" s="5">
        <v>5</v>
      </c>
      <c r="M400" s="5">
        <v>0</v>
      </c>
      <c r="N400" s="5">
        <v>54.55</v>
      </c>
      <c r="O400" s="5">
        <v>0</v>
      </c>
      <c r="P400" s="5">
        <v>36.36</v>
      </c>
      <c r="Q400" s="5">
        <v>0</v>
      </c>
      <c r="R400" s="5">
        <v>9.09</v>
      </c>
      <c r="S400" s="5">
        <v>100</v>
      </c>
    </row>
    <row r="401" spans="1:19" x14ac:dyDescent="0.25">
      <c r="A401" s="5" t="s">
        <v>1550</v>
      </c>
      <c r="B401" s="5" t="s">
        <v>3238</v>
      </c>
      <c r="C401" s="5">
        <v>44</v>
      </c>
      <c r="D401" s="5">
        <v>188</v>
      </c>
      <c r="E401" s="5">
        <v>23.4</v>
      </c>
      <c r="F401" s="5">
        <v>37</v>
      </c>
      <c r="G401" s="5">
        <v>7</v>
      </c>
      <c r="H401" s="5">
        <v>6</v>
      </c>
      <c r="I401" s="5">
        <v>11</v>
      </c>
      <c r="J401" s="5">
        <v>11</v>
      </c>
      <c r="K401" s="5">
        <v>9</v>
      </c>
      <c r="L401" s="5">
        <v>37</v>
      </c>
      <c r="M401" s="5">
        <v>0</v>
      </c>
      <c r="N401" s="5">
        <v>15.91</v>
      </c>
      <c r="O401" s="5">
        <v>13.64</v>
      </c>
      <c r="P401" s="5">
        <v>25</v>
      </c>
      <c r="Q401" s="5">
        <v>25</v>
      </c>
      <c r="R401" s="5">
        <v>20.45</v>
      </c>
      <c r="S401" s="5">
        <v>100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CFD8-3D46-42CC-9E71-60D83A3A37AD}">
  <dimension ref="A1:S62"/>
  <sheetViews>
    <sheetView zoomScaleNormal="100" workbookViewId="0"/>
  </sheetViews>
  <sheetFormatPr defaultRowHeight="15" x14ac:dyDescent="0.25"/>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1237</v>
      </c>
      <c r="B2" s="5" t="s">
        <v>3238</v>
      </c>
      <c r="C2" s="5">
        <v>245</v>
      </c>
      <c r="D2" s="5">
        <v>1432</v>
      </c>
      <c r="E2" s="5">
        <v>17.11</v>
      </c>
      <c r="F2" s="5">
        <v>177</v>
      </c>
      <c r="G2" s="5">
        <v>68</v>
      </c>
      <c r="H2" s="5">
        <v>77</v>
      </c>
      <c r="I2" s="5">
        <v>41</v>
      </c>
      <c r="J2" s="5">
        <v>45</v>
      </c>
      <c r="K2" s="5">
        <v>14</v>
      </c>
      <c r="L2" s="5">
        <v>177</v>
      </c>
      <c r="M2" s="5">
        <v>0</v>
      </c>
      <c r="N2" s="5">
        <v>27.76</v>
      </c>
      <c r="O2" s="5">
        <v>31.43</v>
      </c>
      <c r="P2" s="5">
        <v>16.73</v>
      </c>
      <c r="Q2" s="5">
        <v>18.37</v>
      </c>
      <c r="R2" s="5">
        <v>5.71</v>
      </c>
      <c r="S2" s="5">
        <v>100</v>
      </c>
    </row>
    <row r="3" spans="1:19" x14ac:dyDescent="0.25">
      <c r="A3" s="5" t="s">
        <v>1241</v>
      </c>
      <c r="B3" s="5" t="s">
        <v>3238</v>
      </c>
      <c r="C3" s="5">
        <v>17</v>
      </c>
      <c r="D3" s="5">
        <v>23</v>
      </c>
      <c r="E3" s="5">
        <v>73.91</v>
      </c>
      <c r="F3" s="5">
        <v>11</v>
      </c>
      <c r="G3" s="5">
        <v>6</v>
      </c>
      <c r="H3" s="5">
        <v>0</v>
      </c>
      <c r="I3" s="5">
        <v>6</v>
      </c>
      <c r="J3" s="5">
        <v>2</v>
      </c>
      <c r="K3" s="5">
        <v>3</v>
      </c>
      <c r="L3" s="5">
        <v>11</v>
      </c>
      <c r="M3" s="5">
        <v>0</v>
      </c>
      <c r="N3" s="5">
        <v>35.29</v>
      </c>
      <c r="O3" s="5">
        <v>0</v>
      </c>
      <c r="P3" s="5">
        <v>35.29</v>
      </c>
      <c r="Q3" s="5">
        <v>11.76</v>
      </c>
      <c r="R3" s="5">
        <v>17.649999999999999</v>
      </c>
      <c r="S3" s="5">
        <v>100</v>
      </c>
    </row>
    <row r="4" spans="1:19" x14ac:dyDescent="0.25">
      <c r="A4" s="5" t="s">
        <v>1243</v>
      </c>
      <c r="B4" s="5" t="s">
        <v>3238</v>
      </c>
      <c r="C4" s="5">
        <v>207</v>
      </c>
      <c r="D4" s="5">
        <v>442</v>
      </c>
      <c r="E4" s="5">
        <v>46.83</v>
      </c>
      <c r="F4" s="5">
        <v>180</v>
      </c>
      <c r="G4" s="5">
        <v>27</v>
      </c>
      <c r="H4" s="5">
        <v>35</v>
      </c>
      <c r="I4" s="5">
        <v>31</v>
      </c>
      <c r="J4" s="5">
        <v>40</v>
      </c>
      <c r="K4" s="5">
        <v>74</v>
      </c>
      <c r="L4" s="5">
        <v>180</v>
      </c>
      <c r="M4" s="5">
        <v>0</v>
      </c>
      <c r="N4" s="5">
        <v>13.04</v>
      </c>
      <c r="O4" s="5">
        <v>16.91</v>
      </c>
      <c r="P4" s="5">
        <v>14.98</v>
      </c>
      <c r="Q4" s="5">
        <v>19.32</v>
      </c>
      <c r="R4" s="5">
        <v>35.75</v>
      </c>
      <c r="S4" s="5">
        <v>100</v>
      </c>
    </row>
    <row r="5" spans="1:19" x14ac:dyDescent="0.25">
      <c r="A5" s="5" t="s">
        <v>1245</v>
      </c>
      <c r="B5" s="5" t="s">
        <v>3238</v>
      </c>
      <c r="C5" s="5">
        <v>158</v>
      </c>
      <c r="D5" s="5">
        <v>372</v>
      </c>
      <c r="E5" s="5">
        <v>42.47</v>
      </c>
      <c r="F5" s="5">
        <v>113</v>
      </c>
      <c r="G5" s="5">
        <v>45</v>
      </c>
      <c r="H5" s="5">
        <v>19</v>
      </c>
      <c r="I5" s="5">
        <v>30</v>
      </c>
      <c r="J5" s="5">
        <v>42</v>
      </c>
      <c r="K5" s="5">
        <v>22</v>
      </c>
      <c r="L5" s="5">
        <v>113</v>
      </c>
      <c r="M5" s="5">
        <v>0</v>
      </c>
      <c r="N5" s="5">
        <v>28.48</v>
      </c>
      <c r="O5" s="5">
        <v>12.03</v>
      </c>
      <c r="P5" s="5">
        <v>18.989999999999998</v>
      </c>
      <c r="Q5" s="5">
        <v>26.58</v>
      </c>
      <c r="R5" s="5">
        <v>13.92</v>
      </c>
      <c r="S5" s="5">
        <v>100</v>
      </c>
    </row>
    <row r="6" spans="1:19" x14ac:dyDescent="0.25">
      <c r="A6" s="5" t="s">
        <v>1247</v>
      </c>
      <c r="B6" s="5" t="s">
        <v>3238</v>
      </c>
      <c r="C6" s="5">
        <v>42</v>
      </c>
      <c r="D6" s="5">
        <v>117</v>
      </c>
      <c r="E6" s="5">
        <v>35.9</v>
      </c>
      <c r="F6" s="5">
        <v>34</v>
      </c>
      <c r="G6" s="5">
        <v>8</v>
      </c>
      <c r="H6" s="5">
        <v>2</v>
      </c>
      <c r="I6" s="5">
        <v>11</v>
      </c>
      <c r="J6" s="5">
        <v>16</v>
      </c>
      <c r="K6" s="5">
        <v>5</v>
      </c>
      <c r="L6" s="5">
        <v>34</v>
      </c>
      <c r="M6" s="5">
        <v>0</v>
      </c>
      <c r="N6" s="5">
        <v>19.05</v>
      </c>
      <c r="O6" s="5">
        <v>4.76</v>
      </c>
      <c r="P6" s="5">
        <v>26.19</v>
      </c>
      <c r="Q6" s="5">
        <v>38.1</v>
      </c>
      <c r="R6" s="5">
        <v>11.9</v>
      </c>
      <c r="S6" s="5">
        <v>100</v>
      </c>
    </row>
    <row r="7" spans="1:19" x14ac:dyDescent="0.25">
      <c r="A7" s="5" t="s">
        <v>1253</v>
      </c>
      <c r="B7" s="5" t="s">
        <v>3238</v>
      </c>
      <c r="C7" s="5">
        <v>52</v>
      </c>
      <c r="D7" s="5">
        <v>250</v>
      </c>
      <c r="E7" s="5">
        <v>20.8</v>
      </c>
      <c r="F7" s="5">
        <v>37</v>
      </c>
      <c r="G7" s="5">
        <v>15</v>
      </c>
      <c r="H7" s="5">
        <v>10</v>
      </c>
      <c r="I7" s="5">
        <v>11</v>
      </c>
      <c r="J7" s="5">
        <v>14</v>
      </c>
      <c r="K7" s="5">
        <v>2</v>
      </c>
      <c r="L7" s="5">
        <v>37</v>
      </c>
      <c r="M7" s="5">
        <v>0</v>
      </c>
      <c r="N7" s="5">
        <v>28.85</v>
      </c>
      <c r="O7" s="5">
        <v>19.23</v>
      </c>
      <c r="P7" s="5">
        <v>21.15</v>
      </c>
      <c r="Q7" s="5">
        <v>26.92</v>
      </c>
      <c r="R7" s="5">
        <v>3.85</v>
      </c>
      <c r="S7" s="5">
        <v>100</v>
      </c>
    </row>
    <row r="8" spans="1:19" x14ac:dyDescent="0.25">
      <c r="A8" s="5" t="s">
        <v>1261</v>
      </c>
      <c r="B8" s="5" t="s">
        <v>3238</v>
      </c>
      <c r="C8" s="5">
        <v>24</v>
      </c>
      <c r="D8" s="5">
        <v>487</v>
      </c>
      <c r="E8" s="5">
        <v>4.93</v>
      </c>
      <c r="F8" s="5">
        <v>18</v>
      </c>
      <c r="G8" s="5">
        <v>6</v>
      </c>
      <c r="H8" s="5">
        <v>4</v>
      </c>
      <c r="I8" s="5">
        <v>5</v>
      </c>
      <c r="J8" s="5">
        <v>4</v>
      </c>
      <c r="K8" s="5">
        <v>5</v>
      </c>
      <c r="L8" s="5">
        <v>18</v>
      </c>
      <c r="M8" s="5">
        <v>0</v>
      </c>
      <c r="N8" s="5">
        <v>25</v>
      </c>
      <c r="O8" s="5">
        <v>16.670000000000002</v>
      </c>
      <c r="P8" s="5">
        <v>20.83</v>
      </c>
      <c r="Q8" s="5">
        <v>16.670000000000002</v>
      </c>
      <c r="R8" s="5">
        <v>20.83</v>
      </c>
      <c r="S8" s="5">
        <v>100</v>
      </c>
    </row>
    <row r="9" spans="1:19" x14ac:dyDescent="0.25">
      <c r="A9" s="5" t="s">
        <v>1263</v>
      </c>
      <c r="B9" s="5" t="s">
        <v>3238</v>
      </c>
      <c r="C9" s="5">
        <v>610</v>
      </c>
      <c r="D9" s="5">
        <v>1723</v>
      </c>
      <c r="E9" s="5">
        <v>35.4</v>
      </c>
      <c r="F9" s="5">
        <v>441</v>
      </c>
      <c r="G9" s="5">
        <v>169</v>
      </c>
      <c r="H9" s="5">
        <v>183</v>
      </c>
      <c r="I9" s="5">
        <v>112</v>
      </c>
      <c r="J9" s="5">
        <v>91</v>
      </c>
      <c r="K9" s="5">
        <v>55</v>
      </c>
      <c r="L9" s="5">
        <v>441</v>
      </c>
      <c r="M9" s="5">
        <v>0</v>
      </c>
      <c r="N9" s="5">
        <v>27.7</v>
      </c>
      <c r="O9" s="5">
        <v>30</v>
      </c>
      <c r="P9" s="5">
        <v>18.36</v>
      </c>
      <c r="Q9" s="5">
        <v>14.92</v>
      </c>
      <c r="R9" s="5">
        <v>9.02</v>
      </c>
      <c r="S9" s="5">
        <v>100</v>
      </c>
    </row>
    <row r="10" spans="1:19" x14ac:dyDescent="0.25">
      <c r="A10" s="5" t="s">
        <v>1269</v>
      </c>
      <c r="B10" s="5" t="s">
        <v>3238</v>
      </c>
      <c r="C10" s="5">
        <v>1408</v>
      </c>
      <c r="D10" s="5">
        <v>3907</v>
      </c>
      <c r="E10" s="5">
        <v>36.04</v>
      </c>
      <c r="F10" s="5">
        <v>1104</v>
      </c>
      <c r="G10" s="5">
        <v>304</v>
      </c>
      <c r="H10" s="5">
        <v>219</v>
      </c>
      <c r="I10" s="5">
        <v>435</v>
      </c>
      <c r="J10" s="5">
        <v>212</v>
      </c>
      <c r="K10" s="5">
        <v>238</v>
      </c>
      <c r="L10" s="5">
        <v>1104</v>
      </c>
      <c r="M10" s="5">
        <v>0</v>
      </c>
      <c r="N10" s="5">
        <v>21.59</v>
      </c>
      <c r="O10" s="5">
        <v>15.55</v>
      </c>
      <c r="P10" s="5">
        <v>30.89</v>
      </c>
      <c r="Q10" s="5">
        <v>15.06</v>
      </c>
      <c r="R10" s="5">
        <v>16.899999999999999</v>
      </c>
      <c r="S10" s="5">
        <v>100</v>
      </c>
    </row>
    <row r="11" spans="1:19" x14ac:dyDescent="0.25">
      <c r="A11" s="5" t="s">
        <v>1289</v>
      </c>
      <c r="B11" s="5" t="s">
        <v>3238</v>
      </c>
      <c r="C11" s="5">
        <v>2</v>
      </c>
      <c r="D11" s="5">
        <v>14</v>
      </c>
      <c r="E11" s="5">
        <v>14.29</v>
      </c>
      <c r="F11" s="5">
        <v>0</v>
      </c>
      <c r="G11" s="5">
        <v>2</v>
      </c>
      <c r="H11" s="5">
        <v>0</v>
      </c>
      <c r="I11" s="5">
        <v>0</v>
      </c>
      <c r="J11" s="5">
        <v>0</v>
      </c>
      <c r="K11" s="5">
        <v>0</v>
      </c>
      <c r="L11" s="5">
        <v>0</v>
      </c>
      <c r="M11" s="5">
        <v>0</v>
      </c>
      <c r="N11" s="5">
        <v>100</v>
      </c>
      <c r="O11" s="5">
        <v>0</v>
      </c>
      <c r="P11" s="5">
        <v>0</v>
      </c>
      <c r="Q11" s="5">
        <v>0</v>
      </c>
      <c r="R11" s="5">
        <v>0</v>
      </c>
      <c r="S11" s="5">
        <v>100</v>
      </c>
    </row>
    <row r="12" spans="1:19" x14ac:dyDescent="0.25">
      <c r="A12" s="5" t="s">
        <v>1212</v>
      </c>
      <c r="B12" s="5" t="s">
        <v>3238</v>
      </c>
      <c r="C12" s="5">
        <v>48</v>
      </c>
      <c r="D12" s="5">
        <v>130</v>
      </c>
      <c r="E12" s="5">
        <v>36.92</v>
      </c>
      <c r="F12" s="5">
        <v>37</v>
      </c>
      <c r="G12" s="5">
        <v>11</v>
      </c>
      <c r="H12" s="5">
        <v>4</v>
      </c>
      <c r="I12" s="5">
        <v>24</v>
      </c>
      <c r="J12" s="5">
        <v>3</v>
      </c>
      <c r="K12" s="5">
        <v>6</v>
      </c>
      <c r="L12" s="5">
        <v>37</v>
      </c>
      <c r="M12" s="5">
        <v>0</v>
      </c>
      <c r="N12" s="5">
        <v>22.92</v>
      </c>
      <c r="O12" s="5">
        <v>8.33</v>
      </c>
      <c r="P12" s="5">
        <v>50</v>
      </c>
      <c r="Q12" s="5">
        <v>6.25</v>
      </c>
      <c r="R12" s="5">
        <v>12.5</v>
      </c>
      <c r="S12" s="5">
        <v>100</v>
      </c>
    </row>
    <row r="13" spans="1:19" x14ac:dyDescent="0.25">
      <c r="A13" s="5" t="s">
        <v>1294</v>
      </c>
      <c r="B13" s="5" t="s">
        <v>3238</v>
      </c>
      <c r="C13" s="5">
        <v>9</v>
      </c>
      <c r="D13" s="5">
        <v>62</v>
      </c>
      <c r="E13" s="5">
        <v>14.52</v>
      </c>
      <c r="F13" s="5">
        <v>9</v>
      </c>
      <c r="G13" s="5">
        <v>0</v>
      </c>
      <c r="H13" s="5">
        <v>4</v>
      </c>
      <c r="I13" s="5">
        <v>4</v>
      </c>
      <c r="J13" s="5">
        <v>1</v>
      </c>
      <c r="K13" s="5">
        <v>0</v>
      </c>
      <c r="L13" s="5">
        <v>9</v>
      </c>
      <c r="M13" s="5">
        <v>0</v>
      </c>
      <c r="N13" s="5">
        <v>0</v>
      </c>
      <c r="O13" s="5">
        <v>44.44</v>
      </c>
      <c r="P13" s="5">
        <v>44.44</v>
      </c>
      <c r="Q13" s="5">
        <v>11.11</v>
      </c>
      <c r="R13" s="5">
        <v>0</v>
      </c>
      <c r="S13" s="5">
        <v>100</v>
      </c>
    </row>
    <row r="14" spans="1:19" x14ac:dyDescent="0.25">
      <c r="A14" s="5" t="s">
        <v>1304</v>
      </c>
      <c r="B14" s="5" t="s">
        <v>3238</v>
      </c>
      <c r="C14" s="5">
        <v>14</v>
      </c>
      <c r="D14" s="5">
        <v>16</v>
      </c>
      <c r="E14" s="5">
        <v>87.5</v>
      </c>
      <c r="F14" s="5">
        <v>9</v>
      </c>
      <c r="G14" s="5">
        <v>5</v>
      </c>
      <c r="H14" s="5">
        <v>0</v>
      </c>
      <c r="I14" s="5">
        <v>8</v>
      </c>
      <c r="J14" s="5">
        <v>1</v>
      </c>
      <c r="K14" s="5">
        <v>0</v>
      </c>
      <c r="L14" s="5">
        <v>9</v>
      </c>
      <c r="M14" s="5">
        <v>0</v>
      </c>
      <c r="N14" s="5">
        <v>35.71</v>
      </c>
      <c r="O14" s="5">
        <v>0</v>
      </c>
      <c r="P14" s="5">
        <v>57.14</v>
      </c>
      <c r="Q14" s="5">
        <v>7.14</v>
      </c>
      <c r="R14" s="5">
        <v>0</v>
      </c>
      <c r="S14" s="5">
        <v>100</v>
      </c>
    </row>
    <row r="15" spans="1:19" x14ac:dyDescent="0.25">
      <c r="A15" s="5" t="s">
        <v>1314</v>
      </c>
      <c r="B15" s="5" t="s">
        <v>3238</v>
      </c>
      <c r="C15" s="5">
        <v>4</v>
      </c>
      <c r="D15" s="5">
        <v>5</v>
      </c>
      <c r="E15" s="5">
        <v>80</v>
      </c>
      <c r="F15" s="5">
        <v>3</v>
      </c>
      <c r="G15" s="5">
        <v>1</v>
      </c>
      <c r="H15" s="5">
        <v>1</v>
      </c>
      <c r="I15" s="5">
        <v>1</v>
      </c>
      <c r="J15" s="5">
        <v>0</v>
      </c>
      <c r="K15" s="5">
        <v>1</v>
      </c>
      <c r="L15" s="5">
        <v>3</v>
      </c>
      <c r="M15" s="5">
        <v>0</v>
      </c>
      <c r="N15" s="5">
        <v>25</v>
      </c>
      <c r="O15" s="5">
        <v>25</v>
      </c>
      <c r="P15" s="5">
        <v>25</v>
      </c>
      <c r="Q15" s="5">
        <v>0</v>
      </c>
      <c r="R15" s="5">
        <v>25</v>
      </c>
      <c r="S15" s="5">
        <v>100</v>
      </c>
    </row>
    <row r="16" spans="1:19" x14ac:dyDescent="0.25">
      <c r="A16" s="5" t="s">
        <v>1316</v>
      </c>
      <c r="B16" s="5" t="s">
        <v>3238</v>
      </c>
      <c r="C16" s="5">
        <v>4</v>
      </c>
      <c r="D16" s="5">
        <v>49</v>
      </c>
      <c r="E16" s="5">
        <v>8.16</v>
      </c>
      <c r="F16" s="5">
        <v>2</v>
      </c>
      <c r="G16" s="5">
        <v>2</v>
      </c>
      <c r="H16" s="5">
        <v>0</v>
      </c>
      <c r="I16" s="5">
        <v>1</v>
      </c>
      <c r="J16" s="5">
        <v>0</v>
      </c>
      <c r="K16" s="5">
        <v>1</v>
      </c>
      <c r="L16" s="5">
        <v>2</v>
      </c>
      <c r="M16" s="5">
        <v>0</v>
      </c>
      <c r="N16" s="5">
        <v>50</v>
      </c>
      <c r="O16" s="5">
        <v>0</v>
      </c>
      <c r="P16" s="5">
        <v>25</v>
      </c>
      <c r="Q16" s="5">
        <v>0</v>
      </c>
      <c r="R16" s="5">
        <v>25</v>
      </c>
      <c r="S16" s="5">
        <v>100</v>
      </c>
    </row>
    <row r="17" spans="1:19" x14ac:dyDescent="0.25">
      <c r="A17" s="5" t="s">
        <v>1318</v>
      </c>
      <c r="B17" s="5" t="s">
        <v>3238</v>
      </c>
      <c r="C17" s="5">
        <v>13</v>
      </c>
      <c r="D17" s="5">
        <v>110</v>
      </c>
      <c r="E17" s="5">
        <v>11.82</v>
      </c>
      <c r="F17" s="5">
        <v>12</v>
      </c>
      <c r="G17" s="5">
        <v>1</v>
      </c>
      <c r="H17" s="5">
        <v>4</v>
      </c>
      <c r="I17" s="5">
        <v>6</v>
      </c>
      <c r="J17" s="5">
        <v>2</v>
      </c>
      <c r="K17" s="5">
        <v>0</v>
      </c>
      <c r="L17" s="5">
        <v>12</v>
      </c>
      <c r="M17" s="5">
        <v>0</v>
      </c>
      <c r="N17" s="5">
        <v>7.69</v>
      </c>
      <c r="O17" s="5">
        <v>30.77</v>
      </c>
      <c r="P17" s="5">
        <v>46.15</v>
      </c>
      <c r="Q17" s="5">
        <v>15.38</v>
      </c>
      <c r="R17" s="5">
        <v>0</v>
      </c>
      <c r="S17" s="5">
        <v>100</v>
      </c>
    </row>
    <row r="18" spans="1:19" x14ac:dyDescent="0.25">
      <c r="A18" s="5" t="s">
        <v>1328</v>
      </c>
      <c r="B18" s="5" t="s">
        <v>3238</v>
      </c>
      <c r="C18" s="5">
        <v>14</v>
      </c>
      <c r="D18" s="5">
        <v>27</v>
      </c>
      <c r="E18" s="5">
        <v>51.85</v>
      </c>
      <c r="F18" s="5">
        <v>6</v>
      </c>
      <c r="G18" s="5">
        <v>8</v>
      </c>
      <c r="H18" s="5">
        <v>1</v>
      </c>
      <c r="I18" s="5">
        <v>0</v>
      </c>
      <c r="J18" s="5">
        <v>2</v>
      </c>
      <c r="K18" s="5">
        <v>3</v>
      </c>
      <c r="L18" s="5">
        <v>6</v>
      </c>
      <c r="M18" s="5">
        <v>0</v>
      </c>
      <c r="N18" s="5">
        <v>57.14</v>
      </c>
      <c r="O18" s="5">
        <v>7.14</v>
      </c>
      <c r="P18" s="5">
        <v>0</v>
      </c>
      <c r="Q18" s="5">
        <v>14.29</v>
      </c>
      <c r="R18" s="5">
        <v>21.43</v>
      </c>
      <c r="S18" s="5">
        <v>100</v>
      </c>
    </row>
    <row r="19" spans="1:19" x14ac:dyDescent="0.25">
      <c r="A19" s="5" t="s">
        <v>1336</v>
      </c>
      <c r="B19" s="5" t="s">
        <v>3238</v>
      </c>
      <c r="C19" s="5">
        <v>1</v>
      </c>
      <c r="D19" s="5">
        <v>9</v>
      </c>
      <c r="E19" s="5">
        <v>11.11</v>
      </c>
      <c r="F19" s="5">
        <v>0</v>
      </c>
      <c r="G19" s="5">
        <v>1</v>
      </c>
      <c r="H19" s="5">
        <v>0</v>
      </c>
      <c r="I19" s="5">
        <v>0</v>
      </c>
      <c r="J19" s="5">
        <v>0</v>
      </c>
      <c r="K19" s="5">
        <v>0</v>
      </c>
      <c r="L19" s="5">
        <v>0</v>
      </c>
      <c r="M19" s="5">
        <v>0</v>
      </c>
      <c r="N19" s="5">
        <v>100</v>
      </c>
      <c r="O19" s="5">
        <v>0</v>
      </c>
      <c r="P19" s="5">
        <v>0</v>
      </c>
      <c r="Q19" s="5">
        <v>0</v>
      </c>
      <c r="R19" s="5">
        <v>0</v>
      </c>
      <c r="S19" s="5">
        <v>100</v>
      </c>
    </row>
    <row r="20" spans="1:19" x14ac:dyDescent="0.25">
      <c r="A20" s="5" t="s">
        <v>1347</v>
      </c>
      <c r="B20" s="5" t="s">
        <v>3238</v>
      </c>
      <c r="C20" s="5">
        <v>1</v>
      </c>
      <c r="D20" s="5">
        <v>5</v>
      </c>
      <c r="E20" s="5">
        <v>20</v>
      </c>
      <c r="F20" s="5">
        <v>1</v>
      </c>
      <c r="G20" s="5">
        <v>0</v>
      </c>
      <c r="H20" s="5">
        <v>0</v>
      </c>
      <c r="I20" s="5">
        <v>0</v>
      </c>
      <c r="J20" s="5">
        <v>1</v>
      </c>
      <c r="K20" s="5">
        <v>0</v>
      </c>
      <c r="L20" s="5">
        <v>1</v>
      </c>
      <c r="M20" s="5">
        <v>0</v>
      </c>
      <c r="N20" s="5">
        <v>0</v>
      </c>
      <c r="O20" s="5">
        <v>0</v>
      </c>
      <c r="P20" s="5">
        <v>0</v>
      </c>
      <c r="Q20" s="5">
        <v>100</v>
      </c>
      <c r="R20" s="5">
        <v>0</v>
      </c>
      <c r="S20" s="5">
        <v>100</v>
      </c>
    </row>
    <row r="21" spans="1:19" x14ac:dyDescent="0.25">
      <c r="A21" s="5" t="s">
        <v>1349</v>
      </c>
      <c r="B21" s="5" t="s">
        <v>3238</v>
      </c>
      <c r="C21" s="5">
        <v>5</v>
      </c>
      <c r="D21" s="5">
        <v>17</v>
      </c>
      <c r="E21" s="5">
        <v>29.41</v>
      </c>
      <c r="F21" s="5">
        <v>4</v>
      </c>
      <c r="G21" s="5">
        <v>1</v>
      </c>
      <c r="H21" s="5">
        <v>1</v>
      </c>
      <c r="I21" s="5">
        <v>1</v>
      </c>
      <c r="J21" s="5">
        <v>2</v>
      </c>
      <c r="K21" s="5">
        <v>0</v>
      </c>
      <c r="L21" s="5">
        <v>4</v>
      </c>
      <c r="M21" s="5">
        <v>0</v>
      </c>
      <c r="N21" s="5">
        <v>20</v>
      </c>
      <c r="O21" s="5">
        <v>20</v>
      </c>
      <c r="P21" s="5">
        <v>20</v>
      </c>
      <c r="Q21" s="5">
        <v>40</v>
      </c>
      <c r="R21" s="5">
        <v>0</v>
      </c>
      <c r="S21" s="5">
        <v>100</v>
      </c>
    </row>
    <row r="22" spans="1:19" x14ac:dyDescent="0.25">
      <c r="A22" s="5" t="s">
        <v>1351</v>
      </c>
      <c r="B22" s="5" t="s">
        <v>3238</v>
      </c>
      <c r="C22" s="5">
        <v>1</v>
      </c>
      <c r="D22" s="5">
        <v>1</v>
      </c>
      <c r="E22" s="5">
        <v>100</v>
      </c>
      <c r="F22" s="5">
        <v>1</v>
      </c>
      <c r="G22" s="5">
        <v>0</v>
      </c>
      <c r="H22" s="5">
        <v>0</v>
      </c>
      <c r="I22" s="5">
        <v>0</v>
      </c>
      <c r="J22" s="5">
        <v>0</v>
      </c>
      <c r="K22" s="5">
        <v>1</v>
      </c>
      <c r="L22" s="5">
        <v>1</v>
      </c>
      <c r="M22" s="5">
        <v>0</v>
      </c>
      <c r="N22" s="5">
        <v>0</v>
      </c>
      <c r="O22" s="5">
        <v>0</v>
      </c>
      <c r="P22" s="5">
        <v>0</v>
      </c>
      <c r="Q22" s="5">
        <v>0</v>
      </c>
      <c r="R22" s="5">
        <v>100</v>
      </c>
      <c r="S22" s="5">
        <v>100</v>
      </c>
    </row>
    <row r="23" spans="1:19" x14ac:dyDescent="0.25">
      <c r="A23" s="5" t="s">
        <v>1214</v>
      </c>
      <c r="B23" s="5" t="s">
        <v>3238</v>
      </c>
      <c r="C23" s="5">
        <v>2</v>
      </c>
      <c r="D23" s="5">
        <v>5</v>
      </c>
      <c r="E23" s="5">
        <v>40</v>
      </c>
      <c r="F23" s="5">
        <v>1</v>
      </c>
      <c r="G23" s="5">
        <v>1</v>
      </c>
      <c r="H23" s="5">
        <v>0</v>
      </c>
      <c r="I23" s="5">
        <v>1</v>
      </c>
      <c r="J23" s="5">
        <v>0</v>
      </c>
      <c r="K23" s="5">
        <v>0</v>
      </c>
      <c r="L23" s="5">
        <v>1</v>
      </c>
      <c r="M23" s="5">
        <v>0</v>
      </c>
      <c r="N23" s="5">
        <v>50</v>
      </c>
      <c r="O23" s="5">
        <v>0</v>
      </c>
      <c r="P23" s="5">
        <v>50</v>
      </c>
      <c r="Q23" s="5">
        <v>0</v>
      </c>
      <c r="R23" s="5">
        <v>0</v>
      </c>
      <c r="S23" s="5">
        <v>100</v>
      </c>
    </row>
    <row r="24" spans="1:19" x14ac:dyDescent="0.25">
      <c r="A24" s="5" t="s">
        <v>1216</v>
      </c>
      <c r="B24" s="5" t="s">
        <v>3238</v>
      </c>
      <c r="C24" s="5">
        <v>119</v>
      </c>
      <c r="D24" s="5">
        <v>358</v>
      </c>
      <c r="E24" s="5">
        <v>33.24</v>
      </c>
      <c r="F24" s="5">
        <v>73</v>
      </c>
      <c r="G24" s="5">
        <v>46</v>
      </c>
      <c r="H24" s="5">
        <v>17</v>
      </c>
      <c r="I24" s="5">
        <v>28</v>
      </c>
      <c r="J24" s="5">
        <v>14</v>
      </c>
      <c r="K24" s="5">
        <v>14</v>
      </c>
      <c r="L24" s="5">
        <v>73</v>
      </c>
      <c r="M24" s="5">
        <v>0</v>
      </c>
      <c r="N24" s="5">
        <v>38.659999999999997</v>
      </c>
      <c r="O24" s="5">
        <v>14.29</v>
      </c>
      <c r="P24" s="5">
        <v>23.53</v>
      </c>
      <c r="Q24" s="5">
        <v>11.76</v>
      </c>
      <c r="R24" s="5">
        <v>11.76</v>
      </c>
      <c r="S24" s="5">
        <v>100</v>
      </c>
    </row>
    <row r="25" spans="1:19" x14ac:dyDescent="0.25">
      <c r="A25" s="5" t="s">
        <v>1218</v>
      </c>
      <c r="B25" s="5" t="s">
        <v>3238</v>
      </c>
      <c r="C25" s="5">
        <v>2</v>
      </c>
      <c r="D25" s="5">
        <v>3</v>
      </c>
      <c r="E25" s="5">
        <v>66.67</v>
      </c>
      <c r="F25" s="5">
        <v>2</v>
      </c>
      <c r="G25" s="5">
        <v>0</v>
      </c>
      <c r="H25" s="5">
        <v>0</v>
      </c>
      <c r="I25" s="5">
        <v>0</v>
      </c>
      <c r="J25" s="5">
        <v>2</v>
      </c>
      <c r="K25" s="5">
        <v>0</v>
      </c>
      <c r="L25" s="5">
        <v>2</v>
      </c>
      <c r="M25" s="5">
        <v>0</v>
      </c>
      <c r="N25" s="5">
        <v>0</v>
      </c>
      <c r="O25" s="5">
        <v>0</v>
      </c>
      <c r="P25" s="5">
        <v>0</v>
      </c>
      <c r="Q25" s="5">
        <v>100</v>
      </c>
      <c r="R25" s="5">
        <v>0</v>
      </c>
      <c r="S25" s="5">
        <v>100</v>
      </c>
    </row>
    <row r="26" spans="1:19" x14ac:dyDescent="0.25">
      <c r="A26" s="5" t="s">
        <v>1363</v>
      </c>
      <c r="B26" s="5" t="s">
        <v>3238</v>
      </c>
      <c r="C26" s="5">
        <v>10</v>
      </c>
      <c r="D26" s="5">
        <v>29</v>
      </c>
      <c r="E26" s="5">
        <v>34.479999999999997</v>
      </c>
      <c r="F26" s="5">
        <v>8</v>
      </c>
      <c r="G26" s="5">
        <v>2</v>
      </c>
      <c r="H26" s="5">
        <v>0</v>
      </c>
      <c r="I26" s="5">
        <v>6</v>
      </c>
      <c r="J26" s="5">
        <v>2</v>
      </c>
      <c r="K26" s="5">
        <v>0</v>
      </c>
      <c r="L26" s="5">
        <v>8</v>
      </c>
      <c r="M26" s="5">
        <v>0</v>
      </c>
      <c r="N26" s="5">
        <v>20</v>
      </c>
      <c r="O26" s="5">
        <v>0</v>
      </c>
      <c r="P26" s="5">
        <v>60</v>
      </c>
      <c r="Q26" s="5">
        <v>20</v>
      </c>
      <c r="R26" s="5">
        <v>0</v>
      </c>
      <c r="S26" s="5">
        <v>100</v>
      </c>
    </row>
    <row r="27" spans="1:19" x14ac:dyDescent="0.25">
      <c r="A27" s="5" t="s">
        <v>1369</v>
      </c>
      <c r="B27" s="5" t="s">
        <v>3238</v>
      </c>
      <c r="C27" s="5">
        <v>3</v>
      </c>
      <c r="D27" s="5">
        <v>85</v>
      </c>
      <c r="E27" s="5">
        <v>3.53</v>
      </c>
      <c r="F27" s="5">
        <v>2</v>
      </c>
      <c r="G27" s="5">
        <v>1</v>
      </c>
      <c r="H27" s="5">
        <v>0</v>
      </c>
      <c r="I27" s="5">
        <v>0</v>
      </c>
      <c r="J27" s="5">
        <v>0</v>
      </c>
      <c r="K27" s="5">
        <v>2</v>
      </c>
      <c r="L27" s="5">
        <v>2</v>
      </c>
      <c r="M27" s="5">
        <v>0</v>
      </c>
      <c r="N27" s="5">
        <v>33.33</v>
      </c>
      <c r="O27" s="5">
        <v>0</v>
      </c>
      <c r="P27" s="5">
        <v>0</v>
      </c>
      <c r="Q27" s="5">
        <v>0</v>
      </c>
      <c r="R27" s="5">
        <v>66.67</v>
      </c>
      <c r="S27" s="5">
        <v>100</v>
      </c>
    </row>
    <row r="28" spans="1:19" x14ac:dyDescent="0.25">
      <c r="A28" s="5" t="s">
        <v>1220</v>
      </c>
      <c r="B28" s="5" t="s">
        <v>3238</v>
      </c>
      <c r="C28" s="5">
        <v>1</v>
      </c>
      <c r="D28" s="5">
        <v>1</v>
      </c>
      <c r="E28" s="5">
        <v>100</v>
      </c>
      <c r="F28" s="5">
        <v>0</v>
      </c>
      <c r="G28" s="5">
        <v>1</v>
      </c>
      <c r="H28" s="5">
        <v>0</v>
      </c>
      <c r="I28" s="5">
        <v>0</v>
      </c>
      <c r="J28" s="5">
        <v>0</v>
      </c>
      <c r="K28" s="5">
        <v>0</v>
      </c>
      <c r="L28" s="5">
        <v>0</v>
      </c>
      <c r="M28" s="5">
        <v>0</v>
      </c>
      <c r="N28" s="5">
        <v>100</v>
      </c>
      <c r="O28" s="5">
        <v>0</v>
      </c>
      <c r="P28" s="5">
        <v>0</v>
      </c>
      <c r="Q28" s="5">
        <v>0</v>
      </c>
      <c r="R28" s="5">
        <v>0</v>
      </c>
      <c r="S28" s="5">
        <v>100</v>
      </c>
    </row>
    <row r="29" spans="1:19" x14ac:dyDescent="0.25">
      <c r="A29" s="5" t="s">
        <v>1222</v>
      </c>
      <c r="B29" s="5" t="s">
        <v>3238</v>
      </c>
      <c r="C29" s="5">
        <v>5</v>
      </c>
      <c r="D29" s="5">
        <v>23</v>
      </c>
      <c r="E29" s="5">
        <v>21.74</v>
      </c>
      <c r="F29" s="5">
        <v>3</v>
      </c>
      <c r="G29" s="5">
        <v>2</v>
      </c>
      <c r="H29" s="5">
        <v>0</v>
      </c>
      <c r="I29" s="5">
        <v>2</v>
      </c>
      <c r="J29" s="5">
        <v>0</v>
      </c>
      <c r="K29" s="5">
        <v>1</v>
      </c>
      <c r="L29" s="5">
        <v>3</v>
      </c>
      <c r="M29" s="5">
        <v>0</v>
      </c>
      <c r="N29" s="5">
        <v>40</v>
      </c>
      <c r="O29" s="5">
        <v>0</v>
      </c>
      <c r="P29" s="5">
        <v>40</v>
      </c>
      <c r="Q29" s="5">
        <v>0</v>
      </c>
      <c r="R29" s="5">
        <v>20</v>
      </c>
      <c r="S29" s="5">
        <v>100</v>
      </c>
    </row>
    <row r="30" spans="1:19" x14ac:dyDescent="0.25">
      <c r="A30" s="5" t="s">
        <v>1373</v>
      </c>
      <c r="B30" s="5" t="s">
        <v>3238</v>
      </c>
      <c r="C30" s="5">
        <v>40</v>
      </c>
      <c r="D30" s="5">
        <v>213</v>
      </c>
      <c r="E30" s="5">
        <v>18.78</v>
      </c>
      <c r="F30" s="5">
        <v>23</v>
      </c>
      <c r="G30" s="5">
        <v>17</v>
      </c>
      <c r="H30" s="5">
        <v>7</v>
      </c>
      <c r="I30" s="5">
        <v>9</v>
      </c>
      <c r="J30" s="5">
        <v>5</v>
      </c>
      <c r="K30" s="5">
        <v>2</v>
      </c>
      <c r="L30" s="5">
        <v>23</v>
      </c>
      <c r="M30" s="5">
        <v>0</v>
      </c>
      <c r="N30" s="5">
        <v>42.5</v>
      </c>
      <c r="O30" s="5">
        <v>17.5</v>
      </c>
      <c r="P30" s="5">
        <v>22.5</v>
      </c>
      <c r="Q30" s="5">
        <v>12.5</v>
      </c>
      <c r="R30" s="5">
        <v>5</v>
      </c>
      <c r="S30" s="5">
        <v>100</v>
      </c>
    </row>
    <row r="31" spans="1:19" x14ac:dyDescent="0.25">
      <c r="A31" s="5" t="s">
        <v>1379</v>
      </c>
      <c r="B31" s="5" t="s">
        <v>3238</v>
      </c>
      <c r="C31" s="5">
        <v>0</v>
      </c>
      <c r="D31" s="5">
        <v>2</v>
      </c>
      <c r="E31" s="5">
        <v>0</v>
      </c>
      <c r="F31" s="5">
        <v>0</v>
      </c>
      <c r="G31" s="5">
        <v>0</v>
      </c>
      <c r="H31" s="5">
        <v>0</v>
      </c>
      <c r="I31" s="5">
        <v>0</v>
      </c>
      <c r="J31" s="5">
        <v>0</v>
      </c>
      <c r="K31" s="5">
        <v>0</v>
      </c>
      <c r="L31" s="5">
        <v>0</v>
      </c>
      <c r="M31" s="5">
        <v>0</v>
      </c>
      <c r="N31" s="5"/>
      <c r="O31" s="5"/>
      <c r="P31" s="5"/>
      <c r="Q31" s="5"/>
      <c r="R31" s="5"/>
      <c r="S31" s="5"/>
    </row>
    <row r="32" spans="1:19" x14ac:dyDescent="0.25">
      <c r="A32" s="5" t="s">
        <v>1381</v>
      </c>
      <c r="B32" s="5" t="s">
        <v>3238</v>
      </c>
      <c r="C32" s="5">
        <v>3</v>
      </c>
      <c r="D32" s="5">
        <v>7</v>
      </c>
      <c r="E32" s="5">
        <v>42.86</v>
      </c>
      <c r="F32" s="5">
        <v>2</v>
      </c>
      <c r="G32" s="5">
        <v>1</v>
      </c>
      <c r="H32" s="5">
        <v>0</v>
      </c>
      <c r="I32" s="5">
        <v>0</v>
      </c>
      <c r="J32" s="5">
        <v>1</v>
      </c>
      <c r="K32" s="5">
        <v>1</v>
      </c>
      <c r="L32" s="5">
        <v>2</v>
      </c>
      <c r="M32" s="5">
        <v>0</v>
      </c>
      <c r="N32" s="5">
        <v>33.33</v>
      </c>
      <c r="O32" s="5">
        <v>0</v>
      </c>
      <c r="P32" s="5">
        <v>0</v>
      </c>
      <c r="Q32" s="5">
        <v>33.33</v>
      </c>
      <c r="R32" s="5">
        <v>33.33</v>
      </c>
      <c r="S32" s="5">
        <v>100</v>
      </c>
    </row>
    <row r="33" spans="1:19" x14ac:dyDescent="0.25">
      <c r="A33" s="5" t="s">
        <v>1383</v>
      </c>
      <c r="B33" s="5" t="s">
        <v>3238</v>
      </c>
      <c r="C33" s="5">
        <v>4</v>
      </c>
      <c r="D33" s="5">
        <v>14</v>
      </c>
      <c r="E33" s="5">
        <v>28.57</v>
      </c>
      <c r="F33" s="5">
        <v>3</v>
      </c>
      <c r="G33" s="5">
        <v>1</v>
      </c>
      <c r="H33" s="5">
        <v>0</v>
      </c>
      <c r="I33" s="5">
        <v>0</v>
      </c>
      <c r="J33" s="5">
        <v>2</v>
      </c>
      <c r="K33" s="5">
        <v>1</v>
      </c>
      <c r="L33" s="5">
        <v>3</v>
      </c>
      <c r="M33" s="5">
        <v>0</v>
      </c>
      <c r="N33" s="5">
        <v>25</v>
      </c>
      <c r="O33" s="5">
        <v>0</v>
      </c>
      <c r="P33" s="5">
        <v>0</v>
      </c>
      <c r="Q33" s="5">
        <v>50</v>
      </c>
      <c r="R33" s="5">
        <v>25</v>
      </c>
      <c r="S33" s="5">
        <v>100</v>
      </c>
    </row>
    <row r="34" spans="1:19" x14ac:dyDescent="0.25">
      <c r="A34" s="5" t="s">
        <v>1387</v>
      </c>
      <c r="B34" s="5" t="s">
        <v>3238</v>
      </c>
      <c r="C34" s="5">
        <v>13</v>
      </c>
      <c r="D34" s="5">
        <v>20</v>
      </c>
      <c r="E34" s="5">
        <v>65</v>
      </c>
      <c r="F34" s="5">
        <v>11</v>
      </c>
      <c r="G34" s="5">
        <v>2</v>
      </c>
      <c r="H34" s="5">
        <v>1</v>
      </c>
      <c r="I34" s="5">
        <v>5</v>
      </c>
      <c r="J34" s="5">
        <v>1</v>
      </c>
      <c r="K34" s="5">
        <v>4</v>
      </c>
      <c r="L34" s="5">
        <v>11</v>
      </c>
      <c r="M34" s="5">
        <v>0</v>
      </c>
      <c r="N34" s="5">
        <v>15.38</v>
      </c>
      <c r="O34" s="5">
        <v>7.69</v>
      </c>
      <c r="P34" s="5">
        <v>38.46</v>
      </c>
      <c r="Q34" s="5">
        <v>7.69</v>
      </c>
      <c r="R34" s="5">
        <v>30.77</v>
      </c>
      <c r="S34" s="5">
        <v>100</v>
      </c>
    </row>
    <row r="35" spans="1:19" x14ac:dyDescent="0.25">
      <c r="A35" s="5" t="s">
        <v>1400</v>
      </c>
      <c r="B35" s="5" t="s">
        <v>3238</v>
      </c>
      <c r="C35" s="5">
        <v>40</v>
      </c>
      <c r="D35" s="5">
        <v>377</v>
      </c>
      <c r="E35" s="5">
        <v>10.61</v>
      </c>
      <c r="F35" s="5">
        <v>29</v>
      </c>
      <c r="G35" s="5">
        <v>11</v>
      </c>
      <c r="H35" s="5">
        <v>3</v>
      </c>
      <c r="I35" s="5">
        <v>8</v>
      </c>
      <c r="J35" s="5">
        <v>13</v>
      </c>
      <c r="K35" s="5">
        <v>5</v>
      </c>
      <c r="L35" s="5">
        <v>29</v>
      </c>
      <c r="M35" s="5">
        <v>0</v>
      </c>
      <c r="N35" s="5">
        <v>27.5</v>
      </c>
      <c r="O35" s="5">
        <v>7.5</v>
      </c>
      <c r="P35" s="5">
        <v>20</v>
      </c>
      <c r="Q35" s="5">
        <v>32.5</v>
      </c>
      <c r="R35" s="5">
        <v>12.5</v>
      </c>
      <c r="S35" s="5">
        <v>100</v>
      </c>
    </row>
    <row r="36" spans="1:19" x14ac:dyDescent="0.25">
      <c r="A36" s="5" t="s">
        <v>1402</v>
      </c>
      <c r="B36" s="5" t="s">
        <v>3238</v>
      </c>
      <c r="C36" s="5">
        <v>6</v>
      </c>
      <c r="D36" s="5">
        <v>24</v>
      </c>
      <c r="E36" s="5">
        <v>25</v>
      </c>
      <c r="F36" s="5">
        <v>4</v>
      </c>
      <c r="G36" s="5">
        <v>2</v>
      </c>
      <c r="H36" s="5">
        <v>0</v>
      </c>
      <c r="I36" s="5">
        <v>3</v>
      </c>
      <c r="J36" s="5">
        <v>1</v>
      </c>
      <c r="K36" s="5">
        <v>0</v>
      </c>
      <c r="L36" s="5">
        <v>4</v>
      </c>
      <c r="M36" s="5">
        <v>0</v>
      </c>
      <c r="N36" s="5">
        <v>33.33</v>
      </c>
      <c r="O36" s="5">
        <v>0</v>
      </c>
      <c r="P36" s="5">
        <v>50</v>
      </c>
      <c r="Q36" s="5">
        <v>16.670000000000002</v>
      </c>
      <c r="R36" s="5">
        <v>0</v>
      </c>
      <c r="S36" s="5">
        <v>100</v>
      </c>
    </row>
    <row r="37" spans="1:19" x14ac:dyDescent="0.25">
      <c r="A37" s="5" t="s">
        <v>1416</v>
      </c>
      <c r="B37" s="5" t="s">
        <v>3238</v>
      </c>
      <c r="C37" s="5">
        <v>17</v>
      </c>
      <c r="D37" s="5">
        <v>83</v>
      </c>
      <c r="E37" s="5">
        <v>20.48</v>
      </c>
      <c r="F37" s="5">
        <v>10</v>
      </c>
      <c r="G37" s="5">
        <v>7</v>
      </c>
      <c r="H37" s="5">
        <v>2</v>
      </c>
      <c r="I37" s="5">
        <v>5</v>
      </c>
      <c r="J37" s="5">
        <v>1</v>
      </c>
      <c r="K37" s="5">
        <v>2</v>
      </c>
      <c r="L37" s="5">
        <v>10</v>
      </c>
      <c r="M37" s="5">
        <v>0</v>
      </c>
      <c r="N37" s="5">
        <v>41.18</v>
      </c>
      <c r="O37" s="5">
        <v>11.76</v>
      </c>
      <c r="P37" s="5">
        <v>29.41</v>
      </c>
      <c r="Q37" s="5">
        <v>5.88</v>
      </c>
      <c r="R37" s="5">
        <v>11.76</v>
      </c>
      <c r="S37" s="5">
        <v>100</v>
      </c>
    </row>
    <row r="38" spans="1:19" x14ac:dyDescent="0.25">
      <c r="A38" s="5" t="s">
        <v>1424</v>
      </c>
      <c r="B38" s="5" t="s">
        <v>3238</v>
      </c>
      <c r="C38" s="5">
        <v>0</v>
      </c>
      <c r="D38" s="5">
        <v>1</v>
      </c>
      <c r="E38" s="5">
        <v>0</v>
      </c>
      <c r="F38" s="5">
        <v>0</v>
      </c>
      <c r="G38" s="5">
        <v>0</v>
      </c>
      <c r="H38" s="5">
        <v>0</v>
      </c>
      <c r="I38" s="5">
        <v>0</v>
      </c>
      <c r="J38" s="5">
        <v>0</v>
      </c>
      <c r="K38" s="5">
        <v>0</v>
      </c>
      <c r="L38" s="5">
        <v>0</v>
      </c>
      <c r="M38" s="5">
        <v>0</v>
      </c>
      <c r="N38" s="5"/>
      <c r="O38" s="5"/>
      <c r="P38" s="5"/>
      <c r="Q38" s="5"/>
      <c r="R38" s="5"/>
      <c r="S38" s="5"/>
    </row>
    <row r="39" spans="1:19" x14ac:dyDescent="0.25">
      <c r="A39" s="5" t="s">
        <v>1426</v>
      </c>
      <c r="B39" s="5" t="s">
        <v>3238</v>
      </c>
      <c r="C39" s="5">
        <v>435</v>
      </c>
      <c r="D39" s="5">
        <v>1866</v>
      </c>
      <c r="E39" s="5">
        <v>23.31</v>
      </c>
      <c r="F39" s="5">
        <v>270</v>
      </c>
      <c r="G39" s="5">
        <v>165</v>
      </c>
      <c r="H39" s="5">
        <v>66</v>
      </c>
      <c r="I39" s="5">
        <v>95</v>
      </c>
      <c r="J39" s="5">
        <v>57</v>
      </c>
      <c r="K39" s="5">
        <v>52</v>
      </c>
      <c r="L39" s="5">
        <v>270</v>
      </c>
      <c r="M39" s="5">
        <v>0</v>
      </c>
      <c r="N39" s="5">
        <v>37.93</v>
      </c>
      <c r="O39" s="5">
        <v>15.17</v>
      </c>
      <c r="P39" s="5">
        <v>21.84</v>
      </c>
      <c r="Q39" s="5">
        <v>13.1</v>
      </c>
      <c r="R39" s="5">
        <v>11.95</v>
      </c>
      <c r="S39" s="5">
        <v>100</v>
      </c>
    </row>
    <row r="40" spans="1:19" x14ac:dyDescent="0.25">
      <c r="A40" s="5" t="s">
        <v>1430</v>
      </c>
      <c r="B40" s="5" t="s">
        <v>3238</v>
      </c>
      <c r="C40" s="5">
        <v>2</v>
      </c>
      <c r="D40" s="5">
        <v>6</v>
      </c>
      <c r="E40" s="5">
        <v>33.33</v>
      </c>
      <c r="F40" s="5">
        <v>2</v>
      </c>
      <c r="G40" s="5">
        <v>0</v>
      </c>
      <c r="H40" s="5">
        <v>0</v>
      </c>
      <c r="I40" s="5">
        <v>0</v>
      </c>
      <c r="J40" s="5">
        <v>0</v>
      </c>
      <c r="K40" s="5">
        <v>2</v>
      </c>
      <c r="L40" s="5">
        <v>2</v>
      </c>
      <c r="M40" s="5">
        <v>0</v>
      </c>
      <c r="N40" s="5">
        <v>0</v>
      </c>
      <c r="O40" s="5">
        <v>0</v>
      </c>
      <c r="P40" s="5">
        <v>0</v>
      </c>
      <c r="Q40" s="5">
        <v>0</v>
      </c>
      <c r="R40" s="5">
        <v>100</v>
      </c>
      <c r="S40" s="5">
        <v>100</v>
      </c>
    </row>
    <row r="41" spans="1:19" x14ac:dyDescent="0.25">
      <c r="A41" s="5" t="s">
        <v>1432</v>
      </c>
      <c r="B41" s="5" t="s">
        <v>3238</v>
      </c>
      <c r="C41" s="5">
        <v>8</v>
      </c>
      <c r="D41" s="5">
        <v>15</v>
      </c>
      <c r="E41" s="5">
        <v>53.33</v>
      </c>
      <c r="F41" s="5">
        <v>6</v>
      </c>
      <c r="G41" s="5">
        <v>2</v>
      </c>
      <c r="H41" s="5">
        <v>1</v>
      </c>
      <c r="I41" s="5">
        <v>1</v>
      </c>
      <c r="J41" s="5">
        <v>4</v>
      </c>
      <c r="K41" s="5">
        <v>0</v>
      </c>
      <c r="L41" s="5">
        <v>6</v>
      </c>
      <c r="M41" s="5">
        <v>0</v>
      </c>
      <c r="N41" s="5">
        <v>25</v>
      </c>
      <c r="O41" s="5">
        <v>12.5</v>
      </c>
      <c r="P41" s="5">
        <v>12.5</v>
      </c>
      <c r="Q41" s="5">
        <v>50</v>
      </c>
      <c r="R41" s="5">
        <v>0</v>
      </c>
      <c r="S41" s="5">
        <v>100</v>
      </c>
    </row>
    <row r="42" spans="1:19" x14ac:dyDescent="0.25">
      <c r="A42" s="5" t="s">
        <v>1434</v>
      </c>
      <c r="B42" s="5" t="s">
        <v>3238</v>
      </c>
      <c r="C42" s="5">
        <v>26</v>
      </c>
      <c r="D42" s="5">
        <v>52</v>
      </c>
      <c r="E42" s="5">
        <v>50</v>
      </c>
      <c r="F42" s="5">
        <v>18</v>
      </c>
      <c r="G42" s="5">
        <v>8</v>
      </c>
      <c r="H42" s="5">
        <v>1</v>
      </c>
      <c r="I42" s="5">
        <v>10</v>
      </c>
      <c r="J42" s="5">
        <v>6</v>
      </c>
      <c r="K42" s="5">
        <v>1</v>
      </c>
      <c r="L42" s="5">
        <v>18</v>
      </c>
      <c r="M42" s="5">
        <v>0</v>
      </c>
      <c r="N42" s="5">
        <v>30.77</v>
      </c>
      <c r="O42" s="5">
        <v>3.85</v>
      </c>
      <c r="P42" s="5">
        <v>38.46</v>
      </c>
      <c r="Q42" s="5">
        <v>23.08</v>
      </c>
      <c r="R42" s="5">
        <v>3.85</v>
      </c>
      <c r="S42" s="5">
        <v>100</v>
      </c>
    </row>
    <row r="43" spans="1:19" x14ac:dyDescent="0.25">
      <c r="A43" s="5" t="s">
        <v>1436</v>
      </c>
      <c r="B43" s="5" t="s">
        <v>3238</v>
      </c>
      <c r="C43" s="5">
        <v>24</v>
      </c>
      <c r="D43" s="5">
        <v>90</v>
      </c>
      <c r="E43" s="5">
        <v>26.67</v>
      </c>
      <c r="F43" s="5">
        <v>12</v>
      </c>
      <c r="G43" s="5">
        <v>12</v>
      </c>
      <c r="H43" s="5">
        <v>3</v>
      </c>
      <c r="I43" s="5">
        <v>3</v>
      </c>
      <c r="J43" s="5">
        <v>0</v>
      </c>
      <c r="K43" s="5">
        <v>6</v>
      </c>
      <c r="L43" s="5">
        <v>12</v>
      </c>
      <c r="M43" s="5">
        <v>0</v>
      </c>
      <c r="N43" s="5">
        <v>50</v>
      </c>
      <c r="O43" s="5">
        <v>12.5</v>
      </c>
      <c r="P43" s="5">
        <v>12.5</v>
      </c>
      <c r="Q43" s="5">
        <v>0</v>
      </c>
      <c r="R43" s="5">
        <v>25</v>
      </c>
      <c r="S43" s="5">
        <v>100</v>
      </c>
    </row>
    <row r="44" spans="1:19" x14ac:dyDescent="0.25">
      <c r="A44" s="5" t="s">
        <v>1441</v>
      </c>
      <c r="B44" s="5" t="s">
        <v>3238</v>
      </c>
      <c r="C44" s="5">
        <v>7</v>
      </c>
      <c r="D44" s="5">
        <v>40</v>
      </c>
      <c r="E44" s="5">
        <v>17.5</v>
      </c>
      <c r="F44" s="5">
        <v>3</v>
      </c>
      <c r="G44" s="5">
        <v>4</v>
      </c>
      <c r="H44" s="5">
        <v>0</v>
      </c>
      <c r="I44" s="5">
        <v>1</v>
      </c>
      <c r="J44" s="5">
        <v>1</v>
      </c>
      <c r="K44" s="5">
        <v>1</v>
      </c>
      <c r="L44" s="5">
        <v>3</v>
      </c>
      <c r="M44" s="5">
        <v>0</v>
      </c>
      <c r="N44" s="5">
        <v>57.14</v>
      </c>
      <c r="O44" s="5">
        <v>0</v>
      </c>
      <c r="P44" s="5">
        <v>14.29</v>
      </c>
      <c r="Q44" s="5">
        <v>14.29</v>
      </c>
      <c r="R44" s="5">
        <v>14.29</v>
      </c>
      <c r="S44" s="5">
        <v>100</v>
      </c>
    </row>
    <row r="45" spans="1:19" x14ac:dyDescent="0.25">
      <c r="A45" s="5" t="s">
        <v>1443</v>
      </c>
      <c r="B45" s="5" t="s">
        <v>3238</v>
      </c>
      <c r="C45" s="5">
        <v>0</v>
      </c>
      <c r="D45" s="5">
        <v>17</v>
      </c>
      <c r="E45" s="5">
        <v>0</v>
      </c>
      <c r="F45" s="5">
        <v>0</v>
      </c>
      <c r="G45" s="5">
        <v>0</v>
      </c>
      <c r="H45" s="5">
        <v>0</v>
      </c>
      <c r="I45" s="5">
        <v>0</v>
      </c>
      <c r="J45" s="5">
        <v>0</v>
      </c>
      <c r="K45" s="5">
        <v>0</v>
      </c>
      <c r="L45" s="5">
        <v>0</v>
      </c>
      <c r="M45" s="5">
        <v>0</v>
      </c>
      <c r="N45" s="5"/>
      <c r="O45" s="5"/>
      <c r="P45" s="5"/>
      <c r="Q45" s="5"/>
      <c r="R45" s="5"/>
      <c r="S45" s="5"/>
    </row>
    <row r="46" spans="1:19" x14ac:dyDescent="0.25">
      <c r="A46" s="5" t="s">
        <v>1447</v>
      </c>
      <c r="B46" s="5" t="s">
        <v>3238</v>
      </c>
      <c r="C46" s="5">
        <v>0</v>
      </c>
      <c r="D46" s="5">
        <v>8</v>
      </c>
      <c r="E46" s="5">
        <v>0</v>
      </c>
      <c r="F46" s="5">
        <v>0</v>
      </c>
      <c r="G46" s="5">
        <v>0</v>
      </c>
      <c r="H46" s="5">
        <v>0</v>
      </c>
      <c r="I46" s="5">
        <v>0</v>
      </c>
      <c r="J46" s="5">
        <v>0</v>
      </c>
      <c r="K46" s="5">
        <v>0</v>
      </c>
      <c r="L46" s="5">
        <v>0</v>
      </c>
      <c r="M46" s="5">
        <v>0</v>
      </c>
      <c r="N46" s="5"/>
      <c r="O46" s="5"/>
      <c r="P46" s="5"/>
      <c r="Q46" s="5"/>
      <c r="R46" s="5"/>
      <c r="S46" s="5"/>
    </row>
    <row r="47" spans="1:19" x14ac:dyDescent="0.25">
      <c r="A47" s="5" t="s">
        <v>1455</v>
      </c>
      <c r="B47" s="5" t="s">
        <v>3238</v>
      </c>
      <c r="C47" s="5">
        <v>5</v>
      </c>
      <c r="D47" s="5">
        <v>5</v>
      </c>
      <c r="E47" s="5">
        <v>100</v>
      </c>
      <c r="F47" s="5">
        <v>4</v>
      </c>
      <c r="G47" s="5">
        <v>1</v>
      </c>
      <c r="H47" s="5">
        <v>1</v>
      </c>
      <c r="I47" s="5">
        <v>2</v>
      </c>
      <c r="J47" s="5">
        <v>1</v>
      </c>
      <c r="K47" s="5">
        <v>0</v>
      </c>
      <c r="L47" s="5">
        <v>4</v>
      </c>
      <c r="M47" s="5">
        <v>0</v>
      </c>
      <c r="N47" s="5">
        <v>20</v>
      </c>
      <c r="O47" s="5">
        <v>20</v>
      </c>
      <c r="P47" s="5">
        <v>40</v>
      </c>
      <c r="Q47" s="5">
        <v>20</v>
      </c>
      <c r="R47" s="5">
        <v>0</v>
      </c>
      <c r="S47" s="5">
        <v>100</v>
      </c>
    </row>
    <row r="48" spans="1:19" x14ac:dyDescent="0.25">
      <c r="A48" s="5" t="s">
        <v>1461</v>
      </c>
      <c r="B48" s="5" t="s">
        <v>3238</v>
      </c>
      <c r="C48" s="5">
        <v>8</v>
      </c>
      <c r="D48" s="5">
        <v>22</v>
      </c>
      <c r="E48" s="5">
        <v>36.36</v>
      </c>
      <c r="F48" s="5">
        <v>4</v>
      </c>
      <c r="G48" s="5">
        <v>4</v>
      </c>
      <c r="H48" s="5">
        <v>3</v>
      </c>
      <c r="I48" s="5">
        <v>0</v>
      </c>
      <c r="J48" s="5">
        <v>0</v>
      </c>
      <c r="K48" s="5">
        <v>1</v>
      </c>
      <c r="L48" s="5">
        <v>4</v>
      </c>
      <c r="M48" s="5">
        <v>0</v>
      </c>
      <c r="N48" s="5">
        <v>50</v>
      </c>
      <c r="O48" s="5">
        <v>37.5</v>
      </c>
      <c r="P48" s="5">
        <v>0</v>
      </c>
      <c r="Q48" s="5">
        <v>0</v>
      </c>
      <c r="R48" s="5">
        <v>12.5</v>
      </c>
      <c r="S48" s="5">
        <v>100</v>
      </c>
    </row>
    <row r="49" spans="1:19" x14ac:dyDescent="0.25">
      <c r="A49" s="5" t="s">
        <v>1479</v>
      </c>
      <c r="B49" s="5" t="s">
        <v>3238</v>
      </c>
      <c r="C49" s="5">
        <v>34</v>
      </c>
      <c r="D49" s="5">
        <v>167</v>
      </c>
      <c r="E49" s="5">
        <v>20.36</v>
      </c>
      <c r="F49" s="5">
        <v>30</v>
      </c>
      <c r="G49" s="5">
        <v>4</v>
      </c>
      <c r="H49" s="5">
        <v>8</v>
      </c>
      <c r="I49" s="5">
        <v>1</v>
      </c>
      <c r="J49" s="5">
        <v>18</v>
      </c>
      <c r="K49" s="5">
        <v>3</v>
      </c>
      <c r="L49" s="5">
        <v>30</v>
      </c>
      <c r="M49" s="5">
        <v>0</v>
      </c>
      <c r="N49" s="5">
        <v>11.76</v>
      </c>
      <c r="O49" s="5">
        <v>23.53</v>
      </c>
      <c r="P49" s="5">
        <v>2.94</v>
      </c>
      <c r="Q49" s="5">
        <v>52.94</v>
      </c>
      <c r="R49" s="5">
        <v>8.82</v>
      </c>
      <c r="S49" s="5">
        <v>100</v>
      </c>
    </row>
    <row r="50" spans="1:19" x14ac:dyDescent="0.25">
      <c r="A50" s="5" t="s">
        <v>1483</v>
      </c>
      <c r="B50" s="5" t="s">
        <v>3238</v>
      </c>
      <c r="C50" s="5">
        <v>2</v>
      </c>
      <c r="D50" s="5">
        <v>15</v>
      </c>
      <c r="E50" s="5">
        <v>13.33</v>
      </c>
      <c r="F50" s="5">
        <v>2</v>
      </c>
      <c r="G50" s="5">
        <v>0</v>
      </c>
      <c r="H50" s="5">
        <v>0</v>
      </c>
      <c r="I50" s="5">
        <v>1</v>
      </c>
      <c r="J50" s="5">
        <v>1</v>
      </c>
      <c r="K50" s="5">
        <v>0</v>
      </c>
      <c r="L50" s="5">
        <v>2</v>
      </c>
      <c r="M50" s="5">
        <v>0</v>
      </c>
      <c r="N50" s="5">
        <v>0</v>
      </c>
      <c r="O50" s="5">
        <v>0</v>
      </c>
      <c r="P50" s="5">
        <v>50</v>
      </c>
      <c r="Q50" s="5">
        <v>50</v>
      </c>
      <c r="R50" s="5">
        <v>0</v>
      </c>
      <c r="S50" s="5">
        <v>100</v>
      </c>
    </row>
    <row r="51" spans="1:19" x14ac:dyDescent="0.25">
      <c r="A51" s="5" t="s">
        <v>1499</v>
      </c>
      <c r="B51" s="5" t="s">
        <v>3238</v>
      </c>
      <c r="C51" s="5">
        <v>1</v>
      </c>
      <c r="D51" s="5">
        <v>9</v>
      </c>
      <c r="E51" s="5">
        <v>11.11</v>
      </c>
      <c r="F51" s="5">
        <v>1</v>
      </c>
      <c r="G51" s="5">
        <v>0</v>
      </c>
      <c r="H51" s="5">
        <v>0</v>
      </c>
      <c r="I51" s="5">
        <v>0</v>
      </c>
      <c r="J51" s="5">
        <v>1</v>
      </c>
      <c r="K51" s="5">
        <v>0</v>
      </c>
      <c r="L51" s="5">
        <v>1</v>
      </c>
      <c r="M51" s="5">
        <v>0</v>
      </c>
      <c r="N51" s="5">
        <v>0</v>
      </c>
      <c r="O51" s="5">
        <v>0</v>
      </c>
      <c r="P51" s="5">
        <v>0</v>
      </c>
      <c r="Q51" s="5">
        <v>100</v>
      </c>
      <c r="R51" s="5">
        <v>0</v>
      </c>
      <c r="S51" s="5">
        <v>100</v>
      </c>
    </row>
    <row r="52" spans="1:19" x14ac:dyDescent="0.25">
      <c r="A52" s="5" t="s">
        <v>1502</v>
      </c>
      <c r="B52" s="5" t="s">
        <v>3238</v>
      </c>
      <c r="C52" s="5">
        <v>5</v>
      </c>
      <c r="D52" s="5">
        <v>16</v>
      </c>
      <c r="E52" s="5">
        <v>31.25</v>
      </c>
      <c r="F52" s="5">
        <v>1</v>
      </c>
      <c r="G52" s="5">
        <v>4</v>
      </c>
      <c r="H52" s="5">
        <v>0</v>
      </c>
      <c r="I52" s="5">
        <v>0</v>
      </c>
      <c r="J52" s="5">
        <v>0</v>
      </c>
      <c r="K52" s="5">
        <v>1</v>
      </c>
      <c r="L52" s="5">
        <v>1</v>
      </c>
      <c r="M52" s="5">
        <v>0</v>
      </c>
      <c r="N52" s="5">
        <v>80</v>
      </c>
      <c r="O52" s="5">
        <v>0</v>
      </c>
      <c r="P52" s="5">
        <v>0</v>
      </c>
      <c r="Q52" s="5">
        <v>0</v>
      </c>
      <c r="R52" s="5">
        <v>20</v>
      </c>
      <c r="S52" s="5">
        <v>100</v>
      </c>
    </row>
    <row r="53" spans="1:19" x14ac:dyDescent="0.25">
      <c r="A53" s="5" t="s">
        <v>1504</v>
      </c>
      <c r="B53" s="5" t="s">
        <v>3238</v>
      </c>
      <c r="C53" s="5">
        <v>1</v>
      </c>
      <c r="D53" s="5">
        <v>13</v>
      </c>
      <c r="E53" s="5">
        <v>7.69</v>
      </c>
      <c r="F53" s="5">
        <v>0</v>
      </c>
      <c r="G53" s="5">
        <v>1</v>
      </c>
      <c r="H53" s="5">
        <v>0</v>
      </c>
      <c r="I53" s="5">
        <v>0</v>
      </c>
      <c r="J53" s="5">
        <v>0</v>
      </c>
      <c r="K53" s="5">
        <v>0</v>
      </c>
      <c r="L53" s="5">
        <v>0</v>
      </c>
      <c r="M53" s="5">
        <v>0</v>
      </c>
      <c r="N53" s="5">
        <v>100</v>
      </c>
      <c r="O53" s="5">
        <v>0</v>
      </c>
      <c r="P53" s="5">
        <v>0</v>
      </c>
      <c r="Q53" s="5">
        <v>0</v>
      </c>
      <c r="R53" s="5">
        <v>0</v>
      </c>
      <c r="S53" s="5">
        <v>100</v>
      </c>
    </row>
    <row r="54" spans="1:19" x14ac:dyDescent="0.25">
      <c r="A54" s="5" t="s">
        <v>1508</v>
      </c>
      <c r="B54" s="5" t="s">
        <v>3238</v>
      </c>
      <c r="C54" s="5">
        <v>1</v>
      </c>
      <c r="D54" s="5">
        <v>15</v>
      </c>
      <c r="E54" s="5">
        <v>6.67</v>
      </c>
      <c r="F54" s="5">
        <v>1</v>
      </c>
      <c r="G54" s="5">
        <v>0</v>
      </c>
      <c r="H54" s="5">
        <v>0</v>
      </c>
      <c r="I54" s="5">
        <v>0</v>
      </c>
      <c r="J54" s="5">
        <v>1</v>
      </c>
      <c r="K54" s="5">
        <v>0</v>
      </c>
      <c r="L54" s="5">
        <v>1</v>
      </c>
      <c r="M54" s="5">
        <v>0</v>
      </c>
      <c r="N54" s="5">
        <v>0</v>
      </c>
      <c r="O54" s="5">
        <v>0</v>
      </c>
      <c r="P54" s="5">
        <v>0</v>
      </c>
      <c r="Q54" s="5">
        <v>100</v>
      </c>
      <c r="R54" s="5">
        <v>0</v>
      </c>
      <c r="S54" s="5">
        <v>100</v>
      </c>
    </row>
    <row r="55" spans="1:19" x14ac:dyDescent="0.25">
      <c r="A55" s="5" t="s">
        <v>1514</v>
      </c>
      <c r="B55" s="5" t="s">
        <v>3238</v>
      </c>
      <c r="C55" s="5">
        <v>144</v>
      </c>
      <c r="D55" s="5">
        <v>505</v>
      </c>
      <c r="E55" s="5">
        <v>28.51</v>
      </c>
      <c r="F55" s="5">
        <v>96</v>
      </c>
      <c r="G55" s="5">
        <v>48</v>
      </c>
      <c r="H55" s="5">
        <v>31</v>
      </c>
      <c r="I55" s="5">
        <v>29</v>
      </c>
      <c r="J55" s="5">
        <v>23</v>
      </c>
      <c r="K55" s="5">
        <v>13</v>
      </c>
      <c r="L55" s="5">
        <v>96</v>
      </c>
      <c r="M55" s="5">
        <v>0</v>
      </c>
      <c r="N55" s="5">
        <v>33.33</v>
      </c>
      <c r="O55" s="5">
        <v>21.53</v>
      </c>
      <c r="P55" s="5">
        <v>20.14</v>
      </c>
      <c r="Q55" s="5">
        <v>15.97</v>
      </c>
      <c r="R55" s="5">
        <v>9.0299999999999994</v>
      </c>
      <c r="S55" s="5">
        <v>100</v>
      </c>
    </row>
    <row r="56" spans="1:19" x14ac:dyDescent="0.25">
      <c r="A56" s="5" t="s">
        <v>1516</v>
      </c>
      <c r="B56" s="5" t="s">
        <v>3238</v>
      </c>
      <c r="C56" s="5">
        <v>514</v>
      </c>
      <c r="D56" s="5">
        <v>2755</v>
      </c>
      <c r="E56" s="5">
        <v>18.66</v>
      </c>
      <c r="F56" s="5">
        <v>369</v>
      </c>
      <c r="G56" s="5">
        <v>145</v>
      </c>
      <c r="H56" s="5">
        <v>102</v>
      </c>
      <c r="I56" s="5">
        <v>171</v>
      </c>
      <c r="J56" s="5">
        <v>49</v>
      </c>
      <c r="K56" s="5">
        <v>47</v>
      </c>
      <c r="L56" s="5">
        <v>369</v>
      </c>
      <c r="M56" s="5">
        <v>0</v>
      </c>
      <c r="N56" s="5">
        <v>28.21</v>
      </c>
      <c r="O56" s="5">
        <v>19.84</v>
      </c>
      <c r="P56" s="5">
        <v>33.270000000000003</v>
      </c>
      <c r="Q56" s="5">
        <v>9.5299999999999994</v>
      </c>
      <c r="R56" s="5">
        <v>9.14</v>
      </c>
      <c r="S56" s="5">
        <v>100</v>
      </c>
    </row>
    <row r="57" spans="1:19" x14ac:dyDescent="0.25">
      <c r="A57" s="5" t="s">
        <v>1525</v>
      </c>
      <c r="B57" s="5" t="s">
        <v>3238</v>
      </c>
      <c r="C57" s="5">
        <v>257</v>
      </c>
      <c r="D57" s="5">
        <v>556</v>
      </c>
      <c r="E57" s="5">
        <v>46.22</v>
      </c>
      <c r="F57" s="5">
        <v>189</v>
      </c>
      <c r="G57" s="5">
        <v>68</v>
      </c>
      <c r="H57" s="5">
        <v>22</v>
      </c>
      <c r="I57" s="5">
        <v>100</v>
      </c>
      <c r="J57" s="5">
        <v>36</v>
      </c>
      <c r="K57" s="5">
        <v>31</v>
      </c>
      <c r="L57" s="5">
        <v>189</v>
      </c>
      <c r="M57" s="5">
        <v>0</v>
      </c>
      <c r="N57" s="5">
        <v>26.46</v>
      </c>
      <c r="O57" s="5">
        <v>8.56</v>
      </c>
      <c r="P57" s="5">
        <v>38.909999999999997</v>
      </c>
      <c r="Q57" s="5">
        <v>14.01</v>
      </c>
      <c r="R57" s="5">
        <v>12.06</v>
      </c>
      <c r="S57" s="5">
        <v>100</v>
      </c>
    </row>
    <row r="58" spans="1:19" x14ac:dyDescent="0.25">
      <c r="A58" s="5" t="s">
        <v>1227</v>
      </c>
      <c r="B58" s="5" t="s">
        <v>3238</v>
      </c>
      <c r="C58" s="5">
        <v>7</v>
      </c>
      <c r="D58" s="5">
        <v>12</v>
      </c>
      <c r="E58" s="5">
        <v>58.33</v>
      </c>
      <c r="F58" s="5">
        <v>4</v>
      </c>
      <c r="G58" s="5">
        <v>3</v>
      </c>
      <c r="H58" s="5">
        <v>0</v>
      </c>
      <c r="I58" s="5">
        <v>3</v>
      </c>
      <c r="J58" s="5">
        <v>1</v>
      </c>
      <c r="K58" s="5">
        <v>0</v>
      </c>
      <c r="L58" s="5">
        <v>4</v>
      </c>
      <c r="M58" s="5">
        <v>0</v>
      </c>
      <c r="N58" s="5">
        <v>42.86</v>
      </c>
      <c r="O58" s="5">
        <v>0</v>
      </c>
      <c r="P58" s="5">
        <v>42.86</v>
      </c>
      <c r="Q58" s="5">
        <v>14.29</v>
      </c>
      <c r="R58" s="5">
        <v>0</v>
      </c>
      <c r="S58" s="5">
        <v>100</v>
      </c>
    </row>
    <row r="59" spans="1:19" x14ac:dyDescent="0.25">
      <c r="A59" s="5" t="s">
        <v>1229</v>
      </c>
      <c r="B59" s="5" t="s">
        <v>3238</v>
      </c>
      <c r="C59" s="5">
        <v>919</v>
      </c>
      <c r="D59" s="5">
        <v>1742</v>
      </c>
      <c r="E59" s="5">
        <v>52.76</v>
      </c>
      <c r="F59" s="5">
        <v>760</v>
      </c>
      <c r="G59" s="5">
        <v>159</v>
      </c>
      <c r="H59" s="5">
        <v>124</v>
      </c>
      <c r="I59" s="5">
        <v>173</v>
      </c>
      <c r="J59" s="5">
        <v>369</v>
      </c>
      <c r="K59" s="5">
        <v>94</v>
      </c>
      <c r="L59" s="5">
        <v>760</v>
      </c>
      <c r="M59" s="5">
        <v>0</v>
      </c>
      <c r="N59" s="5">
        <v>17.3</v>
      </c>
      <c r="O59" s="5">
        <v>13.49</v>
      </c>
      <c r="P59" s="5">
        <v>18.82</v>
      </c>
      <c r="Q59" s="5">
        <v>40.15</v>
      </c>
      <c r="R59" s="5">
        <v>10.23</v>
      </c>
      <c r="S59" s="5">
        <v>100</v>
      </c>
    </row>
    <row r="60" spans="1:19" x14ac:dyDescent="0.25">
      <c r="A60" s="5" t="s">
        <v>1232</v>
      </c>
      <c r="B60" s="5" t="s">
        <v>3238</v>
      </c>
      <c r="C60" s="5">
        <v>6</v>
      </c>
      <c r="D60" s="5">
        <v>42</v>
      </c>
      <c r="E60" s="5">
        <v>14.29</v>
      </c>
      <c r="F60" s="5">
        <v>4</v>
      </c>
      <c r="G60" s="5">
        <v>2</v>
      </c>
      <c r="H60" s="5">
        <v>3</v>
      </c>
      <c r="I60" s="5">
        <v>1</v>
      </c>
      <c r="J60" s="5">
        <v>0</v>
      </c>
      <c r="K60" s="5">
        <v>0</v>
      </c>
      <c r="L60" s="5">
        <v>4</v>
      </c>
      <c r="M60" s="5">
        <v>0</v>
      </c>
      <c r="N60" s="5">
        <v>33.33</v>
      </c>
      <c r="O60" s="5">
        <v>50</v>
      </c>
      <c r="P60" s="5">
        <v>16.670000000000002</v>
      </c>
      <c r="Q60" s="5">
        <v>0</v>
      </c>
      <c r="R60" s="5">
        <v>0</v>
      </c>
      <c r="S60" s="5">
        <v>100</v>
      </c>
    </row>
    <row r="61" spans="1:19" x14ac:dyDescent="0.25">
      <c r="A61" s="5" t="s">
        <v>1534</v>
      </c>
      <c r="B61" s="5" t="s">
        <v>3238</v>
      </c>
      <c r="C61" s="5">
        <v>400</v>
      </c>
      <c r="D61" s="5">
        <v>1757</v>
      </c>
      <c r="E61" s="5">
        <v>22.77</v>
      </c>
      <c r="F61" s="5">
        <v>317</v>
      </c>
      <c r="G61" s="5">
        <v>83</v>
      </c>
      <c r="H61" s="5">
        <v>74</v>
      </c>
      <c r="I61" s="5">
        <v>114</v>
      </c>
      <c r="J61" s="5">
        <v>96</v>
      </c>
      <c r="K61" s="5">
        <v>33</v>
      </c>
      <c r="L61" s="5">
        <v>317</v>
      </c>
      <c r="M61" s="5">
        <v>0</v>
      </c>
      <c r="N61" s="5">
        <v>20.75</v>
      </c>
      <c r="O61" s="5">
        <v>18.5</v>
      </c>
      <c r="P61" s="5">
        <v>28.5</v>
      </c>
      <c r="Q61" s="5">
        <v>24</v>
      </c>
      <c r="R61" s="5">
        <v>8.25</v>
      </c>
      <c r="S61" s="5">
        <v>100</v>
      </c>
    </row>
    <row r="62" spans="1:19" x14ac:dyDescent="0.25">
      <c r="A62" s="5" t="s">
        <v>1234</v>
      </c>
      <c r="B62" s="5" t="s">
        <v>3238</v>
      </c>
      <c r="C62" s="5">
        <v>3</v>
      </c>
      <c r="D62" s="5">
        <v>12</v>
      </c>
      <c r="E62" s="5">
        <v>25</v>
      </c>
      <c r="F62" s="5">
        <v>2</v>
      </c>
      <c r="G62" s="5">
        <v>1</v>
      </c>
      <c r="H62" s="5">
        <v>0</v>
      </c>
      <c r="I62" s="5">
        <v>2</v>
      </c>
      <c r="J62" s="5">
        <v>0</v>
      </c>
      <c r="K62" s="5">
        <v>0</v>
      </c>
      <c r="L62" s="5">
        <v>2</v>
      </c>
      <c r="M62" s="5">
        <v>0</v>
      </c>
      <c r="N62" s="5">
        <v>33.33</v>
      </c>
      <c r="O62" s="5">
        <v>0</v>
      </c>
      <c r="P62" s="5">
        <v>66.67</v>
      </c>
      <c r="Q62" s="5">
        <v>0</v>
      </c>
      <c r="R62" s="5">
        <v>0</v>
      </c>
      <c r="S62" s="5">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51"/>
  <sheetViews>
    <sheetView zoomScaleNormal="100" workbookViewId="0">
      <pane ySplit="2" topLeftCell="A1085" activePane="bottomLeft" state="frozen"/>
      <selection pane="bottomLeft" activeCell="C1112" sqref="A1:W1151"/>
    </sheetView>
  </sheetViews>
  <sheetFormatPr defaultRowHeight="15" x14ac:dyDescent="0.25"/>
  <cols>
    <col min="1" max="1" width="14.28515625" customWidth="1"/>
    <col min="2" max="2" width="40.28515625" customWidth="1"/>
    <col min="3" max="3" width="19.85546875" style="1" customWidth="1"/>
    <col min="4" max="4" width="12.28515625" customWidth="1"/>
    <col min="5" max="5" width="23.7109375" style="2" customWidth="1"/>
    <col min="6" max="6" width="15.5703125" style="2" customWidth="1"/>
    <col min="7" max="7" width="14.5703125" style="2" customWidth="1"/>
    <col min="8" max="13" width="8.85546875" style="2"/>
    <col min="14" max="14" width="15.7109375" style="2" customWidth="1"/>
    <col min="15" max="15" width="11.5703125" style="2" customWidth="1"/>
    <col min="16" max="16" width="14.5703125" style="2" customWidth="1"/>
    <col min="17" max="17" width="9.140625" style="2"/>
    <col min="18" max="18" width="11.42578125" style="2" customWidth="1"/>
    <col min="19" max="19" width="10.5703125" style="2" customWidth="1"/>
    <col min="20" max="20" width="10" style="2" customWidth="1"/>
    <col min="21" max="21" width="10.85546875" style="2" customWidth="1"/>
    <col min="22" max="22" width="11.28515625" style="2" customWidth="1"/>
    <col min="23" max="23" width="11.85546875" style="2" customWidth="1"/>
  </cols>
  <sheetData>
    <row r="1" spans="1:23" x14ac:dyDescent="0.25">
      <c r="A1" s="4" t="s">
        <v>0</v>
      </c>
      <c r="B1" s="4"/>
      <c r="C1" s="4"/>
      <c r="D1" s="4"/>
      <c r="E1" s="4"/>
      <c r="F1" s="4"/>
      <c r="G1" s="4"/>
      <c r="H1" s="4"/>
      <c r="I1" s="4"/>
      <c r="J1" s="4"/>
      <c r="K1" s="4"/>
      <c r="L1" s="4"/>
      <c r="M1" s="4"/>
      <c r="N1" s="4"/>
      <c r="O1" s="4"/>
      <c r="P1" s="4"/>
      <c r="Q1" s="4"/>
      <c r="R1" s="4"/>
      <c r="S1" s="4"/>
      <c r="T1" s="4"/>
    </row>
    <row r="2" spans="1:23" x14ac:dyDescent="0.25">
      <c r="A2" t="s">
        <v>1</v>
      </c>
      <c r="B2" t="s">
        <v>2</v>
      </c>
      <c r="C2" s="1" t="s">
        <v>1206</v>
      </c>
      <c r="D2" t="s">
        <v>3</v>
      </c>
      <c r="E2" s="2" t="s">
        <v>1039</v>
      </c>
      <c r="F2" s="2" t="s">
        <v>1040</v>
      </c>
      <c r="G2" s="2" t="s">
        <v>1187</v>
      </c>
      <c r="H2" s="2" t="s">
        <v>1188</v>
      </c>
      <c r="I2" s="2" t="s">
        <v>1190</v>
      </c>
      <c r="J2" s="2" t="s">
        <v>1192</v>
      </c>
      <c r="K2" s="2" t="s">
        <v>1191</v>
      </c>
      <c r="L2" s="2" t="s">
        <v>1189</v>
      </c>
      <c r="M2" s="2" t="s">
        <v>1193</v>
      </c>
      <c r="N2" s="2" t="s">
        <v>1194</v>
      </c>
      <c r="O2" s="2" t="s">
        <v>1196</v>
      </c>
      <c r="P2" s="2" t="s">
        <v>1195</v>
      </c>
      <c r="Q2" s="2" t="s">
        <v>2838</v>
      </c>
      <c r="R2" s="2" t="s">
        <v>1200</v>
      </c>
      <c r="S2" s="2" t="s">
        <v>1201</v>
      </c>
      <c r="T2" s="2" t="s">
        <v>1202</v>
      </c>
      <c r="U2" s="2" t="s">
        <v>1203</v>
      </c>
      <c r="V2" s="2" t="s">
        <v>1204</v>
      </c>
      <c r="W2" s="2" t="s">
        <v>2837</v>
      </c>
    </row>
    <row r="3" spans="1:23" x14ac:dyDescent="0.25">
      <c r="A3" t="s">
        <v>7</v>
      </c>
      <c r="B3" t="s">
        <v>8</v>
      </c>
      <c r="D3" t="s">
        <v>9</v>
      </c>
      <c r="E3" s="2">
        <v>84552</v>
      </c>
      <c r="F3" s="2">
        <f>VLOOKUP(A3,'USall 2016-2022'!A:T,4,FALSE)</f>
        <v>194000</v>
      </c>
      <c r="G3" s="3">
        <f>(E3/F3)*100</f>
        <v>43.583505154639177</v>
      </c>
      <c r="H3" s="2">
        <v>73805</v>
      </c>
      <c r="I3" s="2">
        <v>10747</v>
      </c>
      <c r="J3" s="2">
        <v>24340</v>
      </c>
      <c r="K3" s="2">
        <v>22406</v>
      </c>
      <c r="L3" s="2">
        <v>16675</v>
      </c>
      <c r="M3" s="2">
        <v>10384</v>
      </c>
      <c r="N3" s="2">
        <f>SUM(J3:M3)</f>
        <v>73805</v>
      </c>
      <c r="O3" s="2">
        <f>N3-H3</f>
        <v>0</v>
      </c>
      <c r="P3" s="2">
        <f>H3+I3</f>
        <v>84552</v>
      </c>
      <c r="Q3" s="6">
        <f>P3/E3</f>
        <v>1</v>
      </c>
      <c r="R3" s="3">
        <f>(I3/P3)*100</f>
        <v>12.710521335982591</v>
      </c>
      <c r="S3" s="3">
        <f>(J3/P3)*100</f>
        <v>28.787018639417163</v>
      </c>
      <c r="T3" s="3">
        <f>(K3/P3)*100</f>
        <v>26.499668842842272</v>
      </c>
      <c r="U3" s="3">
        <f>(L3/P3)*100</f>
        <v>19.721591446683696</v>
      </c>
      <c r="V3" s="3">
        <f>(M3/P3)*100</f>
        <v>12.281199735074273</v>
      </c>
      <c r="W3" s="2">
        <f>SUM(R3:V3)</f>
        <v>100</v>
      </c>
    </row>
    <row r="4" spans="1:23" x14ac:dyDescent="0.25">
      <c r="A4" t="s">
        <v>10</v>
      </c>
      <c r="B4" t="s">
        <v>11</v>
      </c>
      <c r="D4" t="s">
        <v>9</v>
      </c>
      <c r="E4" s="2">
        <v>53146</v>
      </c>
      <c r="F4" s="2">
        <f>VLOOKUP(A4,'USall 2016-2022'!A:T,4,FALSE)</f>
        <v>109557</v>
      </c>
      <c r="G4" s="3">
        <f t="shared" ref="G4:G67" si="0">(E4/F4)*100</f>
        <v>48.509908084376171</v>
      </c>
      <c r="H4" s="2">
        <f>VLOOKUP(A4,'OAdata 313 US GridIDs 2016-22'!A:G,2,FALSE)</f>
        <v>43222</v>
      </c>
      <c r="I4" s="2">
        <f>VLOOKUP(A4,'OAdata 313 US GridIDs 2016-22'!A:G,3,FALSE)</f>
        <v>9908</v>
      </c>
      <c r="J4" s="2">
        <f>VLOOKUP(A4,'OAdata 313 US GridIDs 2016-22'!A:G,4,FALSE)</f>
        <v>15386</v>
      </c>
      <c r="K4" s="2">
        <f>VLOOKUP(A4,'OAdata 313 US GridIDs 2016-22'!A:G,5,FALSE)</f>
        <v>11000</v>
      </c>
      <c r="L4" s="2">
        <f>VLOOKUP(A4,'OAdata 313 US GridIDs 2016-22'!A:G,6,FALSE)</f>
        <v>10291</v>
      </c>
      <c r="M4" s="2">
        <f>VLOOKUP(A4,'OAdata 313 US GridIDs 2016-22'!A:G,7,FALSE)</f>
        <v>6545</v>
      </c>
      <c r="N4" s="2">
        <f t="shared" ref="N4:N67" si="1">SUM(J4:M4)</f>
        <v>43222</v>
      </c>
      <c r="O4" s="2">
        <f t="shared" ref="O4:O67" si="2">N4-H4</f>
        <v>0</v>
      </c>
      <c r="P4" s="2">
        <f t="shared" ref="P4:P67" si="3">H4+I4</f>
        <v>53130</v>
      </c>
      <c r="Q4" s="6">
        <f t="shared" ref="Q4:Q67" si="4">P4/E4</f>
        <v>0.9996989425356565</v>
      </c>
      <c r="R4" s="3">
        <f t="shared" ref="R4:R67" si="5">(I4/P4)*100</f>
        <v>18.64859777903256</v>
      </c>
      <c r="S4" s="3">
        <f t="shared" ref="S4:S67" si="6">(J4/P4)*100</f>
        <v>28.959156785243739</v>
      </c>
      <c r="T4" s="3">
        <f t="shared" ref="T4:T67" si="7">(K4/P4)*100</f>
        <v>20.703933747412009</v>
      </c>
      <c r="U4" s="3">
        <f t="shared" ref="U4:U67" si="8">(L4/P4)*100</f>
        <v>19.369471108601545</v>
      </c>
      <c r="V4" s="3">
        <f t="shared" ref="V4:V67" si="9">(M4/P4)*100</f>
        <v>12.318840579710146</v>
      </c>
      <c r="W4" s="2">
        <f t="shared" ref="W4:W67" si="10">SUM(R4:V4)</f>
        <v>99.999999999999986</v>
      </c>
    </row>
    <row r="5" spans="1:23" x14ac:dyDescent="0.25">
      <c r="A5" t="s">
        <v>12</v>
      </c>
      <c r="B5" t="s">
        <v>13</v>
      </c>
      <c r="D5" t="s">
        <v>9</v>
      </c>
      <c r="E5" s="2">
        <v>50342</v>
      </c>
      <c r="F5" s="2">
        <f>VLOOKUP(A5,'USall 2016-2022'!A:T,4,FALSE)</f>
        <v>106564</v>
      </c>
      <c r="G5" s="3">
        <f t="shared" si="0"/>
        <v>47.24109455350775</v>
      </c>
      <c r="H5" s="2">
        <f>VLOOKUP(A5,'OAdata 313 US GridIDs 2016-22'!A:G,2,FALSE)</f>
        <v>42918</v>
      </c>
      <c r="I5" s="2">
        <f>VLOOKUP(A5,'OAdata 313 US GridIDs 2016-22'!A:G,3,FALSE)</f>
        <v>7260</v>
      </c>
      <c r="J5" s="2">
        <f>VLOOKUP(A5,'OAdata 313 US GridIDs 2016-22'!A:G,4,FALSE)</f>
        <v>15148</v>
      </c>
      <c r="K5" s="2">
        <f>VLOOKUP(A5,'OAdata 313 US GridIDs 2016-22'!A:G,5,FALSE)</f>
        <v>12791</v>
      </c>
      <c r="L5" s="2">
        <f>VLOOKUP(A5,'OAdata 313 US GridIDs 2016-22'!A:G,6,FALSE)</f>
        <v>9413</v>
      </c>
      <c r="M5" s="2">
        <f>VLOOKUP(A5,'OAdata 313 US GridIDs 2016-22'!A:G,7,FALSE)</f>
        <v>5566</v>
      </c>
      <c r="N5" s="2">
        <f t="shared" si="1"/>
        <v>42918</v>
      </c>
      <c r="O5" s="2">
        <f t="shared" si="2"/>
        <v>0</v>
      </c>
      <c r="P5" s="2">
        <f t="shared" si="3"/>
        <v>50178</v>
      </c>
      <c r="Q5" s="6">
        <f t="shared" si="4"/>
        <v>0.9967422827857455</v>
      </c>
      <c r="R5" s="3">
        <f t="shared" si="5"/>
        <v>14.468492167882339</v>
      </c>
      <c r="S5" s="3">
        <f t="shared" si="6"/>
        <v>30.188528837339074</v>
      </c>
      <c r="T5" s="3">
        <f t="shared" si="7"/>
        <v>25.491251145920522</v>
      </c>
      <c r="U5" s="3">
        <f t="shared" si="8"/>
        <v>18.75921718681494</v>
      </c>
      <c r="V5" s="3">
        <f t="shared" si="9"/>
        <v>11.092510662043127</v>
      </c>
      <c r="W5" s="2">
        <f t="shared" si="10"/>
        <v>99.999999999999986</v>
      </c>
    </row>
    <row r="6" spans="1:23" x14ac:dyDescent="0.25">
      <c r="A6" t="s">
        <v>14</v>
      </c>
      <c r="B6" t="s">
        <v>15</v>
      </c>
      <c r="D6" t="s">
        <v>9</v>
      </c>
      <c r="E6" s="2">
        <v>49317</v>
      </c>
      <c r="F6" s="2">
        <f>VLOOKUP(A6,'USall 2016-2022'!A:T,4,FALSE)</f>
        <v>101281</v>
      </c>
      <c r="G6" s="3">
        <f t="shared" si="0"/>
        <v>48.693239600714847</v>
      </c>
      <c r="H6" s="2">
        <f>VLOOKUP(A6,'OAdata 313 US GridIDs 2016-22'!A:G,2,FALSE)</f>
        <v>40542</v>
      </c>
      <c r="I6" s="2">
        <f>VLOOKUP(A6,'OAdata 313 US GridIDs 2016-22'!A:G,3,FALSE)</f>
        <v>8676</v>
      </c>
      <c r="J6" s="2">
        <f>VLOOKUP(A6,'OAdata 313 US GridIDs 2016-22'!A:G,4,FALSE)</f>
        <v>12882</v>
      </c>
      <c r="K6" s="2">
        <f>VLOOKUP(A6,'OAdata 313 US GridIDs 2016-22'!A:G,5,FALSE)</f>
        <v>11886</v>
      </c>
      <c r="L6" s="2">
        <f>VLOOKUP(A6,'OAdata 313 US GridIDs 2016-22'!A:G,6,FALSE)</f>
        <v>9613</v>
      </c>
      <c r="M6" s="2">
        <f>VLOOKUP(A6,'OAdata 313 US GridIDs 2016-22'!A:G,7,FALSE)</f>
        <v>6161</v>
      </c>
      <c r="N6" s="2">
        <f t="shared" si="1"/>
        <v>40542</v>
      </c>
      <c r="O6" s="2">
        <f t="shared" si="2"/>
        <v>0</v>
      </c>
      <c r="P6" s="2">
        <f t="shared" si="3"/>
        <v>49218</v>
      </c>
      <c r="Q6" s="6">
        <f t="shared" si="4"/>
        <v>0.99799257862400392</v>
      </c>
      <c r="R6" s="3">
        <f t="shared" si="5"/>
        <v>17.627697183957089</v>
      </c>
      <c r="S6" s="3">
        <f t="shared" si="6"/>
        <v>26.173351212970864</v>
      </c>
      <c r="T6" s="3">
        <f t="shared" si="7"/>
        <v>24.149701328782154</v>
      </c>
      <c r="U6" s="3">
        <f t="shared" si="8"/>
        <v>19.531472225608518</v>
      </c>
      <c r="V6" s="3">
        <f t="shared" si="9"/>
        <v>12.517778048681377</v>
      </c>
      <c r="W6" s="2">
        <f t="shared" si="10"/>
        <v>100</v>
      </c>
    </row>
    <row r="7" spans="1:23" x14ac:dyDescent="0.25">
      <c r="A7" t="s">
        <v>16</v>
      </c>
      <c r="B7" t="s">
        <v>17</v>
      </c>
      <c r="D7" t="s">
        <v>9</v>
      </c>
      <c r="E7" s="2">
        <v>45396</v>
      </c>
      <c r="F7" s="2">
        <f>VLOOKUP(A7,'USall 2016-2022'!A:T,4,FALSE)</f>
        <v>102965</v>
      </c>
      <c r="G7" s="3">
        <f t="shared" si="0"/>
        <v>44.088768027970673</v>
      </c>
      <c r="H7" s="2">
        <f>VLOOKUP(A7,'OAdata 313 US GridIDs 2016-22'!A:G,2,FALSE)</f>
        <v>37451</v>
      </c>
      <c r="I7" s="2">
        <f>VLOOKUP(A7,'OAdata 313 US GridIDs 2016-22'!A:G,3,FALSE)</f>
        <v>7886</v>
      </c>
      <c r="J7" s="2">
        <f>VLOOKUP(A7,'OAdata 313 US GridIDs 2016-22'!A:G,4,FALSE)</f>
        <v>12463</v>
      </c>
      <c r="K7" s="2">
        <f>VLOOKUP(A7,'OAdata 313 US GridIDs 2016-22'!A:G,5,FALSE)</f>
        <v>10155</v>
      </c>
      <c r="L7" s="2">
        <f>VLOOKUP(A7,'OAdata 313 US GridIDs 2016-22'!A:G,6,FALSE)</f>
        <v>8373</v>
      </c>
      <c r="M7" s="2">
        <f>VLOOKUP(A7,'OAdata 313 US GridIDs 2016-22'!A:G,7,FALSE)</f>
        <v>6460</v>
      </c>
      <c r="N7" s="2">
        <f t="shared" si="1"/>
        <v>37451</v>
      </c>
      <c r="O7" s="2">
        <f t="shared" si="2"/>
        <v>0</v>
      </c>
      <c r="P7" s="2">
        <f t="shared" si="3"/>
        <v>45337</v>
      </c>
      <c r="Q7" s="6">
        <f t="shared" si="4"/>
        <v>0.99870032601991365</v>
      </c>
      <c r="R7" s="3">
        <f t="shared" si="5"/>
        <v>17.394181352978801</v>
      </c>
      <c r="S7" s="3">
        <f t="shared" si="6"/>
        <v>27.489688334031808</v>
      </c>
      <c r="T7" s="3">
        <f t="shared" si="7"/>
        <v>22.398923616472196</v>
      </c>
      <c r="U7" s="3">
        <f t="shared" si="8"/>
        <v>18.468359176831285</v>
      </c>
      <c r="V7" s="3">
        <f t="shared" si="9"/>
        <v>14.248847519685908</v>
      </c>
      <c r="W7" s="2">
        <f t="shared" si="10"/>
        <v>100</v>
      </c>
    </row>
    <row r="8" spans="1:23" x14ac:dyDescent="0.25">
      <c r="A8" t="s">
        <v>18</v>
      </c>
      <c r="B8" t="s">
        <v>19</v>
      </c>
      <c r="D8" t="s">
        <v>9</v>
      </c>
      <c r="E8" s="2">
        <v>41171</v>
      </c>
      <c r="F8" s="2">
        <f>VLOOKUP(A8,'USall 2016-2022'!A:T,4,FALSE)</f>
        <v>88164</v>
      </c>
      <c r="G8" s="3">
        <f t="shared" si="0"/>
        <v>46.698198811306199</v>
      </c>
      <c r="H8" s="2">
        <f>VLOOKUP(A8,'OAdata 313 US GridIDs 2016-22'!A:G,2,FALSE)</f>
        <v>34014</v>
      </c>
      <c r="I8" s="2">
        <f>VLOOKUP(A8,'OAdata 313 US GridIDs 2016-22'!A:G,3,FALSE)</f>
        <v>7051</v>
      </c>
      <c r="J8" s="2">
        <f>VLOOKUP(A8,'OAdata 313 US GridIDs 2016-22'!A:G,4,FALSE)</f>
        <v>11277</v>
      </c>
      <c r="K8" s="2">
        <f>VLOOKUP(A8,'OAdata 313 US GridIDs 2016-22'!A:G,5,FALSE)</f>
        <v>9783</v>
      </c>
      <c r="L8" s="2">
        <f>VLOOKUP(A8,'OAdata 313 US GridIDs 2016-22'!A:G,6,FALSE)</f>
        <v>7514</v>
      </c>
      <c r="M8" s="2">
        <f>VLOOKUP(A8,'OAdata 313 US GridIDs 2016-22'!A:G,7,FALSE)</f>
        <v>5440</v>
      </c>
      <c r="N8" s="2">
        <f t="shared" si="1"/>
        <v>34014</v>
      </c>
      <c r="O8" s="2">
        <f t="shared" si="2"/>
        <v>0</v>
      </c>
      <c r="P8" s="2">
        <f t="shared" si="3"/>
        <v>41065</v>
      </c>
      <c r="Q8" s="6">
        <f t="shared" si="4"/>
        <v>0.99742537222802463</v>
      </c>
      <c r="R8" s="3">
        <f t="shared" si="5"/>
        <v>17.170339705345185</v>
      </c>
      <c r="S8" s="3">
        <f t="shared" si="6"/>
        <v>27.461341775234381</v>
      </c>
      <c r="T8" s="3">
        <f t="shared" si="7"/>
        <v>23.823207110678194</v>
      </c>
      <c r="U8" s="3">
        <f t="shared" si="8"/>
        <v>18.297820528430535</v>
      </c>
      <c r="V8" s="3">
        <f t="shared" si="9"/>
        <v>13.247290880311702</v>
      </c>
      <c r="W8" s="2">
        <f t="shared" si="10"/>
        <v>100</v>
      </c>
    </row>
    <row r="9" spans="1:23" x14ac:dyDescent="0.25">
      <c r="A9" t="s">
        <v>20</v>
      </c>
      <c r="B9" t="s">
        <v>21</v>
      </c>
      <c r="D9" t="s">
        <v>9</v>
      </c>
      <c r="E9" s="2">
        <v>41089</v>
      </c>
      <c r="F9" s="2">
        <f>VLOOKUP(A9,'USall 2016-2022'!A:T,4,FALSE)</f>
        <v>89386</v>
      </c>
      <c r="G9" s="3">
        <f t="shared" si="0"/>
        <v>45.96804868771396</v>
      </c>
      <c r="H9" s="2">
        <f>VLOOKUP(A9,'OAdata 313 US GridIDs 2016-22'!A:G,2,FALSE)</f>
        <v>34748</v>
      </c>
      <c r="I9" s="2">
        <f>VLOOKUP(A9,'OAdata 313 US GridIDs 2016-22'!A:G,3,FALSE)</f>
        <v>6339</v>
      </c>
      <c r="J9" s="2">
        <f>VLOOKUP(A9,'OAdata 313 US GridIDs 2016-22'!A:G,4,FALSE)</f>
        <v>12614</v>
      </c>
      <c r="K9" s="2">
        <f>VLOOKUP(A9,'OAdata 313 US GridIDs 2016-22'!A:G,5,FALSE)</f>
        <v>9486</v>
      </c>
      <c r="L9" s="2">
        <f>VLOOKUP(A9,'OAdata 313 US GridIDs 2016-22'!A:G,6,FALSE)</f>
        <v>7993</v>
      </c>
      <c r="M9" s="2">
        <f>VLOOKUP(A9,'OAdata 313 US GridIDs 2016-22'!A:G,7,FALSE)</f>
        <v>4655</v>
      </c>
      <c r="N9" s="2">
        <f t="shared" si="1"/>
        <v>34748</v>
      </c>
      <c r="O9" s="2">
        <f t="shared" si="2"/>
        <v>0</v>
      </c>
      <c r="P9" s="2">
        <f t="shared" si="3"/>
        <v>41087</v>
      </c>
      <c r="Q9" s="6">
        <f t="shared" si="4"/>
        <v>0.99995132517218721</v>
      </c>
      <c r="R9" s="3">
        <f t="shared" si="5"/>
        <v>15.428237642076571</v>
      </c>
      <c r="S9" s="3">
        <f t="shared" si="6"/>
        <v>30.700708253218778</v>
      </c>
      <c r="T9" s="3">
        <f t="shared" si="7"/>
        <v>23.087594616301992</v>
      </c>
      <c r="U9" s="3">
        <f t="shared" si="8"/>
        <v>19.453841847786403</v>
      </c>
      <c r="V9" s="3">
        <f t="shared" si="9"/>
        <v>11.329617640616254</v>
      </c>
      <c r="W9" s="2">
        <f t="shared" si="10"/>
        <v>100</v>
      </c>
    </row>
    <row r="10" spans="1:23" x14ac:dyDescent="0.25">
      <c r="A10" t="s">
        <v>22</v>
      </c>
      <c r="B10" t="s">
        <v>23</v>
      </c>
      <c r="D10" t="s">
        <v>9</v>
      </c>
      <c r="E10" s="2">
        <v>38108</v>
      </c>
      <c r="F10" s="2">
        <f>VLOOKUP(A10,'USall 2016-2022'!A:T,4,FALSE)</f>
        <v>73111</v>
      </c>
      <c r="G10" s="3">
        <f t="shared" si="0"/>
        <v>52.123483470339615</v>
      </c>
      <c r="H10" s="2">
        <f>VLOOKUP(A10,'OAdata 313 US GridIDs 2016-22'!A:G,2,FALSE)</f>
        <v>31844</v>
      </c>
      <c r="I10" s="2">
        <f>VLOOKUP(A10,'OAdata 313 US GridIDs 2016-22'!A:G,3,FALSE)</f>
        <v>6252</v>
      </c>
      <c r="J10" s="2">
        <f>VLOOKUP(A10,'OAdata 313 US GridIDs 2016-22'!A:G,4,FALSE)</f>
        <v>10470</v>
      </c>
      <c r="K10" s="2">
        <f>VLOOKUP(A10,'OAdata 313 US GridIDs 2016-22'!A:G,5,FALSE)</f>
        <v>9325</v>
      </c>
      <c r="L10" s="2">
        <f>VLOOKUP(A10,'OAdata 313 US GridIDs 2016-22'!A:G,6,FALSE)</f>
        <v>6790</v>
      </c>
      <c r="M10" s="2">
        <f>VLOOKUP(A10,'OAdata 313 US GridIDs 2016-22'!A:G,7,FALSE)</f>
        <v>5259</v>
      </c>
      <c r="N10" s="2">
        <f t="shared" si="1"/>
        <v>31844</v>
      </c>
      <c r="O10" s="2">
        <f t="shared" si="2"/>
        <v>0</v>
      </c>
      <c r="P10" s="2">
        <f t="shared" si="3"/>
        <v>38096</v>
      </c>
      <c r="Q10" s="6">
        <f t="shared" si="4"/>
        <v>0.99968510548966094</v>
      </c>
      <c r="R10" s="3">
        <f t="shared" si="5"/>
        <v>16.411171776564469</v>
      </c>
      <c r="S10" s="3">
        <f t="shared" si="6"/>
        <v>27.483200335993281</v>
      </c>
      <c r="T10" s="3">
        <f t="shared" si="7"/>
        <v>24.477635447291053</v>
      </c>
      <c r="U10" s="3">
        <f t="shared" si="8"/>
        <v>17.823393532129359</v>
      </c>
      <c r="V10" s="3">
        <f t="shared" si="9"/>
        <v>13.804598908021839</v>
      </c>
      <c r="W10" s="2">
        <f t="shared" si="10"/>
        <v>100</v>
      </c>
    </row>
    <row r="11" spans="1:23" x14ac:dyDescent="0.25">
      <c r="A11" t="s">
        <v>24</v>
      </c>
      <c r="B11" t="s">
        <v>25</v>
      </c>
      <c r="D11" t="s">
        <v>9</v>
      </c>
      <c r="E11" s="2">
        <v>37572</v>
      </c>
      <c r="F11" s="2">
        <f>VLOOKUP(A11,'USall 2016-2022'!A:T,4,FALSE)</f>
        <v>77164</v>
      </c>
      <c r="G11" s="3">
        <f t="shared" si="0"/>
        <v>48.691099476439788</v>
      </c>
      <c r="H11" s="2">
        <f>VLOOKUP(A11,'OAdata 313 US GridIDs 2016-22'!A:G,2,FALSE)</f>
        <v>31917</v>
      </c>
      <c r="I11" s="2">
        <f>VLOOKUP(A11,'OAdata 313 US GridIDs 2016-22'!A:G,3,FALSE)</f>
        <v>5633</v>
      </c>
      <c r="J11" s="2">
        <f>VLOOKUP(A11,'OAdata 313 US GridIDs 2016-22'!A:G,4,FALSE)</f>
        <v>9857</v>
      </c>
      <c r="K11" s="2">
        <f>VLOOKUP(A11,'OAdata 313 US GridIDs 2016-22'!A:G,5,FALSE)</f>
        <v>10009</v>
      </c>
      <c r="L11" s="2">
        <f>VLOOKUP(A11,'OAdata 313 US GridIDs 2016-22'!A:G,6,FALSE)</f>
        <v>7457</v>
      </c>
      <c r="M11" s="2">
        <f>VLOOKUP(A11,'OAdata 313 US GridIDs 2016-22'!A:G,7,FALSE)</f>
        <v>4594</v>
      </c>
      <c r="N11" s="2">
        <f t="shared" si="1"/>
        <v>31917</v>
      </c>
      <c r="O11" s="2">
        <f t="shared" si="2"/>
        <v>0</v>
      </c>
      <c r="P11" s="2">
        <f t="shared" si="3"/>
        <v>37550</v>
      </c>
      <c r="Q11" s="6">
        <f t="shared" si="4"/>
        <v>0.99941445757478975</v>
      </c>
      <c r="R11" s="3">
        <f t="shared" si="5"/>
        <v>15.00133155792277</v>
      </c>
      <c r="S11" s="3">
        <f t="shared" si="6"/>
        <v>26.250332889480692</v>
      </c>
      <c r="T11" s="3">
        <f t="shared" si="7"/>
        <v>26.655126498002662</v>
      </c>
      <c r="U11" s="3">
        <f t="shared" si="8"/>
        <v>19.858854860186419</v>
      </c>
      <c r="V11" s="3">
        <f t="shared" si="9"/>
        <v>12.234354194407457</v>
      </c>
      <c r="W11" s="2">
        <f t="shared" si="10"/>
        <v>100.00000000000001</v>
      </c>
    </row>
    <row r="12" spans="1:23" x14ac:dyDescent="0.25">
      <c r="A12" t="s">
        <v>26</v>
      </c>
      <c r="B12" t="s">
        <v>27</v>
      </c>
      <c r="D12" t="s">
        <v>9</v>
      </c>
      <c r="E12" s="2">
        <v>36001</v>
      </c>
      <c r="F12" s="2">
        <f>VLOOKUP(A12,'USall 2016-2022'!A:T,4,FALSE)</f>
        <v>72679</v>
      </c>
      <c r="G12" s="3">
        <f t="shared" si="0"/>
        <v>49.534253360668146</v>
      </c>
      <c r="H12" s="2">
        <f>VLOOKUP(A12,'OAdata 313 US GridIDs 2016-22'!A:G,2,FALSE)</f>
        <v>27989</v>
      </c>
      <c r="I12" s="2">
        <f>VLOOKUP(A12,'OAdata 313 US GridIDs 2016-22'!A:G,3,FALSE)</f>
        <v>7982</v>
      </c>
      <c r="J12" s="2">
        <f>VLOOKUP(A12,'OAdata 313 US GridIDs 2016-22'!A:G,4,FALSE)</f>
        <v>8617</v>
      </c>
      <c r="K12" s="2">
        <f>VLOOKUP(A12,'OAdata 313 US GridIDs 2016-22'!A:G,5,FALSE)</f>
        <v>8281</v>
      </c>
      <c r="L12" s="2">
        <f>VLOOKUP(A12,'OAdata 313 US GridIDs 2016-22'!A:G,6,FALSE)</f>
        <v>5967</v>
      </c>
      <c r="M12" s="2">
        <f>VLOOKUP(A12,'OAdata 313 US GridIDs 2016-22'!A:G,7,FALSE)</f>
        <v>5124</v>
      </c>
      <c r="N12" s="2">
        <f t="shared" si="1"/>
        <v>27989</v>
      </c>
      <c r="O12" s="2">
        <f t="shared" si="2"/>
        <v>0</v>
      </c>
      <c r="P12" s="2">
        <f t="shared" si="3"/>
        <v>35971</v>
      </c>
      <c r="Q12" s="6">
        <f t="shared" si="4"/>
        <v>0.99916668981417178</v>
      </c>
      <c r="R12" s="3">
        <f t="shared" si="5"/>
        <v>22.190097578604988</v>
      </c>
      <c r="S12" s="3">
        <f t="shared" si="6"/>
        <v>23.955408523532846</v>
      </c>
      <c r="T12" s="3">
        <f t="shared" si="7"/>
        <v>23.021322732200939</v>
      </c>
      <c r="U12" s="3">
        <f t="shared" si="8"/>
        <v>16.588362847849655</v>
      </c>
      <c r="V12" s="3">
        <f t="shared" si="9"/>
        <v>14.24480831781157</v>
      </c>
      <c r="W12" s="2">
        <f t="shared" si="10"/>
        <v>100</v>
      </c>
    </row>
    <row r="13" spans="1:23" x14ac:dyDescent="0.25">
      <c r="A13" t="s">
        <v>28</v>
      </c>
      <c r="B13" t="s">
        <v>29</v>
      </c>
      <c r="D13" t="s">
        <v>9</v>
      </c>
      <c r="E13" s="2">
        <v>35153</v>
      </c>
      <c r="F13" s="2">
        <f>VLOOKUP(A13,'USall 2016-2022'!A:T,4,FALSE)</f>
        <v>75477</v>
      </c>
      <c r="G13" s="3">
        <f t="shared" si="0"/>
        <v>46.574453144666592</v>
      </c>
      <c r="H13" s="2">
        <f>VLOOKUP(A13,'OAdata 313 US GridIDs 2016-22'!A:G,2,FALSE)</f>
        <v>28287</v>
      </c>
      <c r="I13" s="2">
        <f>VLOOKUP(A13,'OAdata 313 US GridIDs 2016-22'!A:G,3,FALSE)</f>
        <v>6845</v>
      </c>
      <c r="J13" s="2">
        <f>VLOOKUP(A13,'OAdata 313 US GridIDs 2016-22'!A:G,4,FALSE)</f>
        <v>8089</v>
      </c>
      <c r="K13" s="2">
        <f>VLOOKUP(A13,'OAdata 313 US GridIDs 2016-22'!A:G,5,FALSE)</f>
        <v>8442</v>
      </c>
      <c r="L13" s="2">
        <f>VLOOKUP(A13,'OAdata 313 US GridIDs 2016-22'!A:G,6,FALSE)</f>
        <v>6716</v>
      </c>
      <c r="M13" s="2">
        <f>VLOOKUP(A13,'OAdata 313 US GridIDs 2016-22'!A:G,7,FALSE)</f>
        <v>5040</v>
      </c>
      <c r="N13" s="2">
        <f t="shared" si="1"/>
        <v>28287</v>
      </c>
      <c r="O13" s="2">
        <f t="shared" si="2"/>
        <v>0</v>
      </c>
      <c r="P13" s="2">
        <f t="shared" si="3"/>
        <v>35132</v>
      </c>
      <c r="Q13" s="6">
        <f t="shared" si="4"/>
        <v>0.99940261144141329</v>
      </c>
      <c r="R13" s="3">
        <f t="shared" si="5"/>
        <v>19.483661619036777</v>
      </c>
      <c r="S13" s="3">
        <f t="shared" si="6"/>
        <v>23.024592963679837</v>
      </c>
      <c r="T13" s="3">
        <f t="shared" si="7"/>
        <v>24.029374928839804</v>
      </c>
      <c r="U13" s="3">
        <f t="shared" si="8"/>
        <v>19.116475008539226</v>
      </c>
      <c r="V13" s="3">
        <f t="shared" si="9"/>
        <v>14.34589547990436</v>
      </c>
      <c r="W13" s="2">
        <f t="shared" si="10"/>
        <v>100</v>
      </c>
    </row>
    <row r="14" spans="1:23" x14ac:dyDescent="0.25">
      <c r="A14" t="s">
        <v>30</v>
      </c>
      <c r="B14" t="s">
        <v>31</v>
      </c>
      <c r="D14" t="s">
        <v>9</v>
      </c>
      <c r="E14" s="2">
        <v>35049</v>
      </c>
      <c r="F14" s="2">
        <f>VLOOKUP(A14,'USall 2016-2022'!A:T,4,FALSE)</f>
        <v>75213</v>
      </c>
      <c r="G14" s="3">
        <f t="shared" si="0"/>
        <v>46.599656974193294</v>
      </c>
      <c r="H14" s="2">
        <f>VLOOKUP(A14,'OAdata 313 US GridIDs 2016-22'!A:G,2,FALSE)</f>
        <v>31073</v>
      </c>
      <c r="I14" s="2">
        <f>VLOOKUP(A14,'OAdata 313 US GridIDs 2016-22'!A:G,3,FALSE)</f>
        <v>3881</v>
      </c>
      <c r="J14" s="2">
        <f>VLOOKUP(A14,'OAdata 313 US GridIDs 2016-22'!A:G,4,FALSE)</f>
        <v>11066</v>
      </c>
      <c r="K14" s="2">
        <f>VLOOKUP(A14,'OAdata 313 US GridIDs 2016-22'!A:G,5,FALSE)</f>
        <v>9061</v>
      </c>
      <c r="L14" s="2">
        <f>VLOOKUP(A14,'OAdata 313 US GridIDs 2016-22'!A:G,6,FALSE)</f>
        <v>6615</v>
      </c>
      <c r="M14" s="2">
        <f>VLOOKUP(A14,'OAdata 313 US GridIDs 2016-22'!A:G,7,FALSE)</f>
        <v>4331</v>
      </c>
      <c r="N14" s="2">
        <f t="shared" si="1"/>
        <v>31073</v>
      </c>
      <c r="O14" s="2">
        <f t="shared" si="2"/>
        <v>0</v>
      </c>
      <c r="P14" s="2">
        <f t="shared" si="3"/>
        <v>34954</v>
      </c>
      <c r="Q14" s="6">
        <f t="shared" si="4"/>
        <v>0.99728950897315183</v>
      </c>
      <c r="R14" s="3">
        <f t="shared" si="5"/>
        <v>11.103164158608458</v>
      </c>
      <c r="S14" s="3">
        <f t="shared" si="6"/>
        <v>31.658751501974024</v>
      </c>
      <c r="T14" s="3">
        <f t="shared" si="7"/>
        <v>25.92264118555816</v>
      </c>
      <c r="U14" s="3">
        <f t="shared" si="8"/>
        <v>18.924872689820909</v>
      </c>
      <c r="V14" s="3">
        <f t="shared" si="9"/>
        <v>12.390570464038451</v>
      </c>
      <c r="W14" s="2">
        <f t="shared" si="10"/>
        <v>99.999999999999986</v>
      </c>
    </row>
    <row r="15" spans="1:23" x14ac:dyDescent="0.25">
      <c r="A15" t="s">
        <v>32</v>
      </c>
      <c r="B15" t="s">
        <v>33</v>
      </c>
      <c r="D15" t="s">
        <v>9</v>
      </c>
      <c r="E15" s="2">
        <v>32733</v>
      </c>
      <c r="F15" s="2">
        <f>VLOOKUP(A15,'USall 2016-2022'!A:T,4,FALSE)</f>
        <v>58843</v>
      </c>
      <c r="G15" s="3">
        <f t="shared" si="0"/>
        <v>55.627687235525038</v>
      </c>
      <c r="H15" s="2">
        <f>VLOOKUP(A15,'OAdata 313 US GridIDs 2016-22'!A:G,2,FALSE)</f>
        <v>27298</v>
      </c>
      <c r="I15" s="2">
        <f>VLOOKUP(A15,'OAdata 313 US GridIDs 2016-22'!A:G,3,FALSE)</f>
        <v>5438</v>
      </c>
      <c r="J15" s="2">
        <f>VLOOKUP(A15,'OAdata 313 US GridIDs 2016-22'!A:G,4,FALSE)</f>
        <v>8758</v>
      </c>
      <c r="K15" s="2">
        <f>VLOOKUP(A15,'OAdata 313 US GridIDs 2016-22'!A:G,5,FALSE)</f>
        <v>6690</v>
      </c>
      <c r="L15" s="2">
        <f>VLOOKUP(A15,'OAdata 313 US GridIDs 2016-22'!A:G,6,FALSE)</f>
        <v>6268</v>
      </c>
      <c r="M15" s="2">
        <f>VLOOKUP(A15,'OAdata 313 US GridIDs 2016-22'!A:G,7,FALSE)</f>
        <v>5582</v>
      </c>
      <c r="N15" s="2">
        <f t="shared" si="1"/>
        <v>27298</v>
      </c>
      <c r="O15" s="2">
        <f t="shared" si="2"/>
        <v>0</v>
      </c>
      <c r="P15" s="2">
        <f t="shared" si="3"/>
        <v>32736</v>
      </c>
      <c r="Q15" s="6">
        <f t="shared" si="4"/>
        <v>1.0000916506278068</v>
      </c>
      <c r="R15" s="3">
        <f t="shared" si="5"/>
        <v>16.611681329423263</v>
      </c>
      <c r="S15" s="3">
        <f t="shared" si="6"/>
        <v>26.75342130987292</v>
      </c>
      <c r="T15" s="3">
        <f t="shared" si="7"/>
        <v>20.436217008797655</v>
      </c>
      <c r="U15" s="3">
        <f t="shared" si="8"/>
        <v>19.147116324535681</v>
      </c>
      <c r="V15" s="3">
        <f t="shared" si="9"/>
        <v>17.051564027370478</v>
      </c>
      <c r="W15" s="2">
        <f t="shared" si="10"/>
        <v>99.999999999999986</v>
      </c>
    </row>
    <row r="16" spans="1:23" x14ac:dyDescent="0.25">
      <c r="A16" t="s">
        <v>34</v>
      </c>
      <c r="B16" t="s">
        <v>35</v>
      </c>
      <c r="D16" t="s">
        <v>9</v>
      </c>
      <c r="E16" s="2">
        <v>32610</v>
      </c>
      <c r="F16" s="2">
        <f>VLOOKUP(A16,'USall 2016-2022'!A:T,4,FALSE)</f>
        <v>62829</v>
      </c>
      <c r="G16" s="3">
        <f t="shared" si="0"/>
        <v>51.902783746359162</v>
      </c>
      <c r="H16" s="2">
        <f>VLOOKUP(A16,'OAdata 313 US GridIDs 2016-22'!A:G,2,FALSE)</f>
        <v>26014</v>
      </c>
      <c r="I16" s="2">
        <f>VLOOKUP(A16,'OAdata 313 US GridIDs 2016-22'!A:G,3,FALSE)</f>
        <v>6576</v>
      </c>
      <c r="J16" s="2">
        <f>VLOOKUP(A16,'OAdata 313 US GridIDs 2016-22'!A:G,4,FALSE)</f>
        <v>8168</v>
      </c>
      <c r="K16" s="2">
        <f>VLOOKUP(A16,'OAdata 313 US GridIDs 2016-22'!A:G,5,FALSE)</f>
        <v>7778</v>
      </c>
      <c r="L16" s="2">
        <f>VLOOKUP(A16,'OAdata 313 US GridIDs 2016-22'!A:G,6,FALSE)</f>
        <v>5496</v>
      </c>
      <c r="M16" s="2">
        <f>VLOOKUP(A16,'OAdata 313 US GridIDs 2016-22'!A:G,7,FALSE)</f>
        <v>4572</v>
      </c>
      <c r="N16" s="2">
        <f t="shared" si="1"/>
        <v>26014</v>
      </c>
      <c r="O16" s="2">
        <f t="shared" si="2"/>
        <v>0</v>
      </c>
      <c r="P16" s="2">
        <f t="shared" si="3"/>
        <v>32590</v>
      </c>
      <c r="Q16" s="6">
        <f t="shared" si="4"/>
        <v>0.99938669119901868</v>
      </c>
      <c r="R16" s="3">
        <f t="shared" si="5"/>
        <v>20.177968702055846</v>
      </c>
      <c r="S16" s="3">
        <f t="shared" si="6"/>
        <v>25.062902730899051</v>
      </c>
      <c r="T16" s="3">
        <f t="shared" si="7"/>
        <v>23.866216630868365</v>
      </c>
      <c r="U16" s="3">
        <f t="shared" si="8"/>
        <v>16.864068732740105</v>
      </c>
      <c r="V16" s="3">
        <f t="shared" si="9"/>
        <v>14.028843203436637</v>
      </c>
      <c r="W16" s="2">
        <f t="shared" si="10"/>
        <v>100</v>
      </c>
    </row>
    <row r="17" spans="1:23" x14ac:dyDescent="0.25">
      <c r="A17" t="s">
        <v>36</v>
      </c>
      <c r="B17" t="s">
        <v>37</v>
      </c>
      <c r="D17" t="s">
        <v>9</v>
      </c>
      <c r="E17" s="2">
        <v>31928</v>
      </c>
      <c r="F17" s="2">
        <f>VLOOKUP(A17,'USall 2016-2022'!A:T,4,FALSE)</f>
        <v>63525</v>
      </c>
      <c r="G17" s="3">
        <f t="shared" si="0"/>
        <v>50.260527351436444</v>
      </c>
      <c r="H17" s="2">
        <f>VLOOKUP(A17,'OAdata 313 US GridIDs 2016-22'!A:G,2,FALSE)</f>
        <v>26567</v>
      </c>
      <c r="I17" s="2">
        <f>VLOOKUP(A17,'OAdata 313 US GridIDs 2016-22'!A:G,3,FALSE)</f>
        <v>5368</v>
      </c>
      <c r="J17" s="2">
        <f>VLOOKUP(A17,'OAdata 313 US GridIDs 2016-22'!A:G,4,FALSE)</f>
        <v>9776</v>
      </c>
      <c r="K17" s="2">
        <f>VLOOKUP(A17,'OAdata 313 US GridIDs 2016-22'!A:G,5,FALSE)</f>
        <v>7483</v>
      </c>
      <c r="L17" s="2">
        <f>VLOOKUP(A17,'OAdata 313 US GridIDs 2016-22'!A:G,6,FALSE)</f>
        <v>5699</v>
      </c>
      <c r="M17" s="2">
        <f>VLOOKUP(A17,'OAdata 313 US GridIDs 2016-22'!A:G,7,FALSE)</f>
        <v>3609</v>
      </c>
      <c r="N17" s="2">
        <f t="shared" si="1"/>
        <v>26567</v>
      </c>
      <c r="O17" s="2">
        <f t="shared" si="2"/>
        <v>0</v>
      </c>
      <c r="P17" s="2">
        <f t="shared" si="3"/>
        <v>31935</v>
      </c>
      <c r="Q17" s="6">
        <f t="shared" si="4"/>
        <v>1.0002192432974193</v>
      </c>
      <c r="R17" s="3">
        <f t="shared" si="5"/>
        <v>16.809143572882419</v>
      </c>
      <c r="S17" s="3">
        <f t="shared" si="6"/>
        <v>30.612180992641303</v>
      </c>
      <c r="T17" s="3">
        <f t="shared" si="7"/>
        <v>23.431971191482699</v>
      </c>
      <c r="U17" s="3">
        <f t="shared" si="8"/>
        <v>17.845623923594804</v>
      </c>
      <c r="V17" s="3">
        <f t="shared" si="9"/>
        <v>11.301080319398778</v>
      </c>
      <c r="W17" s="2">
        <f t="shared" si="10"/>
        <v>100</v>
      </c>
    </row>
    <row r="18" spans="1:23" x14ac:dyDescent="0.25">
      <c r="A18" t="s">
        <v>38</v>
      </c>
      <c r="B18" t="s">
        <v>39</v>
      </c>
      <c r="D18" t="s">
        <v>9</v>
      </c>
      <c r="E18" s="2">
        <v>31806</v>
      </c>
      <c r="F18" s="2">
        <f>VLOOKUP(A18,'USall 2016-2022'!A:T,4,FALSE)</f>
        <v>75029</v>
      </c>
      <c r="G18" s="3">
        <f t="shared" si="0"/>
        <v>42.391608578016502</v>
      </c>
      <c r="H18" s="2">
        <f>VLOOKUP(A18,'OAdata 313 US GridIDs 2016-22'!A:G,2,FALSE)</f>
        <v>23236</v>
      </c>
      <c r="I18" s="2">
        <f>VLOOKUP(A18,'OAdata 313 US GridIDs 2016-22'!A:G,3,FALSE)</f>
        <v>8573</v>
      </c>
      <c r="J18" s="2">
        <f>VLOOKUP(A18,'OAdata 313 US GridIDs 2016-22'!A:G,4,FALSE)</f>
        <v>6159</v>
      </c>
      <c r="K18" s="2">
        <f>VLOOKUP(A18,'OAdata 313 US GridIDs 2016-22'!A:G,5,FALSE)</f>
        <v>8298</v>
      </c>
      <c r="L18" s="2">
        <f>VLOOKUP(A18,'OAdata 313 US GridIDs 2016-22'!A:G,6,FALSE)</f>
        <v>4628</v>
      </c>
      <c r="M18" s="2">
        <f>VLOOKUP(A18,'OAdata 313 US GridIDs 2016-22'!A:G,7,FALSE)</f>
        <v>4151</v>
      </c>
      <c r="N18" s="2">
        <f t="shared" si="1"/>
        <v>23236</v>
      </c>
      <c r="O18" s="2">
        <f t="shared" si="2"/>
        <v>0</v>
      </c>
      <c r="P18" s="2">
        <f t="shared" si="3"/>
        <v>31809</v>
      </c>
      <c r="Q18" s="6">
        <f t="shared" si="4"/>
        <v>1.0000943218260705</v>
      </c>
      <c r="R18" s="3">
        <f t="shared" si="5"/>
        <v>26.951491716180954</v>
      </c>
      <c r="S18" s="3">
        <f t="shared" si="6"/>
        <v>19.362444591153448</v>
      </c>
      <c r="T18" s="3">
        <f t="shared" si="7"/>
        <v>26.086956521739129</v>
      </c>
      <c r="U18" s="3">
        <f t="shared" si="8"/>
        <v>14.549341381370052</v>
      </c>
      <c r="V18" s="3">
        <f t="shared" si="9"/>
        <v>13.049765789556414</v>
      </c>
      <c r="W18" s="2">
        <f t="shared" si="10"/>
        <v>100</v>
      </c>
    </row>
    <row r="19" spans="1:23" x14ac:dyDescent="0.25">
      <c r="A19" t="s">
        <v>40</v>
      </c>
      <c r="B19" t="s">
        <v>41</v>
      </c>
      <c r="D19" t="s">
        <v>9</v>
      </c>
      <c r="E19" s="2">
        <v>31580</v>
      </c>
      <c r="F19" s="2">
        <f>VLOOKUP(A19,'USall 2016-2022'!A:T,4,FALSE)</f>
        <v>63515</v>
      </c>
      <c r="G19" s="3">
        <f t="shared" si="0"/>
        <v>49.720538455482952</v>
      </c>
      <c r="H19" s="2">
        <f>VLOOKUP(A19,'OAdata 313 US GridIDs 2016-22'!A:G,2,FALSE)</f>
        <v>25238</v>
      </c>
      <c r="I19" s="2">
        <f>VLOOKUP(A19,'OAdata 313 US GridIDs 2016-22'!A:G,3,FALSE)</f>
        <v>6356</v>
      </c>
      <c r="J19" s="2">
        <f>VLOOKUP(A19,'OAdata 313 US GridIDs 2016-22'!A:G,4,FALSE)</f>
        <v>8758</v>
      </c>
      <c r="K19" s="2">
        <f>VLOOKUP(A19,'OAdata 313 US GridIDs 2016-22'!A:G,5,FALSE)</f>
        <v>6889</v>
      </c>
      <c r="L19" s="2">
        <f>VLOOKUP(A19,'OAdata 313 US GridIDs 2016-22'!A:G,6,FALSE)</f>
        <v>5841</v>
      </c>
      <c r="M19" s="2">
        <f>VLOOKUP(A19,'OAdata 313 US GridIDs 2016-22'!A:G,7,FALSE)</f>
        <v>3750</v>
      </c>
      <c r="N19" s="2">
        <f t="shared" si="1"/>
        <v>25238</v>
      </c>
      <c r="O19" s="2">
        <f t="shared" si="2"/>
        <v>0</v>
      </c>
      <c r="P19" s="2">
        <f t="shared" si="3"/>
        <v>31594</v>
      </c>
      <c r="Q19" s="6">
        <f t="shared" si="4"/>
        <v>1.0004433185560482</v>
      </c>
      <c r="R19" s="3">
        <f t="shared" si="5"/>
        <v>20.117743875419382</v>
      </c>
      <c r="S19" s="3">
        <f t="shared" si="6"/>
        <v>27.720453250617204</v>
      </c>
      <c r="T19" s="3">
        <f t="shared" si="7"/>
        <v>21.804773058175602</v>
      </c>
      <c r="U19" s="3">
        <f t="shared" si="8"/>
        <v>18.487687535608028</v>
      </c>
      <c r="V19" s="3">
        <f t="shared" si="9"/>
        <v>11.869342280179781</v>
      </c>
      <c r="W19" s="2">
        <f t="shared" si="10"/>
        <v>100</v>
      </c>
    </row>
    <row r="20" spans="1:23" x14ac:dyDescent="0.25">
      <c r="A20" t="s">
        <v>42</v>
      </c>
      <c r="B20" t="s">
        <v>43</v>
      </c>
      <c r="D20" t="s">
        <v>9</v>
      </c>
      <c r="E20" s="2">
        <v>30985</v>
      </c>
      <c r="F20" s="2">
        <f>VLOOKUP(A20,'USall 2016-2022'!A:T,4,FALSE)</f>
        <v>65219</v>
      </c>
      <c r="G20" s="3">
        <f t="shared" si="0"/>
        <v>47.509161440684458</v>
      </c>
      <c r="H20" s="2">
        <f>VLOOKUP(A20,'OAdata 313 US GridIDs 2016-22'!A:G,2,FALSE)</f>
        <v>26037</v>
      </c>
      <c r="I20" s="2">
        <f>VLOOKUP(A20,'OAdata 313 US GridIDs 2016-22'!A:G,3,FALSE)</f>
        <v>4863</v>
      </c>
      <c r="J20" s="2">
        <f>VLOOKUP(A20,'OAdata 313 US GridIDs 2016-22'!A:G,4,FALSE)</f>
        <v>9176</v>
      </c>
      <c r="K20" s="2">
        <f>VLOOKUP(A20,'OAdata 313 US GridIDs 2016-22'!A:G,5,FALSE)</f>
        <v>7194</v>
      </c>
      <c r="L20" s="2">
        <f>VLOOKUP(A20,'OAdata 313 US GridIDs 2016-22'!A:G,6,FALSE)</f>
        <v>5780</v>
      </c>
      <c r="M20" s="2">
        <f>VLOOKUP(A20,'OAdata 313 US GridIDs 2016-22'!A:G,7,FALSE)</f>
        <v>3887</v>
      </c>
      <c r="N20" s="2">
        <f t="shared" si="1"/>
        <v>26037</v>
      </c>
      <c r="O20" s="2">
        <f t="shared" si="2"/>
        <v>0</v>
      </c>
      <c r="P20" s="2">
        <f t="shared" si="3"/>
        <v>30900</v>
      </c>
      <c r="Q20" s="6">
        <f t="shared" si="4"/>
        <v>0.99725673713086982</v>
      </c>
      <c r="R20" s="3">
        <f t="shared" si="5"/>
        <v>15.737864077669903</v>
      </c>
      <c r="S20" s="3">
        <f t="shared" si="6"/>
        <v>29.6957928802589</v>
      </c>
      <c r="T20" s="3">
        <f t="shared" si="7"/>
        <v>23.281553398058254</v>
      </c>
      <c r="U20" s="3">
        <f t="shared" si="8"/>
        <v>18.705501618122977</v>
      </c>
      <c r="V20" s="3">
        <f t="shared" si="9"/>
        <v>12.579288025889968</v>
      </c>
      <c r="W20" s="2">
        <f t="shared" si="10"/>
        <v>100</v>
      </c>
    </row>
    <row r="21" spans="1:23" x14ac:dyDescent="0.25">
      <c r="A21" t="s">
        <v>44</v>
      </c>
      <c r="B21" t="s">
        <v>45</v>
      </c>
      <c r="D21" t="s">
        <v>9</v>
      </c>
      <c r="E21" s="2">
        <v>29701</v>
      </c>
      <c r="F21" s="2">
        <f>VLOOKUP(A21,'USall 2016-2022'!A:T,4,FALSE)</f>
        <v>66473</v>
      </c>
      <c r="G21" s="3">
        <f t="shared" si="0"/>
        <v>44.681299174100765</v>
      </c>
      <c r="H21" s="2">
        <f>VLOOKUP(A21,'OAdata 313 US GridIDs 2016-22'!A:G,2,FALSE)</f>
        <v>22868</v>
      </c>
      <c r="I21" s="2">
        <f>VLOOKUP(A21,'OAdata 313 US GridIDs 2016-22'!A:G,3,FALSE)</f>
        <v>6771</v>
      </c>
      <c r="J21" s="2">
        <f>VLOOKUP(A21,'OAdata 313 US GridIDs 2016-22'!A:G,4,FALSE)</f>
        <v>6500</v>
      </c>
      <c r="K21" s="2">
        <f>VLOOKUP(A21,'OAdata 313 US GridIDs 2016-22'!A:G,5,FALSE)</f>
        <v>7142</v>
      </c>
      <c r="L21" s="2">
        <f>VLOOKUP(A21,'OAdata 313 US GridIDs 2016-22'!A:G,6,FALSE)</f>
        <v>5174</v>
      </c>
      <c r="M21" s="2">
        <f>VLOOKUP(A21,'OAdata 313 US GridIDs 2016-22'!A:G,7,FALSE)</f>
        <v>4052</v>
      </c>
      <c r="N21" s="2">
        <f t="shared" si="1"/>
        <v>22868</v>
      </c>
      <c r="O21" s="2">
        <f t="shared" si="2"/>
        <v>0</v>
      </c>
      <c r="P21" s="2">
        <f t="shared" si="3"/>
        <v>29639</v>
      </c>
      <c r="Q21" s="6">
        <f t="shared" si="4"/>
        <v>0.99791252819770382</v>
      </c>
      <c r="R21" s="3">
        <f t="shared" si="5"/>
        <v>22.844900300280035</v>
      </c>
      <c r="S21" s="3">
        <f t="shared" si="6"/>
        <v>21.930564458989846</v>
      </c>
      <c r="T21" s="3">
        <f t="shared" si="7"/>
        <v>24.096629440939303</v>
      </c>
      <c r="U21" s="3">
        <f t="shared" si="8"/>
        <v>17.456729309355918</v>
      </c>
      <c r="V21" s="3">
        <f t="shared" si="9"/>
        <v>13.671176490434899</v>
      </c>
      <c r="W21" s="2">
        <f t="shared" si="10"/>
        <v>100</v>
      </c>
    </row>
    <row r="22" spans="1:23" x14ac:dyDescent="0.25">
      <c r="A22" t="s">
        <v>46</v>
      </c>
      <c r="B22" t="s">
        <v>47</v>
      </c>
      <c r="D22" t="s">
        <v>9</v>
      </c>
      <c r="E22" s="2">
        <v>29127</v>
      </c>
      <c r="F22" s="2">
        <f>VLOOKUP(A22,'USall 2016-2022'!A:T,4,FALSE)</f>
        <v>64010</v>
      </c>
      <c r="G22" s="3">
        <f t="shared" si="0"/>
        <v>45.503827526948918</v>
      </c>
      <c r="H22" s="2">
        <f>VLOOKUP(A22,'OAdata 313 US GridIDs 2016-22'!A:G,2,FALSE)</f>
        <v>21293</v>
      </c>
      <c r="I22" s="2">
        <f>VLOOKUP(A22,'OAdata 313 US GridIDs 2016-22'!A:G,3,FALSE)</f>
        <v>7813</v>
      </c>
      <c r="J22" s="2">
        <f>VLOOKUP(A22,'OAdata 313 US GridIDs 2016-22'!A:G,4,FALSE)</f>
        <v>6518</v>
      </c>
      <c r="K22" s="2">
        <f>VLOOKUP(A22,'OAdata 313 US GridIDs 2016-22'!A:G,5,FALSE)</f>
        <v>5392</v>
      </c>
      <c r="L22" s="2">
        <f>VLOOKUP(A22,'OAdata 313 US GridIDs 2016-22'!A:G,6,FALSE)</f>
        <v>5410</v>
      </c>
      <c r="M22" s="2">
        <f>VLOOKUP(A22,'OAdata 313 US GridIDs 2016-22'!A:G,7,FALSE)</f>
        <v>3973</v>
      </c>
      <c r="N22" s="2">
        <f t="shared" si="1"/>
        <v>21293</v>
      </c>
      <c r="O22" s="2">
        <f t="shared" si="2"/>
        <v>0</v>
      </c>
      <c r="P22" s="2">
        <f t="shared" si="3"/>
        <v>29106</v>
      </c>
      <c r="Q22" s="6">
        <f t="shared" si="4"/>
        <v>0.99927901946647435</v>
      </c>
      <c r="R22" s="3">
        <f t="shared" si="5"/>
        <v>26.843262557548268</v>
      </c>
      <c r="S22" s="3">
        <f t="shared" si="6"/>
        <v>22.394008108293821</v>
      </c>
      <c r="T22" s="3">
        <f t="shared" si="7"/>
        <v>18.525389953961383</v>
      </c>
      <c r="U22" s="3">
        <f t="shared" si="8"/>
        <v>18.587232872947158</v>
      </c>
      <c r="V22" s="3">
        <f t="shared" si="9"/>
        <v>13.650106507249365</v>
      </c>
      <c r="W22" s="2">
        <f t="shared" si="10"/>
        <v>99.999999999999986</v>
      </c>
    </row>
    <row r="23" spans="1:23" x14ac:dyDescent="0.25">
      <c r="A23" t="s">
        <v>48</v>
      </c>
      <c r="B23" t="s">
        <v>49</v>
      </c>
      <c r="D23" t="s">
        <v>9</v>
      </c>
      <c r="E23" s="2">
        <v>29014</v>
      </c>
      <c r="F23" s="2">
        <f>VLOOKUP(A23,'USall 2016-2022'!A:T,4,FALSE)</f>
        <v>70178</v>
      </c>
      <c r="G23" s="3">
        <f t="shared" si="0"/>
        <v>41.343440964404799</v>
      </c>
      <c r="H23" s="2">
        <f>VLOOKUP(A23,'OAdata 313 US GridIDs 2016-22'!A:G,2,FALSE)</f>
        <v>25395</v>
      </c>
      <c r="I23" s="2">
        <f>VLOOKUP(A23,'OAdata 313 US GridIDs 2016-22'!A:G,3,FALSE)</f>
        <v>3635</v>
      </c>
      <c r="J23" s="2">
        <f>VLOOKUP(A23,'OAdata 313 US GridIDs 2016-22'!A:G,4,FALSE)</f>
        <v>9000</v>
      </c>
      <c r="K23" s="2">
        <f>VLOOKUP(A23,'OAdata 313 US GridIDs 2016-22'!A:G,5,FALSE)</f>
        <v>7268</v>
      </c>
      <c r="L23" s="2">
        <f>VLOOKUP(A23,'OAdata 313 US GridIDs 2016-22'!A:G,6,FALSE)</f>
        <v>5930</v>
      </c>
      <c r="M23" s="2">
        <f>VLOOKUP(A23,'OAdata 313 US GridIDs 2016-22'!A:G,7,FALSE)</f>
        <v>3197</v>
      </c>
      <c r="N23" s="2">
        <f t="shared" si="1"/>
        <v>25395</v>
      </c>
      <c r="O23" s="2">
        <f t="shared" si="2"/>
        <v>0</v>
      </c>
      <c r="P23" s="2">
        <f t="shared" si="3"/>
        <v>29030</v>
      </c>
      <c r="Q23" s="6">
        <f t="shared" si="4"/>
        <v>1.0005514579168677</v>
      </c>
      <c r="R23" s="3">
        <f t="shared" si="5"/>
        <v>12.521529452290734</v>
      </c>
      <c r="S23" s="3">
        <f t="shared" si="6"/>
        <v>31.002411298656561</v>
      </c>
      <c r="T23" s="3">
        <f t="shared" si="7"/>
        <v>25.036169479848429</v>
      </c>
      <c r="U23" s="3">
        <f t="shared" si="8"/>
        <v>20.427144333448158</v>
      </c>
      <c r="V23" s="3">
        <f t="shared" si="9"/>
        <v>11.012745435756115</v>
      </c>
      <c r="W23" s="2">
        <f t="shared" si="10"/>
        <v>100</v>
      </c>
    </row>
    <row r="24" spans="1:23" x14ac:dyDescent="0.25">
      <c r="A24" t="s">
        <v>50</v>
      </c>
      <c r="B24" t="s">
        <v>51</v>
      </c>
      <c r="D24" t="s">
        <v>9</v>
      </c>
      <c r="E24" s="2">
        <v>28809</v>
      </c>
      <c r="F24" s="2">
        <f>VLOOKUP(A24,'USall 2016-2022'!A:T,4,FALSE)</f>
        <v>54619</v>
      </c>
      <c r="G24" s="3">
        <f t="shared" si="0"/>
        <v>52.745381643750342</v>
      </c>
      <c r="H24" s="2">
        <f>VLOOKUP(A24,'OAdata 313 US GridIDs 2016-22'!A:G,2,FALSE)</f>
        <v>24573</v>
      </c>
      <c r="I24" s="2">
        <f>VLOOKUP(A24,'OAdata 313 US GridIDs 2016-22'!A:G,3,FALSE)</f>
        <v>4246</v>
      </c>
      <c r="J24" s="2">
        <f>VLOOKUP(A24,'OAdata 313 US GridIDs 2016-22'!A:G,4,FALSE)</f>
        <v>8185</v>
      </c>
      <c r="K24" s="2">
        <f>VLOOKUP(A24,'OAdata 313 US GridIDs 2016-22'!A:G,5,FALSE)</f>
        <v>5896</v>
      </c>
      <c r="L24" s="2">
        <f>VLOOKUP(A24,'OAdata 313 US GridIDs 2016-22'!A:G,6,FALSE)</f>
        <v>4910</v>
      </c>
      <c r="M24" s="2">
        <f>VLOOKUP(A24,'OAdata 313 US GridIDs 2016-22'!A:G,7,FALSE)</f>
        <v>5582</v>
      </c>
      <c r="N24" s="2">
        <f t="shared" si="1"/>
        <v>24573</v>
      </c>
      <c r="O24" s="2">
        <f t="shared" si="2"/>
        <v>0</v>
      </c>
      <c r="P24" s="2">
        <f t="shared" si="3"/>
        <v>28819</v>
      </c>
      <c r="Q24" s="6">
        <f t="shared" si="4"/>
        <v>1.0003471137491755</v>
      </c>
      <c r="R24" s="3">
        <f t="shared" si="5"/>
        <v>14.73333564662202</v>
      </c>
      <c r="S24" s="3">
        <f t="shared" si="6"/>
        <v>28.401401852944236</v>
      </c>
      <c r="T24" s="3">
        <f t="shared" si="7"/>
        <v>20.458725146604671</v>
      </c>
      <c r="U24" s="3">
        <f t="shared" si="8"/>
        <v>17.037371178736251</v>
      </c>
      <c r="V24" s="3">
        <f t="shared" si="9"/>
        <v>19.369166175092818</v>
      </c>
      <c r="W24" s="2">
        <f t="shared" si="10"/>
        <v>99.999999999999986</v>
      </c>
    </row>
    <row r="25" spans="1:23" x14ac:dyDescent="0.25">
      <c r="A25" t="s">
        <v>52</v>
      </c>
      <c r="B25" t="s">
        <v>53</v>
      </c>
      <c r="D25" t="s">
        <v>9</v>
      </c>
      <c r="E25" s="2">
        <v>28314</v>
      </c>
      <c r="F25" s="2">
        <f>VLOOKUP(A25,'USall 2016-2022'!A:T,4,FALSE)</f>
        <v>56695</v>
      </c>
      <c r="G25" s="3">
        <f t="shared" si="0"/>
        <v>49.940911896992681</v>
      </c>
      <c r="H25" s="2">
        <f>VLOOKUP(A25,'OAdata 313 US GridIDs 2016-22'!A:G,2,FALSE)</f>
        <v>22882</v>
      </c>
      <c r="I25" s="2">
        <f>VLOOKUP(A25,'OAdata 313 US GridIDs 2016-22'!A:G,3,FALSE)</f>
        <v>5382</v>
      </c>
      <c r="J25" s="2">
        <f>VLOOKUP(A25,'OAdata 313 US GridIDs 2016-22'!A:G,4,FALSE)</f>
        <v>6199</v>
      </c>
      <c r="K25" s="2">
        <f>VLOOKUP(A25,'OAdata 313 US GridIDs 2016-22'!A:G,5,FALSE)</f>
        <v>7607</v>
      </c>
      <c r="L25" s="2">
        <f>VLOOKUP(A25,'OAdata 313 US GridIDs 2016-22'!A:G,6,FALSE)</f>
        <v>4698</v>
      </c>
      <c r="M25" s="2">
        <f>VLOOKUP(A25,'OAdata 313 US GridIDs 2016-22'!A:G,7,FALSE)</f>
        <v>4378</v>
      </c>
      <c r="N25" s="2">
        <f t="shared" si="1"/>
        <v>22882</v>
      </c>
      <c r="O25" s="2">
        <f t="shared" si="2"/>
        <v>0</v>
      </c>
      <c r="P25" s="2">
        <f t="shared" si="3"/>
        <v>28264</v>
      </c>
      <c r="Q25" s="6">
        <f t="shared" si="4"/>
        <v>0.99823408914318001</v>
      </c>
      <c r="R25" s="3">
        <f t="shared" si="5"/>
        <v>19.041890744409852</v>
      </c>
      <c r="S25" s="3">
        <f t="shared" si="6"/>
        <v>21.932493631474667</v>
      </c>
      <c r="T25" s="3">
        <f t="shared" si="7"/>
        <v>26.914095669402769</v>
      </c>
      <c r="U25" s="3">
        <f t="shared" si="8"/>
        <v>16.621851118030005</v>
      </c>
      <c r="V25" s="3">
        <f t="shared" si="9"/>
        <v>15.489668836682705</v>
      </c>
      <c r="W25" s="2">
        <f t="shared" si="10"/>
        <v>100</v>
      </c>
    </row>
    <row r="26" spans="1:23" x14ac:dyDescent="0.25">
      <c r="A26" t="s">
        <v>54</v>
      </c>
      <c r="B26" t="s">
        <v>55</v>
      </c>
      <c r="D26" t="s">
        <v>9</v>
      </c>
      <c r="E26" s="2">
        <v>27646</v>
      </c>
      <c r="F26" s="2">
        <f>VLOOKUP(A26,'USall 2016-2022'!A:T,4,FALSE)</f>
        <v>58584</v>
      </c>
      <c r="G26" s="3">
        <f t="shared" si="0"/>
        <v>47.190359142427965</v>
      </c>
      <c r="H26" s="2">
        <f>VLOOKUP(A26,'OAdata 313 US GridIDs 2016-22'!A:G,2,FALSE)</f>
        <v>22943</v>
      </c>
      <c r="I26" s="2">
        <f>VLOOKUP(A26,'OAdata 313 US GridIDs 2016-22'!A:G,3,FALSE)</f>
        <v>4676</v>
      </c>
      <c r="J26" s="2">
        <f>VLOOKUP(A26,'OAdata 313 US GridIDs 2016-22'!A:G,4,FALSE)</f>
        <v>7785</v>
      </c>
      <c r="K26" s="2">
        <f>VLOOKUP(A26,'OAdata 313 US GridIDs 2016-22'!A:G,5,FALSE)</f>
        <v>6768</v>
      </c>
      <c r="L26" s="2">
        <f>VLOOKUP(A26,'OAdata 313 US GridIDs 2016-22'!A:G,6,FALSE)</f>
        <v>4932</v>
      </c>
      <c r="M26" s="2">
        <f>VLOOKUP(A26,'OAdata 313 US GridIDs 2016-22'!A:G,7,FALSE)</f>
        <v>3458</v>
      </c>
      <c r="N26" s="2">
        <f t="shared" si="1"/>
        <v>22943</v>
      </c>
      <c r="O26" s="2">
        <f t="shared" si="2"/>
        <v>0</v>
      </c>
      <c r="P26" s="2">
        <f t="shared" si="3"/>
        <v>27619</v>
      </c>
      <c r="Q26" s="6">
        <f t="shared" si="4"/>
        <v>0.99902336685234749</v>
      </c>
      <c r="R26" s="3">
        <f t="shared" si="5"/>
        <v>16.930374017886237</v>
      </c>
      <c r="S26" s="3">
        <f t="shared" si="6"/>
        <v>28.187117563995802</v>
      </c>
      <c r="T26" s="3">
        <f t="shared" si="7"/>
        <v>24.504869835982475</v>
      </c>
      <c r="U26" s="3">
        <f t="shared" si="8"/>
        <v>17.857272167710633</v>
      </c>
      <c r="V26" s="3">
        <f t="shared" si="9"/>
        <v>12.520366414424853</v>
      </c>
      <c r="W26" s="2">
        <f t="shared" si="10"/>
        <v>100</v>
      </c>
    </row>
    <row r="27" spans="1:23" x14ac:dyDescent="0.25">
      <c r="A27" t="s">
        <v>56</v>
      </c>
      <c r="B27" t="s">
        <v>57</v>
      </c>
      <c r="D27" t="s">
        <v>9</v>
      </c>
      <c r="E27" s="2">
        <v>26287</v>
      </c>
      <c r="F27" s="2">
        <f>VLOOKUP(A27,'USall 2016-2022'!A:T,4,FALSE)</f>
        <v>49341</v>
      </c>
      <c r="G27" s="3">
        <f t="shared" si="0"/>
        <v>53.27618005309985</v>
      </c>
      <c r="H27" s="2">
        <f>VLOOKUP(A27,'OAdata 313 US GridIDs 2016-22'!A:G,2,FALSE)</f>
        <v>22113</v>
      </c>
      <c r="I27" s="2">
        <f>VLOOKUP(A27,'OAdata 313 US GridIDs 2016-22'!A:G,3,FALSE)</f>
        <v>4037</v>
      </c>
      <c r="J27" s="2">
        <f>VLOOKUP(A27,'OAdata 313 US GridIDs 2016-22'!A:G,4,FALSE)</f>
        <v>8809</v>
      </c>
      <c r="K27" s="2">
        <f>VLOOKUP(A27,'OAdata 313 US GridIDs 2016-22'!A:G,5,FALSE)</f>
        <v>6405</v>
      </c>
      <c r="L27" s="2">
        <f>VLOOKUP(A27,'OAdata 313 US GridIDs 2016-22'!A:G,6,FALSE)</f>
        <v>4381</v>
      </c>
      <c r="M27" s="2">
        <f>VLOOKUP(A27,'OAdata 313 US GridIDs 2016-22'!A:G,7,FALSE)</f>
        <v>2518</v>
      </c>
      <c r="N27" s="2">
        <f t="shared" si="1"/>
        <v>22113</v>
      </c>
      <c r="O27" s="2">
        <f t="shared" si="2"/>
        <v>0</v>
      </c>
      <c r="P27" s="2">
        <f t="shared" si="3"/>
        <v>26150</v>
      </c>
      <c r="Q27" s="6">
        <f t="shared" si="4"/>
        <v>0.99478829839844796</v>
      </c>
      <c r="R27" s="3">
        <f t="shared" si="5"/>
        <v>15.437858508604208</v>
      </c>
      <c r="S27" s="3">
        <f t="shared" si="6"/>
        <v>33.686424474187383</v>
      </c>
      <c r="T27" s="3">
        <f t="shared" si="7"/>
        <v>24.493307839388144</v>
      </c>
      <c r="U27" s="3">
        <f t="shared" si="8"/>
        <v>16.753346080305928</v>
      </c>
      <c r="V27" s="3">
        <f t="shared" si="9"/>
        <v>9.6290630975143401</v>
      </c>
      <c r="W27" s="2">
        <f t="shared" si="10"/>
        <v>100</v>
      </c>
    </row>
    <row r="28" spans="1:23" x14ac:dyDescent="0.25">
      <c r="A28" t="s">
        <v>58</v>
      </c>
      <c r="B28" t="s">
        <v>59</v>
      </c>
      <c r="D28" t="s">
        <v>9</v>
      </c>
      <c r="E28" s="2">
        <v>25986</v>
      </c>
      <c r="F28" s="2">
        <f>VLOOKUP(A28,'USall 2016-2022'!A:T,4,FALSE)</f>
        <v>55644</v>
      </c>
      <c r="G28" s="3">
        <f t="shared" si="0"/>
        <v>46.700452879016609</v>
      </c>
      <c r="H28" s="2">
        <f>VLOOKUP(A28,'OAdata 313 US GridIDs 2016-22'!A:G,2,FALSE)</f>
        <v>22314</v>
      </c>
      <c r="I28" s="2">
        <f>VLOOKUP(A28,'OAdata 313 US GridIDs 2016-22'!A:G,3,FALSE)</f>
        <v>3676</v>
      </c>
      <c r="J28" s="2">
        <f>VLOOKUP(A28,'OAdata 313 US GridIDs 2016-22'!A:G,4,FALSE)</f>
        <v>7567</v>
      </c>
      <c r="K28" s="2">
        <f>VLOOKUP(A28,'OAdata 313 US GridIDs 2016-22'!A:G,5,FALSE)</f>
        <v>6603</v>
      </c>
      <c r="L28" s="2">
        <f>VLOOKUP(A28,'OAdata 313 US GridIDs 2016-22'!A:G,6,FALSE)</f>
        <v>5053</v>
      </c>
      <c r="M28" s="2">
        <f>VLOOKUP(A28,'OAdata 313 US GridIDs 2016-22'!A:G,7,FALSE)</f>
        <v>3091</v>
      </c>
      <c r="N28" s="2">
        <f t="shared" si="1"/>
        <v>22314</v>
      </c>
      <c r="O28" s="2">
        <f t="shared" si="2"/>
        <v>0</v>
      </c>
      <c r="P28" s="2">
        <f t="shared" si="3"/>
        <v>25990</v>
      </c>
      <c r="Q28" s="6">
        <f t="shared" si="4"/>
        <v>1.0001539290387131</v>
      </c>
      <c r="R28" s="3">
        <f t="shared" si="5"/>
        <v>14.143901500577144</v>
      </c>
      <c r="S28" s="3">
        <f t="shared" si="6"/>
        <v>29.115044247787608</v>
      </c>
      <c r="T28" s="3">
        <f t="shared" si="7"/>
        <v>25.405925355906117</v>
      </c>
      <c r="U28" s="3">
        <f t="shared" si="8"/>
        <v>19.442093112735666</v>
      </c>
      <c r="V28" s="3">
        <f t="shared" si="9"/>
        <v>11.89303578299346</v>
      </c>
      <c r="W28" s="2">
        <f t="shared" si="10"/>
        <v>100</v>
      </c>
    </row>
    <row r="29" spans="1:23" x14ac:dyDescent="0.25">
      <c r="A29" t="s">
        <v>60</v>
      </c>
      <c r="B29" t="s">
        <v>61</v>
      </c>
      <c r="D29" t="s">
        <v>9</v>
      </c>
      <c r="E29" s="2">
        <v>25915</v>
      </c>
      <c r="F29" s="2">
        <f>VLOOKUP(A29,'USall 2016-2022'!A:T,4,FALSE)</f>
        <v>53007</v>
      </c>
      <c r="G29" s="3">
        <f t="shared" si="0"/>
        <v>48.889769275756038</v>
      </c>
      <c r="H29" s="2">
        <f>VLOOKUP(A29,'OAdata 313 US GridIDs 2016-22'!A:G,2,FALSE)</f>
        <v>18104</v>
      </c>
      <c r="I29" s="2">
        <f>VLOOKUP(A29,'OAdata 313 US GridIDs 2016-22'!A:G,3,FALSE)</f>
        <v>7755</v>
      </c>
      <c r="J29" s="2">
        <f>VLOOKUP(A29,'OAdata 313 US GridIDs 2016-22'!A:G,4,FALSE)</f>
        <v>5055</v>
      </c>
      <c r="K29" s="2">
        <f>VLOOKUP(A29,'OAdata 313 US GridIDs 2016-22'!A:G,5,FALSE)</f>
        <v>4749</v>
      </c>
      <c r="L29" s="2">
        <f>VLOOKUP(A29,'OAdata 313 US GridIDs 2016-22'!A:G,6,FALSE)</f>
        <v>4237</v>
      </c>
      <c r="M29" s="2">
        <f>VLOOKUP(A29,'OAdata 313 US GridIDs 2016-22'!A:G,7,FALSE)</f>
        <v>4063</v>
      </c>
      <c r="N29" s="2">
        <f t="shared" si="1"/>
        <v>18104</v>
      </c>
      <c r="O29" s="2">
        <f t="shared" si="2"/>
        <v>0</v>
      </c>
      <c r="P29" s="2">
        <f t="shared" si="3"/>
        <v>25859</v>
      </c>
      <c r="Q29" s="6">
        <f t="shared" si="4"/>
        <v>0.99783908933050358</v>
      </c>
      <c r="R29" s="3">
        <f t="shared" si="5"/>
        <v>29.989558760972969</v>
      </c>
      <c r="S29" s="3">
        <f t="shared" si="6"/>
        <v>19.54831973394176</v>
      </c>
      <c r="T29" s="3">
        <f t="shared" si="7"/>
        <v>18.364979310878223</v>
      </c>
      <c r="U29" s="3">
        <f t="shared" si="8"/>
        <v>16.385011021307864</v>
      </c>
      <c r="V29" s="3">
        <f t="shared" si="9"/>
        <v>15.712131172899186</v>
      </c>
      <c r="W29" s="2">
        <f t="shared" si="10"/>
        <v>100</v>
      </c>
    </row>
    <row r="30" spans="1:23" x14ac:dyDescent="0.25">
      <c r="A30" t="s">
        <v>62</v>
      </c>
      <c r="B30" t="s">
        <v>63</v>
      </c>
      <c r="D30" t="s">
        <v>9</v>
      </c>
      <c r="E30" s="2">
        <v>24159</v>
      </c>
      <c r="F30" s="2">
        <f>VLOOKUP(A30,'USall 2016-2022'!A:T,4,FALSE)</f>
        <v>57474</v>
      </c>
      <c r="G30" s="3">
        <f t="shared" si="0"/>
        <v>42.034659150224449</v>
      </c>
      <c r="H30" s="2">
        <f>VLOOKUP(A30,'OAdata 313 US GridIDs 2016-22'!A:G,2,FALSE)</f>
        <v>21391</v>
      </c>
      <c r="I30" s="2">
        <f>VLOOKUP(A30,'OAdata 313 US GridIDs 2016-22'!A:G,3,FALSE)</f>
        <v>2800</v>
      </c>
      <c r="J30" s="2">
        <f>VLOOKUP(A30,'OAdata 313 US GridIDs 2016-22'!A:G,4,FALSE)</f>
        <v>7038</v>
      </c>
      <c r="K30" s="2">
        <f>VLOOKUP(A30,'OAdata 313 US GridIDs 2016-22'!A:G,5,FALSE)</f>
        <v>5807</v>
      </c>
      <c r="L30" s="2">
        <f>VLOOKUP(A30,'OAdata 313 US GridIDs 2016-22'!A:G,6,FALSE)</f>
        <v>5863</v>
      </c>
      <c r="M30" s="2">
        <f>VLOOKUP(A30,'OAdata 313 US GridIDs 2016-22'!A:G,7,FALSE)</f>
        <v>2683</v>
      </c>
      <c r="N30" s="2">
        <f t="shared" si="1"/>
        <v>21391</v>
      </c>
      <c r="O30" s="2">
        <f t="shared" si="2"/>
        <v>0</v>
      </c>
      <c r="P30" s="2">
        <f t="shared" si="3"/>
        <v>24191</v>
      </c>
      <c r="Q30" s="6">
        <f t="shared" si="4"/>
        <v>1.0013245581356844</v>
      </c>
      <c r="R30" s="3">
        <f t="shared" si="5"/>
        <v>11.574552519532057</v>
      </c>
      <c r="S30" s="3">
        <f t="shared" si="6"/>
        <v>29.093464511595222</v>
      </c>
      <c r="T30" s="3">
        <f t="shared" si="7"/>
        <v>24.004795171758094</v>
      </c>
      <c r="U30" s="3">
        <f t="shared" si="8"/>
        <v>24.236286222148735</v>
      </c>
      <c r="V30" s="3">
        <f t="shared" si="9"/>
        <v>11.090901574965896</v>
      </c>
      <c r="W30" s="2">
        <f t="shared" si="10"/>
        <v>100</v>
      </c>
    </row>
    <row r="31" spans="1:23" x14ac:dyDescent="0.25">
      <c r="A31" t="s">
        <v>64</v>
      </c>
      <c r="B31" t="s">
        <v>65</v>
      </c>
      <c r="D31" t="s">
        <v>9</v>
      </c>
      <c r="E31" s="2">
        <v>24051</v>
      </c>
      <c r="F31" s="2">
        <f>VLOOKUP(A31,'USall 2016-2022'!A:T,4,FALSE)</f>
        <v>55073</v>
      </c>
      <c r="G31" s="3">
        <f t="shared" si="0"/>
        <v>43.671127412706774</v>
      </c>
      <c r="H31" s="2">
        <f>VLOOKUP(A31,'OAdata 313 US GridIDs 2016-22'!A:G,2,FALSE)</f>
        <v>20316</v>
      </c>
      <c r="I31" s="2">
        <f>VLOOKUP(A31,'OAdata 313 US GridIDs 2016-22'!A:G,3,FALSE)</f>
        <v>3676</v>
      </c>
      <c r="J31" s="2">
        <f>VLOOKUP(A31,'OAdata 313 US GridIDs 2016-22'!A:G,4,FALSE)</f>
        <v>7224</v>
      </c>
      <c r="K31" s="2">
        <f>VLOOKUP(A31,'OAdata 313 US GridIDs 2016-22'!A:G,5,FALSE)</f>
        <v>6403</v>
      </c>
      <c r="L31" s="2">
        <f>VLOOKUP(A31,'OAdata 313 US GridIDs 2016-22'!A:G,6,FALSE)</f>
        <v>4326</v>
      </c>
      <c r="M31" s="2">
        <f>VLOOKUP(A31,'OAdata 313 US GridIDs 2016-22'!A:G,7,FALSE)</f>
        <v>2363</v>
      </c>
      <c r="N31" s="2">
        <f t="shared" si="1"/>
        <v>20316</v>
      </c>
      <c r="O31" s="2">
        <f t="shared" si="2"/>
        <v>0</v>
      </c>
      <c r="P31" s="2">
        <f t="shared" si="3"/>
        <v>23992</v>
      </c>
      <c r="Q31" s="6">
        <f t="shared" si="4"/>
        <v>0.997546879547628</v>
      </c>
      <c r="R31" s="3">
        <f t="shared" si="5"/>
        <v>15.321773924641546</v>
      </c>
      <c r="S31" s="3">
        <f t="shared" si="6"/>
        <v>30.110036678892964</v>
      </c>
      <c r="T31" s="3">
        <f t="shared" si="7"/>
        <v>26.688062687562521</v>
      </c>
      <c r="U31" s="3">
        <f t="shared" si="8"/>
        <v>18.031010336778927</v>
      </c>
      <c r="V31" s="3">
        <f t="shared" si="9"/>
        <v>9.8491163721240405</v>
      </c>
      <c r="W31" s="2">
        <f t="shared" si="10"/>
        <v>100.00000000000001</v>
      </c>
    </row>
    <row r="32" spans="1:23" x14ac:dyDescent="0.25">
      <c r="A32" t="s">
        <v>66</v>
      </c>
      <c r="B32" t="s">
        <v>67</v>
      </c>
      <c r="D32" t="s">
        <v>9</v>
      </c>
      <c r="E32" s="2">
        <v>23137</v>
      </c>
      <c r="F32" s="2">
        <f>VLOOKUP(A32,'USall 2016-2022'!A:T,4,FALSE)</f>
        <v>50524</v>
      </c>
      <c r="G32" s="3">
        <f t="shared" si="0"/>
        <v>45.794078061911172</v>
      </c>
      <c r="H32" s="2">
        <f>VLOOKUP(A32,'OAdata 313 US GridIDs 2016-22'!A:G,2,FALSE)</f>
        <v>16986</v>
      </c>
      <c r="I32" s="2">
        <f>VLOOKUP(A32,'OAdata 313 US GridIDs 2016-22'!A:G,3,FALSE)</f>
        <v>6141</v>
      </c>
      <c r="J32" s="2">
        <f>VLOOKUP(A32,'OAdata 313 US GridIDs 2016-22'!A:G,4,FALSE)</f>
        <v>5446</v>
      </c>
      <c r="K32" s="2">
        <f>VLOOKUP(A32,'OAdata 313 US GridIDs 2016-22'!A:G,5,FALSE)</f>
        <v>4192</v>
      </c>
      <c r="L32" s="2">
        <f>VLOOKUP(A32,'OAdata 313 US GridIDs 2016-22'!A:G,6,FALSE)</f>
        <v>4186</v>
      </c>
      <c r="M32" s="2">
        <f>VLOOKUP(A32,'OAdata 313 US GridIDs 2016-22'!A:G,7,FALSE)</f>
        <v>3162</v>
      </c>
      <c r="N32" s="2">
        <f t="shared" si="1"/>
        <v>16986</v>
      </c>
      <c r="O32" s="2">
        <f t="shared" si="2"/>
        <v>0</v>
      </c>
      <c r="P32" s="2">
        <f t="shared" si="3"/>
        <v>23127</v>
      </c>
      <c r="Q32" s="6">
        <f t="shared" si="4"/>
        <v>0.99956779184855427</v>
      </c>
      <c r="R32" s="3">
        <f t="shared" si="5"/>
        <v>26.553379167207158</v>
      </c>
      <c r="S32" s="3">
        <f t="shared" si="6"/>
        <v>23.548233666277511</v>
      </c>
      <c r="T32" s="3">
        <f t="shared" si="7"/>
        <v>18.125999913520992</v>
      </c>
      <c r="U32" s="3">
        <f t="shared" si="8"/>
        <v>18.100056211354694</v>
      </c>
      <c r="V32" s="3">
        <f t="shared" si="9"/>
        <v>13.672331041639643</v>
      </c>
      <c r="W32" s="2">
        <f t="shared" si="10"/>
        <v>99.999999999999986</v>
      </c>
    </row>
    <row r="33" spans="1:23" x14ac:dyDescent="0.25">
      <c r="A33" t="s">
        <v>68</v>
      </c>
      <c r="B33" t="s">
        <v>69</v>
      </c>
      <c r="D33" t="s">
        <v>9</v>
      </c>
      <c r="E33" s="2">
        <v>23009</v>
      </c>
      <c r="F33" s="2">
        <f>VLOOKUP(A33,'USall 2016-2022'!A:T,4,FALSE)</f>
        <v>55393</v>
      </c>
      <c r="G33" s="3">
        <f t="shared" si="0"/>
        <v>41.537739425559181</v>
      </c>
      <c r="H33" s="2">
        <f>VLOOKUP(A33,'OAdata 313 US GridIDs 2016-22'!A:G,2,FALSE)</f>
        <v>17958</v>
      </c>
      <c r="I33" s="2">
        <f>VLOOKUP(A33,'OAdata 313 US GridIDs 2016-22'!A:G,3,FALSE)</f>
        <v>5023</v>
      </c>
      <c r="J33" s="2">
        <f>VLOOKUP(A33,'OAdata 313 US GridIDs 2016-22'!A:G,4,FALSE)</f>
        <v>6508</v>
      </c>
      <c r="K33" s="2">
        <f>VLOOKUP(A33,'OAdata 313 US GridIDs 2016-22'!A:G,5,FALSE)</f>
        <v>5154</v>
      </c>
      <c r="L33" s="2">
        <f>VLOOKUP(A33,'OAdata 313 US GridIDs 2016-22'!A:G,6,FALSE)</f>
        <v>3589</v>
      </c>
      <c r="M33" s="2">
        <f>VLOOKUP(A33,'OAdata 313 US GridIDs 2016-22'!A:G,7,FALSE)</f>
        <v>2707</v>
      </c>
      <c r="N33" s="2">
        <f t="shared" si="1"/>
        <v>17958</v>
      </c>
      <c r="O33" s="2">
        <f t="shared" si="2"/>
        <v>0</v>
      </c>
      <c r="P33" s="2">
        <f t="shared" si="3"/>
        <v>22981</v>
      </c>
      <c r="Q33" s="6">
        <f t="shared" si="4"/>
        <v>0.99878308487982959</v>
      </c>
      <c r="R33" s="3">
        <f t="shared" si="5"/>
        <v>21.857186371350245</v>
      </c>
      <c r="S33" s="3">
        <f t="shared" si="6"/>
        <v>28.31904616857404</v>
      </c>
      <c r="T33" s="3">
        <f t="shared" si="7"/>
        <v>22.42722248814238</v>
      </c>
      <c r="U33" s="3">
        <f t="shared" si="8"/>
        <v>15.617249031808885</v>
      </c>
      <c r="V33" s="3">
        <f t="shared" si="9"/>
        <v>11.779295940124451</v>
      </c>
      <c r="W33" s="2">
        <f t="shared" si="10"/>
        <v>100</v>
      </c>
    </row>
    <row r="34" spans="1:23" x14ac:dyDescent="0.25">
      <c r="A34" t="s">
        <v>70</v>
      </c>
      <c r="B34" t="s">
        <v>71</v>
      </c>
      <c r="D34" t="s">
        <v>9</v>
      </c>
      <c r="E34" s="2">
        <v>22792</v>
      </c>
      <c r="F34" s="2">
        <f>VLOOKUP(A34,'USall 2016-2022'!A:T,4,FALSE)</f>
        <v>47171</v>
      </c>
      <c r="G34" s="3">
        <f t="shared" si="0"/>
        <v>48.317822390875747</v>
      </c>
      <c r="H34" s="2">
        <f>VLOOKUP(A34,'OAdata 313 US GridIDs 2016-22'!A:G,2,FALSE)</f>
        <v>15240</v>
      </c>
      <c r="I34" s="2">
        <f>VLOOKUP(A34,'OAdata 313 US GridIDs 2016-22'!A:G,3,FALSE)</f>
        <v>7514</v>
      </c>
      <c r="J34" s="2">
        <f>VLOOKUP(A34,'OAdata 313 US GridIDs 2016-22'!A:G,4,FALSE)</f>
        <v>4093</v>
      </c>
      <c r="K34" s="2">
        <f>VLOOKUP(A34,'OAdata 313 US GridIDs 2016-22'!A:G,5,FALSE)</f>
        <v>4330</v>
      </c>
      <c r="L34" s="2">
        <f>VLOOKUP(A34,'OAdata 313 US GridIDs 2016-22'!A:G,6,FALSE)</f>
        <v>3410</v>
      </c>
      <c r="M34" s="2">
        <f>VLOOKUP(A34,'OAdata 313 US GridIDs 2016-22'!A:G,7,FALSE)</f>
        <v>3407</v>
      </c>
      <c r="N34" s="2">
        <f t="shared" si="1"/>
        <v>15240</v>
      </c>
      <c r="O34" s="2">
        <f t="shared" si="2"/>
        <v>0</v>
      </c>
      <c r="P34" s="2">
        <f t="shared" si="3"/>
        <v>22754</v>
      </c>
      <c r="Q34" s="6">
        <f t="shared" si="4"/>
        <v>0.99833274833274832</v>
      </c>
      <c r="R34" s="3">
        <f t="shared" si="5"/>
        <v>33.022765228091764</v>
      </c>
      <c r="S34" s="3">
        <f t="shared" si="6"/>
        <v>17.988046057835984</v>
      </c>
      <c r="T34" s="3">
        <f t="shared" si="7"/>
        <v>19.029621165509361</v>
      </c>
      <c r="U34" s="3">
        <f t="shared" si="8"/>
        <v>14.986376021798364</v>
      </c>
      <c r="V34" s="3">
        <f t="shared" si="9"/>
        <v>14.973191526764525</v>
      </c>
      <c r="W34" s="2">
        <f t="shared" si="10"/>
        <v>100</v>
      </c>
    </row>
    <row r="35" spans="1:23" x14ac:dyDescent="0.25">
      <c r="A35" t="s">
        <v>72</v>
      </c>
      <c r="B35" t="s">
        <v>73</v>
      </c>
      <c r="D35" t="s">
        <v>9</v>
      </c>
      <c r="E35" s="2">
        <v>22496</v>
      </c>
      <c r="F35" s="2">
        <f>VLOOKUP(A35,'USall 2016-2022'!A:T,4,FALSE)</f>
        <v>44582</v>
      </c>
      <c r="G35" s="3">
        <f t="shared" si="0"/>
        <v>50.459826835942756</v>
      </c>
      <c r="H35" s="2">
        <f>VLOOKUP(A35,'OAdata 313 US GridIDs 2016-22'!A:G,2,FALSE)</f>
        <v>18730</v>
      </c>
      <c r="I35" s="2">
        <f>VLOOKUP(A35,'OAdata 313 US GridIDs 2016-22'!A:G,3,FALSE)</f>
        <v>3680</v>
      </c>
      <c r="J35" s="2">
        <f>VLOOKUP(A35,'OAdata 313 US GridIDs 2016-22'!A:G,4,FALSE)</f>
        <v>5875</v>
      </c>
      <c r="K35" s="2">
        <f>VLOOKUP(A35,'OAdata 313 US GridIDs 2016-22'!A:G,5,FALSE)</f>
        <v>6169</v>
      </c>
      <c r="L35" s="2">
        <f>VLOOKUP(A35,'OAdata 313 US GridIDs 2016-22'!A:G,6,FALSE)</f>
        <v>3870</v>
      </c>
      <c r="M35" s="2">
        <f>VLOOKUP(A35,'OAdata 313 US GridIDs 2016-22'!A:G,7,FALSE)</f>
        <v>2816</v>
      </c>
      <c r="N35" s="2">
        <f t="shared" si="1"/>
        <v>18730</v>
      </c>
      <c r="O35" s="2">
        <f t="shared" si="2"/>
        <v>0</v>
      </c>
      <c r="P35" s="2">
        <f t="shared" si="3"/>
        <v>22410</v>
      </c>
      <c r="Q35" s="6">
        <f t="shared" si="4"/>
        <v>0.99617709815078237</v>
      </c>
      <c r="R35" s="3">
        <f t="shared" si="5"/>
        <v>16.42124051762606</v>
      </c>
      <c r="S35" s="3">
        <f t="shared" si="6"/>
        <v>26.215975011155734</v>
      </c>
      <c r="T35" s="3">
        <f t="shared" si="7"/>
        <v>27.52788933511825</v>
      </c>
      <c r="U35" s="3">
        <f t="shared" si="8"/>
        <v>17.269076305220885</v>
      </c>
      <c r="V35" s="3">
        <f t="shared" si="9"/>
        <v>12.565818830879072</v>
      </c>
      <c r="W35" s="2">
        <f t="shared" si="10"/>
        <v>100</v>
      </c>
    </row>
    <row r="36" spans="1:23" x14ac:dyDescent="0.25">
      <c r="A36" t="s">
        <v>74</v>
      </c>
      <c r="B36" t="s">
        <v>75</v>
      </c>
      <c r="D36" t="s">
        <v>9</v>
      </c>
      <c r="E36" s="2">
        <v>21814</v>
      </c>
      <c r="F36" s="2">
        <f>VLOOKUP(A36,'USall 2016-2022'!A:T,4,FALSE)</f>
        <v>49397</v>
      </c>
      <c r="G36" s="3">
        <f t="shared" si="0"/>
        <v>44.160576553231977</v>
      </c>
      <c r="H36" s="2">
        <f>VLOOKUP(A36,'OAdata 313 US GridIDs 2016-22'!A:G,2,FALSE)</f>
        <v>16840</v>
      </c>
      <c r="I36" s="2">
        <f>VLOOKUP(A36,'OAdata 313 US GridIDs 2016-22'!A:G,3,FALSE)</f>
        <v>4963</v>
      </c>
      <c r="J36" s="2">
        <f>VLOOKUP(A36,'OAdata 313 US GridIDs 2016-22'!A:G,4,FALSE)</f>
        <v>5677</v>
      </c>
      <c r="K36" s="2">
        <f>VLOOKUP(A36,'OAdata 313 US GridIDs 2016-22'!A:G,5,FALSE)</f>
        <v>4497</v>
      </c>
      <c r="L36" s="2">
        <f>VLOOKUP(A36,'OAdata 313 US GridIDs 2016-22'!A:G,6,FALSE)</f>
        <v>4053</v>
      </c>
      <c r="M36" s="2">
        <f>VLOOKUP(A36,'OAdata 313 US GridIDs 2016-22'!A:G,7,FALSE)</f>
        <v>2613</v>
      </c>
      <c r="N36" s="2">
        <f t="shared" si="1"/>
        <v>16840</v>
      </c>
      <c r="O36" s="2">
        <f t="shared" si="2"/>
        <v>0</v>
      </c>
      <c r="P36" s="2">
        <f t="shared" si="3"/>
        <v>21803</v>
      </c>
      <c r="Q36" s="6">
        <f t="shared" si="4"/>
        <v>0.99949573668286418</v>
      </c>
      <c r="R36" s="3">
        <f t="shared" si="5"/>
        <v>22.762922533596296</v>
      </c>
      <c r="S36" s="3">
        <f t="shared" si="6"/>
        <v>26.037701233775167</v>
      </c>
      <c r="T36" s="3">
        <f t="shared" si="7"/>
        <v>20.625601981378711</v>
      </c>
      <c r="U36" s="3">
        <f t="shared" si="8"/>
        <v>18.589184974544786</v>
      </c>
      <c r="V36" s="3">
        <f t="shared" si="9"/>
        <v>11.984589276705041</v>
      </c>
      <c r="W36" s="2">
        <f t="shared" si="10"/>
        <v>100</v>
      </c>
    </row>
    <row r="37" spans="1:23" x14ac:dyDescent="0.25">
      <c r="A37" t="s">
        <v>76</v>
      </c>
      <c r="B37" t="s">
        <v>77</v>
      </c>
      <c r="D37" t="s">
        <v>9</v>
      </c>
      <c r="E37" s="2">
        <v>21656</v>
      </c>
      <c r="F37" s="2">
        <f>VLOOKUP(A37,'USall 2016-2022'!A:T,4,FALSE)</f>
        <v>50487</v>
      </c>
      <c r="G37" s="3">
        <f t="shared" si="0"/>
        <v>42.894210390793667</v>
      </c>
      <c r="H37" s="2">
        <f>VLOOKUP(A37,'OAdata 313 US GridIDs 2016-22'!A:G,2,FALSE)</f>
        <v>15029</v>
      </c>
      <c r="I37" s="2">
        <f>VLOOKUP(A37,'OAdata 313 US GridIDs 2016-22'!A:G,3,FALSE)</f>
        <v>6583</v>
      </c>
      <c r="J37" s="2">
        <f>VLOOKUP(A37,'OAdata 313 US GridIDs 2016-22'!A:G,4,FALSE)</f>
        <v>3533</v>
      </c>
      <c r="K37" s="2">
        <f>VLOOKUP(A37,'OAdata 313 US GridIDs 2016-22'!A:G,5,FALSE)</f>
        <v>5031</v>
      </c>
      <c r="L37" s="2">
        <f>VLOOKUP(A37,'OAdata 313 US GridIDs 2016-22'!A:G,6,FALSE)</f>
        <v>3325</v>
      </c>
      <c r="M37" s="2">
        <f>VLOOKUP(A37,'OAdata 313 US GridIDs 2016-22'!A:G,7,FALSE)</f>
        <v>3140</v>
      </c>
      <c r="N37" s="2">
        <f t="shared" si="1"/>
        <v>15029</v>
      </c>
      <c r="O37" s="2">
        <f t="shared" si="2"/>
        <v>0</v>
      </c>
      <c r="P37" s="2">
        <f t="shared" si="3"/>
        <v>21612</v>
      </c>
      <c r="Q37" s="6">
        <f t="shared" si="4"/>
        <v>0.9979682305134836</v>
      </c>
      <c r="R37" s="3">
        <f t="shared" si="5"/>
        <v>30.459929668702575</v>
      </c>
      <c r="S37" s="3">
        <f t="shared" si="6"/>
        <v>16.347399592818803</v>
      </c>
      <c r="T37" s="3">
        <f t="shared" si="7"/>
        <v>23.278734036646306</v>
      </c>
      <c r="U37" s="3">
        <f t="shared" si="8"/>
        <v>15.384971312233944</v>
      </c>
      <c r="V37" s="3">
        <f t="shared" si="9"/>
        <v>14.528965389598373</v>
      </c>
      <c r="W37" s="2">
        <f t="shared" si="10"/>
        <v>100</v>
      </c>
    </row>
    <row r="38" spans="1:23" x14ac:dyDescent="0.25">
      <c r="A38" t="s">
        <v>78</v>
      </c>
      <c r="B38" t="s">
        <v>79</v>
      </c>
      <c r="D38" t="s">
        <v>9</v>
      </c>
      <c r="E38" s="2">
        <v>21481</v>
      </c>
      <c r="F38" s="2">
        <f>VLOOKUP(A38,'USall 2016-2022'!A:T,4,FALSE)</f>
        <v>53000</v>
      </c>
      <c r="G38" s="3">
        <f t="shared" si="0"/>
        <v>40.530188679245285</v>
      </c>
      <c r="H38" s="2">
        <f>VLOOKUP(A38,'OAdata 313 US GridIDs 2016-22'!A:G,2,FALSE)</f>
        <v>16230</v>
      </c>
      <c r="I38" s="2">
        <f>VLOOKUP(A38,'OAdata 313 US GridIDs 2016-22'!A:G,3,FALSE)</f>
        <v>5241</v>
      </c>
      <c r="J38" s="2">
        <f>VLOOKUP(A38,'OAdata 313 US GridIDs 2016-22'!A:G,4,FALSE)</f>
        <v>4913</v>
      </c>
      <c r="K38" s="2">
        <f>VLOOKUP(A38,'OAdata 313 US GridIDs 2016-22'!A:G,5,FALSE)</f>
        <v>5003</v>
      </c>
      <c r="L38" s="2">
        <f>VLOOKUP(A38,'OAdata 313 US GridIDs 2016-22'!A:G,6,FALSE)</f>
        <v>3438</v>
      </c>
      <c r="M38" s="2">
        <f>VLOOKUP(A38,'OAdata 313 US GridIDs 2016-22'!A:G,7,FALSE)</f>
        <v>2876</v>
      </c>
      <c r="N38" s="2">
        <f t="shared" si="1"/>
        <v>16230</v>
      </c>
      <c r="O38" s="2">
        <f t="shared" si="2"/>
        <v>0</v>
      </c>
      <c r="P38" s="2">
        <f t="shared" si="3"/>
        <v>21471</v>
      </c>
      <c r="Q38" s="6">
        <f t="shared" si="4"/>
        <v>0.99953447232437964</v>
      </c>
      <c r="R38" s="3">
        <f t="shared" si="5"/>
        <v>24.409668855665782</v>
      </c>
      <c r="S38" s="3">
        <f t="shared" si="6"/>
        <v>22.88202692003167</v>
      </c>
      <c r="T38" s="3">
        <f t="shared" si="7"/>
        <v>23.301196963345909</v>
      </c>
      <c r="U38" s="3">
        <f t="shared" si="8"/>
        <v>16.012295654603882</v>
      </c>
      <c r="V38" s="3">
        <f t="shared" si="9"/>
        <v>13.394811606352755</v>
      </c>
      <c r="W38" s="2">
        <f t="shared" si="10"/>
        <v>100</v>
      </c>
    </row>
    <row r="39" spans="1:23" x14ac:dyDescent="0.25">
      <c r="A39" t="s">
        <v>80</v>
      </c>
      <c r="B39" t="s">
        <v>81</v>
      </c>
      <c r="D39" t="s">
        <v>9</v>
      </c>
      <c r="E39" s="2">
        <v>21140</v>
      </c>
      <c r="F39" s="2">
        <f>VLOOKUP(A39,'USall 2016-2022'!A:T,4,FALSE)</f>
        <v>55127</v>
      </c>
      <c r="G39" s="3">
        <f t="shared" si="0"/>
        <v>38.347815045259132</v>
      </c>
      <c r="H39" s="2">
        <f>VLOOKUP(A39,'OAdata 313 US GridIDs 2016-22'!A:G,2,FALSE)</f>
        <v>17527</v>
      </c>
      <c r="I39" s="2">
        <f>VLOOKUP(A39,'OAdata 313 US GridIDs 2016-22'!A:G,3,FALSE)</f>
        <v>3626</v>
      </c>
      <c r="J39" s="2">
        <f>VLOOKUP(A39,'OAdata 313 US GridIDs 2016-22'!A:G,4,FALSE)</f>
        <v>5845</v>
      </c>
      <c r="K39" s="2">
        <f>VLOOKUP(A39,'OAdata 313 US GridIDs 2016-22'!A:G,5,FALSE)</f>
        <v>5553</v>
      </c>
      <c r="L39" s="2">
        <f>VLOOKUP(A39,'OAdata 313 US GridIDs 2016-22'!A:G,6,FALSE)</f>
        <v>3596</v>
      </c>
      <c r="M39" s="2">
        <f>VLOOKUP(A39,'OAdata 313 US GridIDs 2016-22'!A:G,7,FALSE)</f>
        <v>2533</v>
      </c>
      <c r="N39" s="2">
        <f t="shared" si="1"/>
        <v>17527</v>
      </c>
      <c r="O39" s="2">
        <f t="shared" si="2"/>
        <v>0</v>
      </c>
      <c r="P39" s="2">
        <f t="shared" si="3"/>
        <v>21153</v>
      </c>
      <c r="Q39" s="6">
        <f t="shared" si="4"/>
        <v>1.0006149479659414</v>
      </c>
      <c r="R39" s="3">
        <f t="shared" si="5"/>
        <v>17.141776580154115</v>
      </c>
      <c r="S39" s="3">
        <f t="shared" si="6"/>
        <v>27.632014371483947</v>
      </c>
      <c r="T39" s="3">
        <f t="shared" si="7"/>
        <v>26.251595518366187</v>
      </c>
      <c r="U39" s="3">
        <f t="shared" si="8"/>
        <v>16.999952725381743</v>
      </c>
      <c r="V39" s="3">
        <f t="shared" si="9"/>
        <v>11.974660804614002</v>
      </c>
      <c r="W39" s="2">
        <f t="shared" si="10"/>
        <v>100</v>
      </c>
    </row>
    <row r="40" spans="1:23" x14ac:dyDescent="0.25">
      <c r="A40" t="s">
        <v>82</v>
      </c>
      <c r="B40" t="s">
        <v>83</v>
      </c>
      <c r="D40" t="s">
        <v>9</v>
      </c>
      <c r="E40" s="2">
        <v>21024</v>
      </c>
      <c r="F40" s="2">
        <f>VLOOKUP(A40,'USall 2016-2022'!A:T,4,FALSE)</f>
        <v>46275</v>
      </c>
      <c r="G40" s="3">
        <f t="shared" si="0"/>
        <v>45.432739059967588</v>
      </c>
      <c r="H40" s="2">
        <f>VLOOKUP(A40,'OAdata 313 US GridIDs 2016-22'!A:G,2,FALSE)</f>
        <v>17818</v>
      </c>
      <c r="I40" s="2">
        <f>VLOOKUP(A40,'OAdata 313 US GridIDs 2016-22'!A:G,3,FALSE)</f>
        <v>3191</v>
      </c>
      <c r="J40" s="2">
        <f>VLOOKUP(A40,'OAdata 313 US GridIDs 2016-22'!A:G,4,FALSE)</f>
        <v>5784</v>
      </c>
      <c r="K40" s="2">
        <f>VLOOKUP(A40,'OAdata 313 US GridIDs 2016-22'!A:G,5,FALSE)</f>
        <v>4743</v>
      </c>
      <c r="L40" s="2">
        <f>VLOOKUP(A40,'OAdata 313 US GridIDs 2016-22'!A:G,6,FALSE)</f>
        <v>4240</v>
      </c>
      <c r="M40" s="2">
        <f>VLOOKUP(A40,'OAdata 313 US GridIDs 2016-22'!A:G,7,FALSE)</f>
        <v>3051</v>
      </c>
      <c r="N40" s="2">
        <f t="shared" si="1"/>
        <v>17818</v>
      </c>
      <c r="O40" s="2">
        <f t="shared" si="2"/>
        <v>0</v>
      </c>
      <c r="P40" s="2">
        <f t="shared" si="3"/>
        <v>21009</v>
      </c>
      <c r="Q40" s="6">
        <f t="shared" si="4"/>
        <v>0.99928652968036524</v>
      </c>
      <c r="R40" s="3">
        <f t="shared" si="5"/>
        <v>15.188728640106621</v>
      </c>
      <c r="S40" s="3">
        <f t="shared" si="6"/>
        <v>27.531058117949453</v>
      </c>
      <c r="T40" s="3">
        <f t="shared" si="7"/>
        <v>22.576038840496928</v>
      </c>
      <c r="U40" s="3">
        <f t="shared" si="8"/>
        <v>20.181826836117857</v>
      </c>
      <c r="V40" s="3">
        <f t="shared" si="9"/>
        <v>14.522347565329143</v>
      </c>
      <c r="W40" s="2">
        <f t="shared" si="10"/>
        <v>100</v>
      </c>
    </row>
    <row r="41" spans="1:23" x14ac:dyDescent="0.25">
      <c r="A41" t="s">
        <v>84</v>
      </c>
      <c r="B41" t="s">
        <v>85</v>
      </c>
      <c r="D41" t="s">
        <v>9</v>
      </c>
      <c r="E41" s="2">
        <v>21011</v>
      </c>
      <c r="F41" s="2">
        <f>VLOOKUP(A41,'USall 2016-2022'!A:T,4,FALSE)</f>
        <v>45602</v>
      </c>
      <c r="G41" s="3">
        <f t="shared" si="0"/>
        <v>46.074733564317356</v>
      </c>
      <c r="H41" s="2">
        <f>VLOOKUP(A41,'OAdata 313 US GridIDs 2016-22'!A:G,2,FALSE)</f>
        <v>15459</v>
      </c>
      <c r="I41" s="2">
        <f>VLOOKUP(A41,'OAdata 313 US GridIDs 2016-22'!A:G,3,FALSE)</f>
        <v>5544</v>
      </c>
      <c r="J41" s="2">
        <f>VLOOKUP(A41,'OAdata 313 US GridIDs 2016-22'!A:G,4,FALSE)</f>
        <v>4001</v>
      </c>
      <c r="K41" s="2">
        <f>VLOOKUP(A41,'OAdata 313 US GridIDs 2016-22'!A:G,5,FALSE)</f>
        <v>4738</v>
      </c>
      <c r="L41" s="2">
        <f>VLOOKUP(A41,'OAdata 313 US GridIDs 2016-22'!A:G,6,FALSE)</f>
        <v>3364</v>
      </c>
      <c r="M41" s="2">
        <f>VLOOKUP(A41,'OAdata 313 US GridIDs 2016-22'!A:G,7,FALSE)</f>
        <v>3356</v>
      </c>
      <c r="N41" s="2">
        <f t="shared" si="1"/>
        <v>15459</v>
      </c>
      <c r="O41" s="2">
        <f t="shared" si="2"/>
        <v>0</v>
      </c>
      <c r="P41" s="2">
        <f t="shared" si="3"/>
        <v>21003</v>
      </c>
      <c r="Q41" s="6">
        <f t="shared" si="4"/>
        <v>0.9996192470610632</v>
      </c>
      <c r="R41" s="3">
        <f t="shared" si="5"/>
        <v>26.396229110127123</v>
      </c>
      <c r="S41" s="3">
        <f t="shared" si="6"/>
        <v>19.049659572442032</v>
      </c>
      <c r="T41" s="3">
        <f t="shared" si="7"/>
        <v>22.558682093034328</v>
      </c>
      <c r="U41" s="3">
        <f t="shared" si="8"/>
        <v>16.016759510546112</v>
      </c>
      <c r="V41" s="3">
        <f t="shared" si="9"/>
        <v>15.978669713850401</v>
      </c>
      <c r="W41" s="2">
        <f t="shared" si="10"/>
        <v>100</v>
      </c>
    </row>
    <row r="42" spans="1:23" x14ac:dyDescent="0.25">
      <c r="A42" t="s">
        <v>86</v>
      </c>
      <c r="B42" t="s">
        <v>87</v>
      </c>
      <c r="D42" t="s">
        <v>9</v>
      </c>
      <c r="E42" s="2">
        <v>20448</v>
      </c>
      <c r="F42" s="2">
        <f>VLOOKUP(A42,'USall 2016-2022'!A:T,4,FALSE)</f>
        <v>48416</v>
      </c>
      <c r="G42" s="3">
        <f t="shared" si="0"/>
        <v>42.233972240581622</v>
      </c>
      <c r="H42" s="2">
        <f>VLOOKUP(A42,'OAdata 313 US GridIDs 2016-22'!A:G,2,FALSE)</f>
        <v>16570</v>
      </c>
      <c r="I42" s="2">
        <f>VLOOKUP(A42,'OAdata 313 US GridIDs 2016-22'!A:G,3,FALSE)</f>
        <v>3864</v>
      </c>
      <c r="J42" s="2">
        <f>VLOOKUP(A42,'OAdata 313 US GridIDs 2016-22'!A:G,4,FALSE)</f>
        <v>4507</v>
      </c>
      <c r="K42" s="2">
        <f>VLOOKUP(A42,'OAdata 313 US GridIDs 2016-22'!A:G,5,FALSE)</f>
        <v>4906</v>
      </c>
      <c r="L42" s="2">
        <f>VLOOKUP(A42,'OAdata 313 US GridIDs 2016-22'!A:G,6,FALSE)</f>
        <v>4600</v>
      </c>
      <c r="M42" s="2">
        <f>VLOOKUP(A42,'OAdata 313 US GridIDs 2016-22'!A:G,7,FALSE)</f>
        <v>2557</v>
      </c>
      <c r="N42" s="2">
        <f t="shared" si="1"/>
        <v>16570</v>
      </c>
      <c r="O42" s="2">
        <f t="shared" si="2"/>
        <v>0</v>
      </c>
      <c r="P42" s="2">
        <f t="shared" si="3"/>
        <v>20434</v>
      </c>
      <c r="Q42" s="6">
        <f t="shared" si="4"/>
        <v>0.99931533646322379</v>
      </c>
      <c r="R42" s="3">
        <f t="shared" si="5"/>
        <v>18.909660369971615</v>
      </c>
      <c r="S42" s="3">
        <f t="shared" si="6"/>
        <v>22.056376627189977</v>
      </c>
      <c r="T42" s="3">
        <f t="shared" si="7"/>
        <v>24.009004600176176</v>
      </c>
      <c r="U42" s="3">
        <f t="shared" si="8"/>
        <v>22.511500440442401</v>
      </c>
      <c r="V42" s="3">
        <f t="shared" si="9"/>
        <v>12.513457962219828</v>
      </c>
      <c r="W42" s="2">
        <f t="shared" si="10"/>
        <v>100</v>
      </c>
    </row>
    <row r="43" spans="1:23" x14ac:dyDescent="0.25">
      <c r="A43" t="s">
        <v>88</v>
      </c>
      <c r="B43" t="s">
        <v>89</v>
      </c>
      <c r="D43" t="s">
        <v>9</v>
      </c>
      <c r="E43" s="2">
        <v>20015</v>
      </c>
      <c r="F43" s="2">
        <f>VLOOKUP(A43,'USall 2016-2022'!A:T,4,FALSE)</f>
        <v>36221</v>
      </c>
      <c r="G43" s="3">
        <f t="shared" si="0"/>
        <v>55.257999503050712</v>
      </c>
      <c r="H43" s="2">
        <f>VLOOKUP(A43,'OAdata 313 US GridIDs 2016-22'!A:G,2,FALSE)</f>
        <v>15344</v>
      </c>
      <c r="I43" s="2">
        <f>VLOOKUP(A43,'OAdata 313 US GridIDs 2016-22'!A:G,3,FALSE)</f>
        <v>4665</v>
      </c>
      <c r="J43" s="2">
        <f>VLOOKUP(A43,'OAdata 313 US GridIDs 2016-22'!A:G,4,FALSE)</f>
        <v>4186</v>
      </c>
      <c r="K43" s="2">
        <f>VLOOKUP(A43,'OAdata 313 US GridIDs 2016-22'!A:G,5,FALSE)</f>
        <v>4424</v>
      </c>
      <c r="L43" s="2">
        <f>VLOOKUP(A43,'OAdata 313 US GridIDs 2016-22'!A:G,6,FALSE)</f>
        <v>3302</v>
      </c>
      <c r="M43" s="2">
        <f>VLOOKUP(A43,'OAdata 313 US GridIDs 2016-22'!A:G,7,FALSE)</f>
        <v>3432</v>
      </c>
      <c r="N43" s="2">
        <f t="shared" si="1"/>
        <v>15344</v>
      </c>
      <c r="O43" s="2">
        <f t="shared" si="2"/>
        <v>0</v>
      </c>
      <c r="P43" s="2">
        <f t="shared" si="3"/>
        <v>20009</v>
      </c>
      <c r="Q43" s="6">
        <f t="shared" si="4"/>
        <v>0.99970022483137644</v>
      </c>
      <c r="R43" s="3">
        <f t="shared" si="5"/>
        <v>23.314508471187963</v>
      </c>
      <c r="S43" s="3">
        <f t="shared" si="6"/>
        <v>20.920585736418612</v>
      </c>
      <c r="T43" s="3">
        <f t="shared" si="7"/>
        <v>22.110050477285224</v>
      </c>
      <c r="U43" s="3">
        <f t="shared" si="8"/>
        <v>16.502573841771202</v>
      </c>
      <c r="V43" s="3">
        <f t="shared" si="9"/>
        <v>17.152281473336998</v>
      </c>
      <c r="W43" s="2">
        <f t="shared" si="10"/>
        <v>100.00000000000001</v>
      </c>
    </row>
    <row r="44" spans="1:23" x14ac:dyDescent="0.25">
      <c r="A44" t="s">
        <v>90</v>
      </c>
      <c r="B44" t="s">
        <v>91</v>
      </c>
      <c r="D44" t="s">
        <v>9</v>
      </c>
      <c r="E44" s="2">
        <v>19139</v>
      </c>
      <c r="F44" s="2">
        <f>VLOOKUP(A44,'USall 2016-2022'!A:T,4,FALSE)</f>
        <v>40999</v>
      </c>
      <c r="G44" s="3">
        <f t="shared" si="0"/>
        <v>46.681626381131245</v>
      </c>
      <c r="H44" s="2">
        <f>VLOOKUP(A44,'OAdata 313 US GridIDs 2016-22'!A:G,2,FALSE)</f>
        <v>15664</v>
      </c>
      <c r="I44" s="2">
        <f>VLOOKUP(A44,'OAdata 313 US GridIDs 2016-22'!A:G,3,FALSE)</f>
        <v>3493</v>
      </c>
      <c r="J44" s="2">
        <f>VLOOKUP(A44,'OAdata 313 US GridIDs 2016-22'!A:G,4,FALSE)</f>
        <v>4925</v>
      </c>
      <c r="K44" s="2">
        <f>VLOOKUP(A44,'OAdata 313 US GridIDs 2016-22'!A:G,5,FALSE)</f>
        <v>4860</v>
      </c>
      <c r="L44" s="2">
        <f>VLOOKUP(A44,'OAdata 313 US GridIDs 2016-22'!A:G,6,FALSE)</f>
        <v>3101</v>
      </c>
      <c r="M44" s="2">
        <f>VLOOKUP(A44,'OAdata 313 US GridIDs 2016-22'!A:G,7,FALSE)</f>
        <v>2778</v>
      </c>
      <c r="N44" s="2">
        <f t="shared" si="1"/>
        <v>15664</v>
      </c>
      <c r="O44" s="2">
        <f t="shared" si="2"/>
        <v>0</v>
      </c>
      <c r="P44" s="2">
        <f t="shared" si="3"/>
        <v>19157</v>
      </c>
      <c r="Q44" s="6">
        <f t="shared" si="4"/>
        <v>1.000940488008778</v>
      </c>
      <c r="R44" s="3">
        <f t="shared" si="5"/>
        <v>18.233543874301823</v>
      </c>
      <c r="S44" s="3">
        <f t="shared" si="6"/>
        <v>25.708618259643995</v>
      </c>
      <c r="T44" s="3">
        <f t="shared" si="7"/>
        <v>25.369316698856814</v>
      </c>
      <c r="U44" s="3">
        <f t="shared" si="8"/>
        <v>16.187294461554526</v>
      </c>
      <c r="V44" s="3">
        <f t="shared" si="9"/>
        <v>14.501226705642848</v>
      </c>
      <c r="W44" s="2">
        <f t="shared" si="10"/>
        <v>100.00000000000001</v>
      </c>
    </row>
    <row r="45" spans="1:23" x14ac:dyDescent="0.25">
      <c r="A45" t="s">
        <v>92</v>
      </c>
      <c r="B45" t="s">
        <v>93</v>
      </c>
      <c r="D45" t="s">
        <v>9</v>
      </c>
      <c r="E45" s="2">
        <v>19117</v>
      </c>
      <c r="F45" s="2">
        <f>VLOOKUP(A45,'USall 2016-2022'!A:T,4,FALSE)</f>
        <v>66048</v>
      </c>
      <c r="G45" s="3">
        <f t="shared" si="0"/>
        <v>28.944101259689926</v>
      </c>
      <c r="H45" s="2">
        <f>VLOOKUP(A45,'OAdata 313 US GridIDs 2016-22'!A:G,2,FALSE)</f>
        <v>16419</v>
      </c>
      <c r="I45" s="2">
        <f>VLOOKUP(A45,'OAdata 313 US GridIDs 2016-22'!A:G,3,FALSE)</f>
        <v>2693</v>
      </c>
      <c r="J45" s="2">
        <f>VLOOKUP(A45,'OAdata 313 US GridIDs 2016-22'!A:G,4,FALSE)</f>
        <v>5779</v>
      </c>
      <c r="K45" s="2">
        <f>VLOOKUP(A45,'OAdata 313 US GridIDs 2016-22'!A:G,5,FALSE)</f>
        <v>4689</v>
      </c>
      <c r="L45" s="2">
        <f>VLOOKUP(A45,'OAdata 313 US GridIDs 2016-22'!A:G,6,FALSE)</f>
        <v>3924</v>
      </c>
      <c r="M45" s="2">
        <f>VLOOKUP(A45,'OAdata 313 US GridIDs 2016-22'!A:G,7,FALSE)</f>
        <v>2027</v>
      </c>
      <c r="N45" s="2">
        <f t="shared" si="1"/>
        <v>16419</v>
      </c>
      <c r="O45" s="2">
        <f t="shared" si="2"/>
        <v>0</v>
      </c>
      <c r="P45" s="2">
        <f t="shared" si="3"/>
        <v>19112</v>
      </c>
      <c r="Q45" s="6">
        <f t="shared" si="4"/>
        <v>0.99973845268609096</v>
      </c>
      <c r="R45" s="3">
        <f t="shared" si="5"/>
        <v>14.090623691921305</v>
      </c>
      <c r="S45" s="3">
        <f t="shared" si="6"/>
        <v>30.237547090832983</v>
      </c>
      <c r="T45" s="3">
        <f t="shared" si="7"/>
        <v>24.534323984930932</v>
      </c>
      <c r="U45" s="3">
        <f t="shared" si="8"/>
        <v>20.531603181247384</v>
      </c>
      <c r="V45" s="3">
        <f t="shared" si="9"/>
        <v>10.605902051067392</v>
      </c>
      <c r="W45" s="2">
        <f t="shared" si="10"/>
        <v>99.999999999999986</v>
      </c>
    </row>
    <row r="46" spans="1:23" x14ac:dyDescent="0.25">
      <c r="A46" t="s">
        <v>94</v>
      </c>
      <c r="B46" t="s">
        <v>95</v>
      </c>
      <c r="D46" t="s">
        <v>9</v>
      </c>
      <c r="E46" s="2">
        <v>18877</v>
      </c>
      <c r="F46" s="2">
        <f>VLOOKUP(A46,'USall 2016-2022'!A:T,4,FALSE)</f>
        <v>23843</v>
      </c>
      <c r="G46" s="3">
        <f t="shared" si="0"/>
        <v>79.172084049825941</v>
      </c>
      <c r="H46" s="2">
        <f>VLOOKUP(A46,'OAdata 313 US GridIDs 2016-22'!A:G,2,FALSE)</f>
        <v>16628</v>
      </c>
      <c r="I46" s="2">
        <f>VLOOKUP(A46,'OAdata 313 US GridIDs 2016-22'!A:G,3,FALSE)</f>
        <v>2276</v>
      </c>
      <c r="J46" s="2">
        <f>VLOOKUP(A46,'OAdata 313 US GridIDs 2016-22'!A:G,4,FALSE)</f>
        <v>5667</v>
      </c>
      <c r="K46" s="2">
        <f>VLOOKUP(A46,'OAdata 313 US GridIDs 2016-22'!A:G,5,FALSE)</f>
        <v>4291</v>
      </c>
      <c r="L46" s="2">
        <f>VLOOKUP(A46,'OAdata 313 US GridIDs 2016-22'!A:G,6,FALSE)</f>
        <v>2600</v>
      </c>
      <c r="M46" s="2">
        <f>VLOOKUP(A46,'OAdata 313 US GridIDs 2016-22'!A:G,7,FALSE)</f>
        <v>4070</v>
      </c>
      <c r="N46" s="2">
        <f t="shared" si="1"/>
        <v>16628</v>
      </c>
      <c r="O46" s="2">
        <f t="shared" si="2"/>
        <v>0</v>
      </c>
      <c r="P46" s="2">
        <f t="shared" si="3"/>
        <v>18904</v>
      </c>
      <c r="Q46" s="6">
        <f t="shared" si="4"/>
        <v>1.0014303120199184</v>
      </c>
      <c r="R46" s="3">
        <f t="shared" si="5"/>
        <v>12.039779940753279</v>
      </c>
      <c r="S46" s="3">
        <f t="shared" si="6"/>
        <v>29.977782479898433</v>
      </c>
      <c r="T46" s="3">
        <f t="shared" si="7"/>
        <v>22.698899703766397</v>
      </c>
      <c r="U46" s="3">
        <f t="shared" si="8"/>
        <v>13.753702920016927</v>
      </c>
      <c r="V46" s="3">
        <f t="shared" si="9"/>
        <v>21.529834955564962</v>
      </c>
      <c r="W46" s="2">
        <f t="shared" si="10"/>
        <v>100.00000000000001</v>
      </c>
    </row>
    <row r="47" spans="1:23" x14ac:dyDescent="0.25">
      <c r="A47" t="s">
        <v>96</v>
      </c>
      <c r="B47" t="s">
        <v>97</v>
      </c>
      <c r="D47" t="s">
        <v>9</v>
      </c>
      <c r="E47" s="2">
        <v>18501</v>
      </c>
      <c r="F47" s="2">
        <f>VLOOKUP(A47,'USall 2016-2022'!A:T,4,FALSE)</f>
        <v>39242</v>
      </c>
      <c r="G47" s="3">
        <f t="shared" si="0"/>
        <v>47.145915090973958</v>
      </c>
      <c r="H47" s="2">
        <f>VLOOKUP(A47,'OAdata 313 US GridIDs 2016-22'!A:G,2,FALSE)</f>
        <v>11367</v>
      </c>
      <c r="I47" s="2">
        <f>VLOOKUP(A47,'OAdata 313 US GridIDs 2016-22'!A:G,3,FALSE)</f>
        <v>7130</v>
      </c>
      <c r="J47" s="2">
        <f>VLOOKUP(A47,'OAdata 313 US GridIDs 2016-22'!A:G,4,FALSE)</f>
        <v>3536</v>
      </c>
      <c r="K47" s="2">
        <f>VLOOKUP(A47,'OAdata 313 US GridIDs 2016-22'!A:G,5,FALSE)</f>
        <v>2511</v>
      </c>
      <c r="L47" s="2">
        <f>VLOOKUP(A47,'OAdata 313 US GridIDs 2016-22'!A:G,6,FALSE)</f>
        <v>2755</v>
      </c>
      <c r="M47" s="2">
        <f>VLOOKUP(A47,'OAdata 313 US GridIDs 2016-22'!A:G,7,FALSE)</f>
        <v>2565</v>
      </c>
      <c r="N47" s="2">
        <f t="shared" si="1"/>
        <v>11367</v>
      </c>
      <c r="O47" s="2">
        <f t="shared" si="2"/>
        <v>0</v>
      </c>
      <c r="P47" s="2">
        <f t="shared" si="3"/>
        <v>18497</v>
      </c>
      <c r="Q47" s="6">
        <f t="shared" si="4"/>
        <v>0.9997837954705151</v>
      </c>
      <c r="R47" s="3">
        <f t="shared" si="5"/>
        <v>38.546791371573768</v>
      </c>
      <c r="S47" s="3">
        <f t="shared" si="6"/>
        <v>19.116613504892683</v>
      </c>
      <c r="T47" s="3">
        <f t="shared" si="7"/>
        <v>13.575174352597719</v>
      </c>
      <c r="U47" s="3">
        <f t="shared" si="8"/>
        <v>14.894307184948911</v>
      </c>
      <c r="V47" s="3">
        <f t="shared" si="9"/>
        <v>13.867113585986917</v>
      </c>
      <c r="W47" s="2">
        <f t="shared" si="10"/>
        <v>100</v>
      </c>
    </row>
    <row r="48" spans="1:23" x14ac:dyDescent="0.25">
      <c r="A48" t="s">
        <v>98</v>
      </c>
      <c r="B48" t="s">
        <v>99</v>
      </c>
      <c r="D48" t="s">
        <v>9</v>
      </c>
      <c r="E48" s="2">
        <v>18209</v>
      </c>
      <c r="F48" s="2">
        <f>VLOOKUP(A48,'USall 2016-2022'!A:T,4,FALSE)</f>
        <v>34603</v>
      </c>
      <c r="G48" s="3">
        <f t="shared" si="0"/>
        <v>52.622604976447128</v>
      </c>
      <c r="H48" s="2">
        <f>VLOOKUP(A48,'OAdata 313 US GridIDs 2016-22'!A:G,2,FALSE)</f>
        <v>15045</v>
      </c>
      <c r="I48" s="2">
        <f>VLOOKUP(A48,'OAdata 313 US GridIDs 2016-22'!A:G,3,FALSE)</f>
        <v>3159</v>
      </c>
      <c r="J48" s="2">
        <f>VLOOKUP(A48,'OAdata 313 US GridIDs 2016-22'!A:G,4,FALSE)</f>
        <v>5190</v>
      </c>
      <c r="K48" s="2">
        <f>VLOOKUP(A48,'OAdata 313 US GridIDs 2016-22'!A:G,5,FALSE)</f>
        <v>4343</v>
      </c>
      <c r="L48" s="2">
        <f>VLOOKUP(A48,'OAdata 313 US GridIDs 2016-22'!A:G,6,FALSE)</f>
        <v>3325</v>
      </c>
      <c r="M48" s="2">
        <f>VLOOKUP(A48,'OAdata 313 US GridIDs 2016-22'!A:G,7,FALSE)</f>
        <v>2187</v>
      </c>
      <c r="N48" s="2">
        <f t="shared" si="1"/>
        <v>15045</v>
      </c>
      <c r="O48" s="2">
        <f t="shared" si="2"/>
        <v>0</v>
      </c>
      <c r="P48" s="2">
        <f t="shared" si="3"/>
        <v>18204</v>
      </c>
      <c r="Q48" s="6">
        <f t="shared" si="4"/>
        <v>0.99972541051128561</v>
      </c>
      <c r="R48" s="3">
        <f t="shared" si="5"/>
        <v>17.353328938694794</v>
      </c>
      <c r="S48" s="3">
        <f t="shared" si="6"/>
        <v>28.510217534607779</v>
      </c>
      <c r="T48" s="3">
        <f t="shared" si="7"/>
        <v>23.857393979345197</v>
      </c>
      <c r="U48" s="3">
        <f t="shared" si="8"/>
        <v>18.265216435948144</v>
      </c>
      <c r="V48" s="3">
        <f t="shared" si="9"/>
        <v>12.013843111404086</v>
      </c>
      <c r="W48" s="2">
        <f t="shared" si="10"/>
        <v>100</v>
      </c>
    </row>
    <row r="49" spans="1:23" x14ac:dyDescent="0.25">
      <c r="A49" t="s">
        <v>100</v>
      </c>
      <c r="B49" t="s">
        <v>101</v>
      </c>
      <c r="D49" t="s">
        <v>9</v>
      </c>
      <c r="E49" s="2">
        <v>17952</v>
      </c>
      <c r="F49" s="2">
        <f>VLOOKUP(A49,'USall 2016-2022'!A:T,4,FALSE)</f>
        <v>32931</v>
      </c>
      <c r="G49" s="3">
        <f t="shared" si="0"/>
        <v>54.513983784276206</v>
      </c>
      <c r="H49" s="2">
        <f>VLOOKUP(A49,'OAdata 313 US GridIDs 2016-22'!A:G,2,FALSE)</f>
        <v>16172</v>
      </c>
      <c r="I49" s="2">
        <f>VLOOKUP(A49,'OAdata 313 US GridIDs 2016-22'!A:G,3,FALSE)</f>
        <v>1804</v>
      </c>
      <c r="J49" s="2">
        <f>VLOOKUP(A49,'OAdata 313 US GridIDs 2016-22'!A:G,4,FALSE)</f>
        <v>6264</v>
      </c>
      <c r="K49" s="2">
        <f>VLOOKUP(A49,'OAdata 313 US GridIDs 2016-22'!A:G,5,FALSE)</f>
        <v>4101</v>
      </c>
      <c r="L49" s="2">
        <f>VLOOKUP(A49,'OAdata 313 US GridIDs 2016-22'!A:G,6,FALSE)</f>
        <v>3708</v>
      </c>
      <c r="M49" s="2">
        <f>VLOOKUP(A49,'OAdata 313 US GridIDs 2016-22'!A:G,7,FALSE)</f>
        <v>2099</v>
      </c>
      <c r="N49" s="2">
        <f t="shared" si="1"/>
        <v>16172</v>
      </c>
      <c r="O49" s="2">
        <f t="shared" si="2"/>
        <v>0</v>
      </c>
      <c r="P49" s="2">
        <f t="shared" si="3"/>
        <v>17976</v>
      </c>
      <c r="Q49" s="6">
        <f t="shared" si="4"/>
        <v>1.0013368983957218</v>
      </c>
      <c r="R49" s="3">
        <f t="shared" si="5"/>
        <v>10.035603026257233</v>
      </c>
      <c r="S49" s="3">
        <f t="shared" si="6"/>
        <v>34.846461949265688</v>
      </c>
      <c r="T49" s="3">
        <f t="shared" si="7"/>
        <v>22.813751668891854</v>
      </c>
      <c r="U49" s="3">
        <f t="shared" si="8"/>
        <v>20.627503337783711</v>
      </c>
      <c r="V49" s="3">
        <f t="shared" si="9"/>
        <v>11.676680017801514</v>
      </c>
      <c r="W49" s="2">
        <f t="shared" si="10"/>
        <v>100</v>
      </c>
    </row>
    <row r="50" spans="1:23" x14ac:dyDescent="0.25">
      <c r="A50" t="s">
        <v>102</v>
      </c>
      <c r="B50" t="s">
        <v>103</v>
      </c>
      <c r="D50" t="s">
        <v>9</v>
      </c>
      <c r="E50" s="2">
        <v>17950</v>
      </c>
      <c r="F50" s="2">
        <f>VLOOKUP(A50,'USall 2016-2022'!A:T,4,FALSE)</f>
        <v>40731</v>
      </c>
      <c r="G50" s="3">
        <f t="shared" si="0"/>
        <v>44.069627556406672</v>
      </c>
      <c r="H50" s="2">
        <f>VLOOKUP(A50,'OAdata 313 US GridIDs 2016-22'!A:G,2,FALSE)</f>
        <v>11947</v>
      </c>
      <c r="I50" s="2">
        <f>VLOOKUP(A50,'OAdata 313 US GridIDs 2016-22'!A:G,3,FALSE)</f>
        <v>6009</v>
      </c>
      <c r="J50" s="2">
        <f>VLOOKUP(A50,'OAdata 313 US GridIDs 2016-22'!A:G,4,FALSE)</f>
        <v>3410</v>
      </c>
      <c r="K50" s="2">
        <f>VLOOKUP(A50,'OAdata 313 US GridIDs 2016-22'!A:G,5,FALSE)</f>
        <v>3116</v>
      </c>
      <c r="L50" s="2">
        <f>VLOOKUP(A50,'OAdata 313 US GridIDs 2016-22'!A:G,6,FALSE)</f>
        <v>3053</v>
      </c>
      <c r="M50" s="2">
        <f>VLOOKUP(A50,'OAdata 313 US GridIDs 2016-22'!A:G,7,FALSE)</f>
        <v>2368</v>
      </c>
      <c r="N50" s="2">
        <f t="shared" si="1"/>
        <v>11947</v>
      </c>
      <c r="O50" s="2">
        <f t="shared" si="2"/>
        <v>0</v>
      </c>
      <c r="P50" s="2">
        <f t="shared" si="3"/>
        <v>17956</v>
      </c>
      <c r="Q50" s="6">
        <f t="shared" si="4"/>
        <v>1.0003342618384401</v>
      </c>
      <c r="R50" s="3">
        <f t="shared" si="5"/>
        <v>33.46513700155937</v>
      </c>
      <c r="S50" s="3">
        <f t="shared" si="6"/>
        <v>18.990866562708845</v>
      </c>
      <c r="T50" s="3">
        <f t="shared" si="7"/>
        <v>17.353530853196702</v>
      </c>
      <c r="U50" s="3">
        <f t="shared" si="8"/>
        <v>17.002673201158387</v>
      </c>
      <c r="V50" s="3">
        <f t="shared" si="9"/>
        <v>13.187792381376697</v>
      </c>
      <c r="W50" s="2">
        <f t="shared" si="10"/>
        <v>100</v>
      </c>
    </row>
    <row r="51" spans="1:23" x14ac:dyDescent="0.25">
      <c r="A51" t="s">
        <v>104</v>
      </c>
      <c r="B51" t="s">
        <v>105</v>
      </c>
      <c r="D51" t="s">
        <v>9</v>
      </c>
      <c r="E51" s="2">
        <v>17921</v>
      </c>
      <c r="F51" s="2">
        <f>VLOOKUP(A51,'USall 2016-2022'!A:T,4,FALSE)</f>
        <v>21560</v>
      </c>
      <c r="G51" s="3">
        <f t="shared" si="0"/>
        <v>83.121521335807046</v>
      </c>
      <c r="H51" s="2">
        <f>VLOOKUP(A51,'OAdata 313 US GridIDs 2016-22'!A:G,2,FALSE)</f>
        <v>14947</v>
      </c>
      <c r="I51" s="2">
        <f>VLOOKUP(A51,'OAdata 313 US GridIDs 2016-22'!A:G,3,FALSE)</f>
        <v>2995</v>
      </c>
      <c r="J51" s="2">
        <f>VLOOKUP(A51,'OAdata 313 US GridIDs 2016-22'!A:G,4,FALSE)</f>
        <v>5903</v>
      </c>
      <c r="K51" s="2">
        <f>VLOOKUP(A51,'OAdata 313 US GridIDs 2016-22'!A:G,5,FALSE)</f>
        <v>3036</v>
      </c>
      <c r="L51" s="2">
        <f>VLOOKUP(A51,'OAdata 313 US GridIDs 2016-22'!A:G,6,FALSE)</f>
        <v>2629</v>
      </c>
      <c r="M51" s="2">
        <f>VLOOKUP(A51,'OAdata 313 US GridIDs 2016-22'!A:G,7,FALSE)</f>
        <v>3379</v>
      </c>
      <c r="N51" s="2">
        <f t="shared" si="1"/>
        <v>14947</v>
      </c>
      <c r="O51" s="2">
        <f t="shared" si="2"/>
        <v>0</v>
      </c>
      <c r="P51" s="2">
        <f t="shared" si="3"/>
        <v>17942</v>
      </c>
      <c r="Q51" s="6">
        <f t="shared" si="4"/>
        <v>1.0011718096088389</v>
      </c>
      <c r="R51" s="3">
        <f t="shared" si="5"/>
        <v>16.692676401738936</v>
      </c>
      <c r="S51" s="3">
        <f t="shared" si="6"/>
        <v>32.900457028201984</v>
      </c>
      <c r="T51" s="3">
        <f t="shared" si="7"/>
        <v>16.921190502731022</v>
      </c>
      <c r="U51" s="3">
        <f t="shared" si="8"/>
        <v>14.652770036785196</v>
      </c>
      <c r="V51" s="3">
        <f t="shared" si="9"/>
        <v>18.832906030542858</v>
      </c>
      <c r="W51" s="2">
        <f t="shared" si="10"/>
        <v>100</v>
      </c>
    </row>
    <row r="52" spans="1:23" x14ac:dyDescent="0.25">
      <c r="A52" t="s">
        <v>106</v>
      </c>
      <c r="B52" t="s">
        <v>107</v>
      </c>
      <c r="D52" t="s">
        <v>9</v>
      </c>
      <c r="E52" s="2">
        <v>17821</v>
      </c>
      <c r="F52" s="2">
        <f>VLOOKUP(A52,'USall 2016-2022'!A:T,4,FALSE)</f>
        <v>29648</v>
      </c>
      <c r="G52" s="3">
        <f t="shared" si="0"/>
        <v>60.108607663248783</v>
      </c>
      <c r="H52" s="2">
        <f>VLOOKUP(A52,'OAdata 313 US GridIDs 2016-22'!A:G,2,FALSE)</f>
        <v>14747</v>
      </c>
      <c r="I52" s="2">
        <f>VLOOKUP(A52,'OAdata 313 US GridIDs 2016-22'!A:G,3,FALSE)</f>
        <v>3075</v>
      </c>
      <c r="J52" s="2">
        <f>VLOOKUP(A52,'OAdata 313 US GridIDs 2016-22'!A:G,4,FALSE)</f>
        <v>4246</v>
      </c>
      <c r="K52" s="2">
        <f>VLOOKUP(A52,'OAdata 313 US GridIDs 2016-22'!A:G,5,FALSE)</f>
        <v>3404</v>
      </c>
      <c r="L52" s="2">
        <f>VLOOKUP(A52,'OAdata 313 US GridIDs 2016-22'!A:G,6,FALSE)</f>
        <v>3539</v>
      </c>
      <c r="M52" s="2">
        <f>VLOOKUP(A52,'OAdata 313 US GridIDs 2016-22'!A:G,7,FALSE)</f>
        <v>3558</v>
      </c>
      <c r="N52" s="2">
        <f t="shared" si="1"/>
        <v>14747</v>
      </c>
      <c r="O52" s="2">
        <f t="shared" si="2"/>
        <v>0</v>
      </c>
      <c r="P52" s="2">
        <f t="shared" si="3"/>
        <v>17822</v>
      </c>
      <c r="Q52" s="6">
        <f t="shared" si="4"/>
        <v>1.0000561135738735</v>
      </c>
      <c r="R52" s="3">
        <f t="shared" si="5"/>
        <v>17.25395578498485</v>
      </c>
      <c r="S52" s="3">
        <f t="shared" si="6"/>
        <v>23.824486589608348</v>
      </c>
      <c r="T52" s="3">
        <f t="shared" si="7"/>
        <v>19.099988777914938</v>
      </c>
      <c r="U52" s="3">
        <f t="shared" si="8"/>
        <v>19.85747951969476</v>
      </c>
      <c r="V52" s="3">
        <f t="shared" si="9"/>
        <v>19.964089327797105</v>
      </c>
      <c r="W52" s="2">
        <f t="shared" si="10"/>
        <v>100</v>
      </c>
    </row>
    <row r="53" spans="1:23" x14ac:dyDescent="0.25">
      <c r="A53" t="s">
        <v>108</v>
      </c>
      <c r="B53" t="s">
        <v>109</v>
      </c>
      <c r="D53" t="s">
        <v>9</v>
      </c>
      <c r="E53" s="2">
        <v>17639</v>
      </c>
      <c r="F53" s="2">
        <f>VLOOKUP(A53,'USall 2016-2022'!A:T,4,FALSE)</f>
        <v>36106</v>
      </c>
      <c r="G53" s="3">
        <f t="shared" si="0"/>
        <v>48.853376170165625</v>
      </c>
      <c r="H53" s="2">
        <f>VLOOKUP(A53,'OAdata 313 US GridIDs 2016-22'!A:G,2,FALSE)</f>
        <v>11313</v>
      </c>
      <c r="I53" s="2">
        <f>VLOOKUP(A53,'OAdata 313 US GridIDs 2016-22'!A:G,3,FALSE)</f>
        <v>6308</v>
      </c>
      <c r="J53" s="2">
        <f>VLOOKUP(A53,'OAdata 313 US GridIDs 2016-22'!A:G,4,FALSE)</f>
        <v>2729</v>
      </c>
      <c r="K53" s="2">
        <f>VLOOKUP(A53,'OAdata 313 US GridIDs 2016-22'!A:G,5,FALSE)</f>
        <v>3584</v>
      </c>
      <c r="L53" s="2">
        <f>VLOOKUP(A53,'OAdata 313 US GridIDs 2016-22'!A:G,6,FALSE)</f>
        <v>2456</v>
      </c>
      <c r="M53" s="2">
        <f>VLOOKUP(A53,'OAdata 313 US GridIDs 2016-22'!A:G,7,FALSE)</f>
        <v>2544</v>
      </c>
      <c r="N53" s="2">
        <f t="shared" si="1"/>
        <v>11313</v>
      </c>
      <c r="O53" s="2">
        <f t="shared" si="2"/>
        <v>0</v>
      </c>
      <c r="P53" s="2">
        <f t="shared" si="3"/>
        <v>17621</v>
      </c>
      <c r="Q53" s="6">
        <f t="shared" si="4"/>
        <v>0.99897953398718753</v>
      </c>
      <c r="R53" s="3">
        <f t="shared" si="5"/>
        <v>35.798195335111515</v>
      </c>
      <c r="S53" s="3">
        <f t="shared" si="6"/>
        <v>15.487202769422847</v>
      </c>
      <c r="T53" s="3">
        <f t="shared" si="7"/>
        <v>20.339367799784348</v>
      </c>
      <c r="U53" s="3">
        <f t="shared" si="8"/>
        <v>13.937914987798649</v>
      </c>
      <c r="V53" s="3">
        <f t="shared" si="9"/>
        <v>14.43731910788264</v>
      </c>
      <c r="W53" s="2">
        <f t="shared" si="10"/>
        <v>100</v>
      </c>
    </row>
    <row r="54" spans="1:23" x14ac:dyDescent="0.25">
      <c r="A54" t="s">
        <v>110</v>
      </c>
      <c r="B54" t="s">
        <v>111</v>
      </c>
      <c r="D54" t="s">
        <v>9</v>
      </c>
      <c r="E54" s="2">
        <v>17577</v>
      </c>
      <c r="F54" s="2">
        <f>VLOOKUP(A54,'USall 2016-2022'!A:T,4,FALSE)</f>
        <v>37840</v>
      </c>
      <c r="G54" s="3">
        <f t="shared" si="0"/>
        <v>46.450845665961943</v>
      </c>
      <c r="H54" s="2">
        <f>VLOOKUP(A54,'OAdata 313 US GridIDs 2016-22'!A:G,2,FALSE)</f>
        <v>14323</v>
      </c>
      <c r="I54" s="2">
        <f>VLOOKUP(A54,'OAdata 313 US GridIDs 2016-22'!A:G,3,FALSE)</f>
        <v>3200</v>
      </c>
      <c r="J54" s="2">
        <f>VLOOKUP(A54,'OAdata 313 US GridIDs 2016-22'!A:G,4,FALSE)</f>
        <v>5432</v>
      </c>
      <c r="K54" s="2">
        <f>VLOOKUP(A54,'OAdata 313 US GridIDs 2016-22'!A:G,5,FALSE)</f>
        <v>3995</v>
      </c>
      <c r="L54" s="2">
        <f>VLOOKUP(A54,'OAdata 313 US GridIDs 2016-22'!A:G,6,FALSE)</f>
        <v>3014</v>
      </c>
      <c r="M54" s="2">
        <f>VLOOKUP(A54,'OAdata 313 US GridIDs 2016-22'!A:G,7,FALSE)</f>
        <v>1882</v>
      </c>
      <c r="N54" s="2">
        <f t="shared" si="1"/>
        <v>14323</v>
      </c>
      <c r="O54" s="2">
        <f t="shared" si="2"/>
        <v>0</v>
      </c>
      <c r="P54" s="2">
        <f t="shared" si="3"/>
        <v>17523</v>
      </c>
      <c r="Q54" s="6">
        <f t="shared" si="4"/>
        <v>0.99692780337941633</v>
      </c>
      <c r="R54" s="3">
        <f t="shared" si="5"/>
        <v>18.261713176967415</v>
      </c>
      <c r="S54" s="3">
        <f t="shared" si="6"/>
        <v>30.999258117902183</v>
      </c>
      <c r="T54" s="3">
        <f t="shared" si="7"/>
        <v>22.798607544370256</v>
      </c>
      <c r="U54" s="3">
        <f t="shared" si="8"/>
        <v>17.200251098556183</v>
      </c>
      <c r="V54" s="3">
        <f t="shared" si="9"/>
        <v>10.74017006220396</v>
      </c>
      <c r="W54" s="2">
        <f t="shared" si="10"/>
        <v>100</v>
      </c>
    </row>
    <row r="55" spans="1:23" x14ac:dyDescent="0.25">
      <c r="A55" t="s">
        <v>112</v>
      </c>
      <c r="B55" t="s">
        <v>113</v>
      </c>
      <c r="D55" t="s">
        <v>9</v>
      </c>
      <c r="E55" s="2">
        <v>16823</v>
      </c>
      <c r="F55" s="2">
        <f>VLOOKUP(A55,'USall 2016-2022'!A:T,4,FALSE)</f>
        <v>24073</v>
      </c>
      <c r="G55" s="3">
        <f t="shared" si="0"/>
        <v>69.883271715199598</v>
      </c>
      <c r="H55" s="2">
        <f>VLOOKUP(A55,'OAdata 313 US GridIDs 2016-22'!A:G,2,FALSE)</f>
        <v>14383</v>
      </c>
      <c r="I55" s="2">
        <f>VLOOKUP(A55,'OAdata 313 US GridIDs 2016-22'!A:G,3,FALSE)</f>
        <v>2443</v>
      </c>
      <c r="J55" s="2">
        <f>VLOOKUP(A55,'OAdata 313 US GridIDs 2016-22'!A:G,4,FALSE)</f>
        <v>4105</v>
      </c>
      <c r="K55" s="2">
        <f>VLOOKUP(A55,'OAdata 313 US GridIDs 2016-22'!A:G,5,FALSE)</f>
        <v>3241</v>
      </c>
      <c r="L55" s="2">
        <f>VLOOKUP(A55,'OAdata 313 US GridIDs 2016-22'!A:G,6,FALSE)</f>
        <v>4107</v>
      </c>
      <c r="M55" s="2">
        <f>VLOOKUP(A55,'OAdata 313 US GridIDs 2016-22'!A:G,7,FALSE)</f>
        <v>2930</v>
      </c>
      <c r="N55" s="2">
        <f t="shared" si="1"/>
        <v>14383</v>
      </c>
      <c r="O55" s="2">
        <f t="shared" si="2"/>
        <v>0</v>
      </c>
      <c r="P55" s="2">
        <f t="shared" si="3"/>
        <v>16826</v>
      </c>
      <c r="Q55" s="6">
        <f t="shared" si="4"/>
        <v>1.0001783272900195</v>
      </c>
      <c r="R55" s="3">
        <f t="shared" si="5"/>
        <v>14.519196481635563</v>
      </c>
      <c r="S55" s="3">
        <f t="shared" si="6"/>
        <v>24.396766908356117</v>
      </c>
      <c r="T55" s="3">
        <f t="shared" si="7"/>
        <v>19.261856650421965</v>
      </c>
      <c r="U55" s="3">
        <f t="shared" si="8"/>
        <v>24.408653274693926</v>
      </c>
      <c r="V55" s="3">
        <f t="shared" si="9"/>
        <v>17.413526684892428</v>
      </c>
      <c r="W55" s="2">
        <f t="shared" si="10"/>
        <v>100.00000000000001</v>
      </c>
    </row>
    <row r="56" spans="1:23" x14ac:dyDescent="0.25">
      <c r="A56" t="s">
        <v>114</v>
      </c>
      <c r="B56" t="s">
        <v>115</v>
      </c>
      <c r="D56" t="s">
        <v>9</v>
      </c>
      <c r="E56" s="2">
        <v>16651</v>
      </c>
      <c r="F56" s="2">
        <f>VLOOKUP(A56,'USall 2016-2022'!A:T,4,FALSE)</f>
        <v>45471</v>
      </c>
      <c r="G56" s="3">
        <f t="shared" si="0"/>
        <v>36.618943942292894</v>
      </c>
      <c r="H56" s="2">
        <f>VLOOKUP(A56,'OAdata 313 US GridIDs 2016-22'!A:G,2,FALSE)</f>
        <v>14217</v>
      </c>
      <c r="I56" s="2">
        <f>VLOOKUP(A56,'OAdata 313 US GridIDs 2016-22'!A:G,3,FALSE)</f>
        <v>2431</v>
      </c>
      <c r="J56" s="2">
        <f>VLOOKUP(A56,'OAdata 313 US GridIDs 2016-22'!A:G,4,FALSE)</f>
        <v>4429</v>
      </c>
      <c r="K56" s="2">
        <f>VLOOKUP(A56,'OAdata 313 US GridIDs 2016-22'!A:G,5,FALSE)</f>
        <v>4560</v>
      </c>
      <c r="L56" s="2">
        <f>VLOOKUP(A56,'OAdata 313 US GridIDs 2016-22'!A:G,6,FALSE)</f>
        <v>3478</v>
      </c>
      <c r="M56" s="2">
        <f>VLOOKUP(A56,'OAdata 313 US GridIDs 2016-22'!A:G,7,FALSE)</f>
        <v>1750</v>
      </c>
      <c r="N56" s="2">
        <f t="shared" si="1"/>
        <v>14217</v>
      </c>
      <c r="O56" s="2">
        <f t="shared" si="2"/>
        <v>0</v>
      </c>
      <c r="P56" s="2">
        <f t="shared" si="3"/>
        <v>16648</v>
      </c>
      <c r="Q56" s="6">
        <f t="shared" si="4"/>
        <v>0.99981983064080238</v>
      </c>
      <c r="R56" s="3">
        <f t="shared" si="5"/>
        <v>14.602354637193656</v>
      </c>
      <c r="S56" s="3">
        <f t="shared" si="6"/>
        <v>26.60379625180202</v>
      </c>
      <c r="T56" s="3">
        <f t="shared" si="7"/>
        <v>27.390677558865928</v>
      </c>
      <c r="U56" s="3">
        <f t="shared" si="8"/>
        <v>20.891398366170112</v>
      </c>
      <c r="V56" s="3">
        <f t="shared" si="9"/>
        <v>10.511773185968284</v>
      </c>
      <c r="W56" s="2">
        <f t="shared" si="10"/>
        <v>100</v>
      </c>
    </row>
    <row r="57" spans="1:23" x14ac:dyDescent="0.25">
      <c r="A57" t="s">
        <v>116</v>
      </c>
      <c r="B57" t="s">
        <v>117</v>
      </c>
      <c r="D57" t="s">
        <v>9</v>
      </c>
      <c r="E57" s="2">
        <v>16470</v>
      </c>
      <c r="F57" s="2">
        <f>VLOOKUP(A57,'USall 2016-2022'!A:T,4,FALSE)</f>
        <v>33522</v>
      </c>
      <c r="G57" s="3">
        <f t="shared" si="0"/>
        <v>49.131913370323964</v>
      </c>
      <c r="H57" s="2">
        <f>VLOOKUP(A57,'OAdata 313 US GridIDs 2016-22'!A:G,2,FALSE)</f>
        <v>13523</v>
      </c>
      <c r="I57" s="2">
        <f>VLOOKUP(A57,'OAdata 313 US GridIDs 2016-22'!A:G,3,FALSE)</f>
        <v>2918</v>
      </c>
      <c r="J57" s="2">
        <f>VLOOKUP(A57,'OAdata 313 US GridIDs 2016-22'!A:G,4,FALSE)</f>
        <v>4284</v>
      </c>
      <c r="K57" s="2">
        <f>VLOOKUP(A57,'OAdata 313 US GridIDs 2016-22'!A:G,5,FALSE)</f>
        <v>4439</v>
      </c>
      <c r="L57" s="2">
        <f>VLOOKUP(A57,'OAdata 313 US GridIDs 2016-22'!A:G,6,FALSE)</f>
        <v>2769</v>
      </c>
      <c r="M57" s="2">
        <f>VLOOKUP(A57,'OAdata 313 US GridIDs 2016-22'!A:G,7,FALSE)</f>
        <v>2031</v>
      </c>
      <c r="N57" s="2">
        <f t="shared" si="1"/>
        <v>13523</v>
      </c>
      <c r="O57" s="2">
        <f t="shared" si="2"/>
        <v>0</v>
      </c>
      <c r="P57" s="2">
        <f t="shared" si="3"/>
        <v>16441</v>
      </c>
      <c r="Q57" s="6">
        <f t="shared" si="4"/>
        <v>0.99823922282938682</v>
      </c>
      <c r="R57" s="3">
        <f t="shared" si="5"/>
        <v>17.74831214646311</v>
      </c>
      <c r="S57" s="3">
        <f t="shared" si="6"/>
        <v>26.056809196520891</v>
      </c>
      <c r="T57" s="3">
        <f t="shared" si="7"/>
        <v>26.999574235143847</v>
      </c>
      <c r="U57" s="3">
        <f t="shared" si="8"/>
        <v>16.842041238367496</v>
      </c>
      <c r="V57" s="3">
        <f t="shared" si="9"/>
        <v>12.353263183504653</v>
      </c>
      <c r="W57" s="2">
        <f t="shared" si="10"/>
        <v>100</v>
      </c>
    </row>
    <row r="58" spans="1:23" x14ac:dyDescent="0.25">
      <c r="A58" t="s">
        <v>118</v>
      </c>
      <c r="B58" t="s">
        <v>119</v>
      </c>
      <c r="D58" t="s">
        <v>9</v>
      </c>
      <c r="E58" s="2">
        <v>16393</v>
      </c>
      <c r="F58" s="2">
        <f>VLOOKUP(A58,'USall 2016-2022'!A:T,4,FALSE)</f>
        <v>28746</v>
      </c>
      <c r="G58" s="3">
        <f t="shared" si="0"/>
        <v>57.027064635079661</v>
      </c>
      <c r="H58" s="2">
        <f>VLOOKUP(A58,'OAdata 313 US GridIDs 2016-22'!A:G,2,FALSE)</f>
        <v>12290</v>
      </c>
      <c r="I58" s="2">
        <f>VLOOKUP(A58,'OAdata 313 US GridIDs 2016-22'!A:G,3,FALSE)</f>
        <v>4100</v>
      </c>
      <c r="J58" s="2">
        <f>VLOOKUP(A58,'OAdata 313 US GridIDs 2016-22'!A:G,4,FALSE)</f>
        <v>3172</v>
      </c>
      <c r="K58" s="2">
        <f>VLOOKUP(A58,'OAdata 313 US GridIDs 2016-22'!A:G,5,FALSE)</f>
        <v>3611</v>
      </c>
      <c r="L58" s="2">
        <f>VLOOKUP(A58,'OAdata 313 US GridIDs 2016-22'!A:G,6,FALSE)</f>
        <v>2927</v>
      </c>
      <c r="M58" s="2">
        <f>VLOOKUP(A58,'OAdata 313 US GridIDs 2016-22'!A:G,7,FALSE)</f>
        <v>2580</v>
      </c>
      <c r="N58" s="2">
        <f t="shared" si="1"/>
        <v>12290</v>
      </c>
      <c r="O58" s="2">
        <f t="shared" si="2"/>
        <v>0</v>
      </c>
      <c r="P58" s="2">
        <f t="shared" si="3"/>
        <v>16390</v>
      </c>
      <c r="Q58" s="6">
        <f t="shared" si="4"/>
        <v>0.99981699505886656</v>
      </c>
      <c r="R58" s="3">
        <f t="shared" si="5"/>
        <v>25.015253203172666</v>
      </c>
      <c r="S58" s="3">
        <f t="shared" si="6"/>
        <v>19.353264185478949</v>
      </c>
      <c r="T58" s="3">
        <f t="shared" si="7"/>
        <v>22.031726662599148</v>
      </c>
      <c r="U58" s="3">
        <f t="shared" si="8"/>
        <v>17.858450274557658</v>
      </c>
      <c r="V58" s="3">
        <f t="shared" si="9"/>
        <v>15.74130567419158</v>
      </c>
      <c r="W58" s="2">
        <f t="shared" si="10"/>
        <v>99.999999999999986</v>
      </c>
    </row>
    <row r="59" spans="1:23" x14ac:dyDescent="0.25">
      <c r="A59" t="s">
        <v>120</v>
      </c>
      <c r="B59" t="s">
        <v>121</v>
      </c>
      <c r="D59" t="s">
        <v>9</v>
      </c>
      <c r="E59" s="2">
        <v>16169</v>
      </c>
      <c r="F59" s="2">
        <f>VLOOKUP(A59,'USall 2016-2022'!A:T,4,FALSE)</f>
        <v>36543</v>
      </c>
      <c r="G59" s="3">
        <f t="shared" si="0"/>
        <v>44.246504118435816</v>
      </c>
      <c r="H59" s="2">
        <f>VLOOKUP(A59,'OAdata 313 US GridIDs 2016-22'!A:G,2,FALSE)</f>
        <v>13669</v>
      </c>
      <c r="I59" s="2">
        <f>VLOOKUP(A59,'OAdata 313 US GridIDs 2016-22'!A:G,3,FALSE)</f>
        <v>2485</v>
      </c>
      <c r="J59" s="2">
        <f>VLOOKUP(A59,'OAdata 313 US GridIDs 2016-22'!A:G,4,FALSE)</f>
        <v>4885</v>
      </c>
      <c r="K59" s="2">
        <f>VLOOKUP(A59,'OAdata 313 US GridIDs 2016-22'!A:G,5,FALSE)</f>
        <v>4444</v>
      </c>
      <c r="L59" s="2">
        <f>VLOOKUP(A59,'OAdata 313 US GridIDs 2016-22'!A:G,6,FALSE)</f>
        <v>2885</v>
      </c>
      <c r="M59" s="2">
        <f>VLOOKUP(A59,'OAdata 313 US GridIDs 2016-22'!A:G,7,FALSE)</f>
        <v>1455</v>
      </c>
      <c r="N59" s="2">
        <f t="shared" si="1"/>
        <v>13669</v>
      </c>
      <c r="O59" s="2">
        <f t="shared" si="2"/>
        <v>0</v>
      </c>
      <c r="P59" s="2">
        <f t="shared" si="3"/>
        <v>16154</v>
      </c>
      <c r="Q59" s="6">
        <f t="shared" si="4"/>
        <v>0.99907229884346593</v>
      </c>
      <c r="R59" s="3">
        <f t="shared" si="5"/>
        <v>15.383186826792125</v>
      </c>
      <c r="S59" s="3">
        <f t="shared" si="6"/>
        <v>30.24018818868392</v>
      </c>
      <c r="T59" s="3">
        <f t="shared" si="7"/>
        <v>27.510214188436301</v>
      </c>
      <c r="U59" s="3">
        <f t="shared" si="8"/>
        <v>17.859353720440758</v>
      </c>
      <c r="V59" s="3">
        <f t="shared" si="9"/>
        <v>9.0070570756468982</v>
      </c>
      <c r="W59" s="2">
        <f t="shared" si="10"/>
        <v>100.00000000000001</v>
      </c>
    </row>
    <row r="60" spans="1:23" x14ac:dyDescent="0.25">
      <c r="A60" t="s">
        <v>122</v>
      </c>
      <c r="B60" t="s">
        <v>123</v>
      </c>
      <c r="D60" t="s">
        <v>9</v>
      </c>
      <c r="E60" s="2">
        <v>16009</v>
      </c>
      <c r="F60" s="2">
        <f>VLOOKUP(A60,'USall 2016-2022'!A:T,4,FALSE)</f>
        <v>36335</v>
      </c>
      <c r="G60" s="3">
        <f t="shared" si="0"/>
        <v>44.059446814366318</v>
      </c>
      <c r="H60" s="2">
        <f>VLOOKUP(A60,'OAdata 313 US GridIDs 2016-22'!A:G,2,FALSE)</f>
        <v>12478</v>
      </c>
      <c r="I60" s="2">
        <f>VLOOKUP(A60,'OAdata 313 US GridIDs 2016-22'!A:G,3,FALSE)</f>
        <v>3536</v>
      </c>
      <c r="J60" s="2">
        <f>VLOOKUP(A60,'OAdata 313 US GridIDs 2016-22'!A:G,4,FALSE)</f>
        <v>3429</v>
      </c>
      <c r="K60" s="2">
        <f>VLOOKUP(A60,'OAdata 313 US GridIDs 2016-22'!A:G,5,FALSE)</f>
        <v>3654</v>
      </c>
      <c r="L60" s="2">
        <f>VLOOKUP(A60,'OAdata 313 US GridIDs 2016-22'!A:G,6,FALSE)</f>
        <v>3191</v>
      </c>
      <c r="M60" s="2">
        <f>VLOOKUP(A60,'OAdata 313 US GridIDs 2016-22'!A:G,7,FALSE)</f>
        <v>2204</v>
      </c>
      <c r="N60" s="2">
        <f t="shared" si="1"/>
        <v>12478</v>
      </c>
      <c r="O60" s="2">
        <f t="shared" si="2"/>
        <v>0</v>
      </c>
      <c r="P60" s="2">
        <f t="shared" si="3"/>
        <v>16014</v>
      </c>
      <c r="Q60" s="6">
        <f t="shared" si="4"/>
        <v>1.0003123243175713</v>
      </c>
      <c r="R60" s="3">
        <f t="shared" si="5"/>
        <v>22.080679405520172</v>
      </c>
      <c r="S60" s="3">
        <f t="shared" si="6"/>
        <v>21.41251405020607</v>
      </c>
      <c r="T60" s="3">
        <f t="shared" si="7"/>
        <v>22.817534657174974</v>
      </c>
      <c r="U60" s="3">
        <f t="shared" si="8"/>
        <v>19.92631447483452</v>
      </c>
      <c r="V60" s="3">
        <f t="shared" si="9"/>
        <v>13.762957412264267</v>
      </c>
      <c r="W60" s="2">
        <f t="shared" si="10"/>
        <v>100.00000000000001</v>
      </c>
    </row>
    <row r="61" spans="1:23" x14ac:dyDescent="0.25">
      <c r="A61" t="s">
        <v>124</v>
      </c>
      <c r="B61" t="s">
        <v>125</v>
      </c>
      <c r="D61" t="s">
        <v>9</v>
      </c>
      <c r="E61" s="2">
        <v>15694</v>
      </c>
      <c r="F61" s="2">
        <f>VLOOKUP(A61,'USall 2016-2022'!A:T,4,FALSE)</f>
        <v>33305</v>
      </c>
      <c r="G61" s="3">
        <f t="shared" si="0"/>
        <v>47.122053745683836</v>
      </c>
      <c r="H61" s="2">
        <f>VLOOKUP(A61,'OAdata 313 US GridIDs 2016-22'!A:G,2,FALSE)</f>
        <v>10633</v>
      </c>
      <c r="I61" s="2">
        <f>VLOOKUP(A61,'OAdata 313 US GridIDs 2016-22'!A:G,3,FALSE)</f>
        <v>5050</v>
      </c>
      <c r="J61" s="2">
        <f>VLOOKUP(A61,'OAdata 313 US GridIDs 2016-22'!A:G,4,FALSE)</f>
        <v>2797</v>
      </c>
      <c r="K61" s="2">
        <f>VLOOKUP(A61,'OAdata 313 US GridIDs 2016-22'!A:G,5,FALSE)</f>
        <v>2922</v>
      </c>
      <c r="L61" s="2">
        <f>VLOOKUP(A61,'OAdata 313 US GridIDs 2016-22'!A:G,6,FALSE)</f>
        <v>2397</v>
      </c>
      <c r="M61" s="2">
        <f>VLOOKUP(A61,'OAdata 313 US GridIDs 2016-22'!A:G,7,FALSE)</f>
        <v>2517</v>
      </c>
      <c r="N61" s="2">
        <f t="shared" si="1"/>
        <v>10633</v>
      </c>
      <c r="O61" s="2">
        <f t="shared" si="2"/>
        <v>0</v>
      </c>
      <c r="P61" s="2">
        <f t="shared" si="3"/>
        <v>15683</v>
      </c>
      <c r="Q61" s="6">
        <f t="shared" si="4"/>
        <v>0.9992990951956161</v>
      </c>
      <c r="R61" s="3">
        <f t="shared" si="5"/>
        <v>32.200471848498374</v>
      </c>
      <c r="S61" s="3">
        <f t="shared" si="6"/>
        <v>17.834597972326723</v>
      </c>
      <c r="T61" s="3">
        <f t="shared" si="7"/>
        <v>18.631639354715297</v>
      </c>
      <c r="U61" s="3">
        <f t="shared" si="8"/>
        <v>15.284065548683287</v>
      </c>
      <c r="V61" s="3">
        <f t="shared" si="9"/>
        <v>16.049225275776319</v>
      </c>
      <c r="W61" s="2">
        <f t="shared" si="10"/>
        <v>100.00000000000001</v>
      </c>
    </row>
    <row r="62" spans="1:23" x14ac:dyDescent="0.25">
      <c r="A62" t="s">
        <v>126</v>
      </c>
      <c r="B62" t="s">
        <v>127</v>
      </c>
      <c r="D62" t="s">
        <v>9</v>
      </c>
      <c r="E62" s="2">
        <v>15230</v>
      </c>
      <c r="F62" s="2">
        <f>VLOOKUP(A62,'USall 2016-2022'!A:T,4,FALSE)</f>
        <v>32504</v>
      </c>
      <c r="G62" s="3">
        <f t="shared" si="0"/>
        <v>46.855771597341864</v>
      </c>
      <c r="H62" s="2">
        <f>VLOOKUP(A62,'OAdata 313 US GridIDs 2016-22'!A:G,2,FALSE)</f>
        <v>13104</v>
      </c>
      <c r="I62" s="2">
        <f>VLOOKUP(A62,'OAdata 313 US GridIDs 2016-22'!A:G,3,FALSE)</f>
        <v>2085</v>
      </c>
      <c r="J62" s="2">
        <f>VLOOKUP(A62,'OAdata 313 US GridIDs 2016-22'!A:G,4,FALSE)</f>
        <v>4419</v>
      </c>
      <c r="K62" s="2">
        <f>VLOOKUP(A62,'OAdata 313 US GridIDs 2016-22'!A:G,5,FALSE)</f>
        <v>4163</v>
      </c>
      <c r="L62" s="2">
        <f>VLOOKUP(A62,'OAdata 313 US GridIDs 2016-22'!A:G,6,FALSE)</f>
        <v>3098</v>
      </c>
      <c r="M62" s="2">
        <f>VLOOKUP(A62,'OAdata 313 US GridIDs 2016-22'!A:G,7,FALSE)</f>
        <v>1424</v>
      </c>
      <c r="N62" s="2">
        <f t="shared" si="1"/>
        <v>13104</v>
      </c>
      <c r="O62" s="2">
        <f t="shared" si="2"/>
        <v>0</v>
      </c>
      <c r="P62" s="2">
        <f t="shared" si="3"/>
        <v>15189</v>
      </c>
      <c r="Q62" s="6">
        <f t="shared" si="4"/>
        <v>0.99730794484569929</v>
      </c>
      <c r="R62" s="3">
        <f t="shared" si="5"/>
        <v>13.727039304760025</v>
      </c>
      <c r="S62" s="3">
        <f t="shared" si="6"/>
        <v>29.093422871815129</v>
      </c>
      <c r="T62" s="3">
        <f t="shared" si="7"/>
        <v>27.407992626242677</v>
      </c>
      <c r="U62" s="3">
        <f t="shared" si="8"/>
        <v>20.396339456185398</v>
      </c>
      <c r="V62" s="3">
        <f t="shared" si="9"/>
        <v>9.3752057409967744</v>
      </c>
      <c r="W62" s="2">
        <f t="shared" si="10"/>
        <v>100.00000000000001</v>
      </c>
    </row>
    <row r="63" spans="1:23" x14ac:dyDescent="0.25">
      <c r="A63" t="s">
        <v>128</v>
      </c>
      <c r="B63" t="s">
        <v>129</v>
      </c>
      <c r="D63" t="s">
        <v>9</v>
      </c>
      <c r="E63" s="2">
        <v>15116</v>
      </c>
      <c r="F63" s="2">
        <f>VLOOKUP(A63,'USall 2016-2022'!A:T,4,FALSE)</f>
        <v>18256</v>
      </c>
      <c r="G63" s="3">
        <f t="shared" si="0"/>
        <v>82.800175284837863</v>
      </c>
      <c r="H63" s="2">
        <f>VLOOKUP(A63,'OAdata 313 US GridIDs 2016-22'!A:G,2,FALSE)</f>
        <v>12316</v>
      </c>
      <c r="I63" s="2">
        <f>VLOOKUP(A63,'OAdata 313 US GridIDs 2016-22'!A:G,3,FALSE)</f>
        <v>2807</v>
      </c>
      <c r="J63" s="2">
        <f>VLOOKUP(A63,'OAdata 313 US GridIDs 2016-22'!A:G,4,FALSE)</f>
        <v>4620</v>
      </c>
      <c r="K63" s="2">
        <f>VLOOKUP(A63,'OAdata 313 US GridIDs 2016-22'!A:G,5,FALSE)</f>
        <v>2610</v>
      </c>
      <c r="L63" s="2">
        <f>VLOOKUP(A63,'OAdata 313 US GridIDs 2016-22'!A:G,6,FALSE)</f>
        <v>1906</v>
      </c>
      <c r="M63" s="2">
        <f>VLOOKUP(A63,'OAdata 313 US GridIDs 2016-22'!A:G,7,FALSE)</f>
        <v>3180</v>
      </c>
      <c r="N63" s="2">
        <f t="shared" si="1"/>
        <v>12316</v>
      </c>
      <c r="O63" s="2">
        <f t="shared" si="2"/>
        <v>0</v>
      </c>
      <c r="P63" s="2">
        <f t="shared" si="3"/>
        <v>15123</v>
      </c>
      <c r="Q63" s="6">
        <f t="shared" si="4"/>
        <v>1.0004630854723471</v>
      </c>
      <c r="R63" s="3">
        <f t="shared" si="5"/>
        <v>18.561132050519078</v>
      </c>
      <c r="S63" s="3">
        <f t="shared" si="6"/>
        <v>30.549494147986511</v>
      </c>
      <c r="T63" s="3">
        <f t="shared" si="7"/>
        <v>17.258480460226146</v>
      </c>
      <c r="U63" s="3">
        <f t="shared" si="8"/>
        <v>12.603319447199629</v>
      </c>
      <c r="V63" s="3">
        <f t="shared" si="9"/>
        <v>21.027573894068638</v>
      </c>
      <c r="W63" s="2">
        <f t="shared" si="10"/>
        <v>100</v>
      </c>
    </row>
    <row r="64" spans="1:23" x14ac:dyDescent="0.25">
      <c r="A64" t="s">
        <v>130</v>
      </c>
      <c r="B64" t="s">
        <v>131</v>
      </c>
      <c r="D64" t="s">
        <v>9</v>
      </c>
      <c r="E64" s="2">
        <v>14943</v>
      </c>
      <c r="F64" s="2">
        <f>VLOOKUP(A64,'USall 2016-2022'!A:T,4,FALSE)</f>
        <v>37784</v>
      </c>
      <c r="G64" s="3">
        <f t="shared" si="0"/>
        <v>39.548486131695952</v>
      </c>
      <c r="H64" s="2">
        <f>VLOOKUP(A64,'OAdata 313 US GridIDs 2016-22'!A:G,2,FALSE)</f>
        <v>12866</v>
      </c>
      <c r="I64" s="2">
        <f>VLOOKUP(A64,'OAdata 313 US GridIDs 2016-22'!A:G,3,FALSE)</f>
        <v>2071</v>
      </c>
      <c r="J64" s="2">
        <f>VLOOKUP(A64,'OAdata 313 US GridIDs 2016-22'!A:G,4,FALSE)</f>
        <v>3704</v>
      </c>
      <c r="K64" s="2">
        <f>VLOOKUP(A64,'OAdata 313 US GridIDs 2016-22'!A:G,5,FALSE)</f>
        <v>4414</v>
      </c>
      <c r="L64" s="2">
        <f>VLOOKUP(A64,'OAdata 313 US GridIDs 2016-22'!A:G,6,FALSE)</f>
        <v>3003</v>
      </c>
      <c r="M64" s="2">
        <f>VLOOKUP(A64,'OAdata 313 US GridIDs 2016-22'!A:G,7,FALSE)</f>
        <v>1745</v>
      </c>
      <c r="N64" s="2">
        <f t="shared" si="1"/>
        <v>12866</v>
      </c>
      <c r="O64" s="2">
        <f t="shared" si="2"/>
        <v>0</v>
      </c>
      <c r="P64" s="2">
        <f t="shared" si="3"/>
        <v>14937</v>
      </c>
      <c r="Q64" s="6">
        <f t="shared" si="4"/>
        <v>0.99959847420196746</v>
      </c>
      <c r="R64" s="3">
        <f t="shared" si="5"/>
        <v>13.864899243489322</v>
      </c>
      <c r="S64" s="3">
        <f t="shared" si="6"/>
        <v>24.797482760929235</v>
      </c>
      <c r="T64" s="3">
        <f t="shared" si="7"/>
        <v>29.55077994242485</v>
      </c>
      <c r="U64" s="3">
        <f t="shared" si="8"/>
        <v>20.104438642297652</v>
      </c>
      <c r="V64" s="3">
        <f t="shared" si="9"/>
        <v>11.682399410858942</v>
      </c>
      <c r="W64" s="2">
        <f t="shared" si="10"/>
        <v>100</v>
      </c>
    </row>
    <row r="65" spans="1:23" x14ac:dyDescent="0.25">
      <c r="A65" t="s">
        <v>132</v>
      </c>
      <c r="B65" t="s">
        <v>133</v>
      </c>
      <c r="D65" t="s">
        <v>9</v>
      </c>
      <c r="E65" s="2">
        <v>14863</v>
      </c>
      <c r="F65" s="2">
        <f>VLOOKUP(A65,'USall 2016-2022'!A:T,4,FALSE)</f>
        <v>41024</v>
      </c>
      <c r="G65" s="3">
        <f t="shared" si="0"/>
        <v>36.230011700468019</v>
      </c>
      <c r="H65" s="2">
        <f>VLOOKUP(A65,'OAdata 313 US GridIDs 2016-22'!A:G,2,FALSE)</f>
        <v>13047</v>
      </c>
      <c r="I65" s="2">
        <f>VLOOKUP(A65,'OAdata 313 US GridIDs 2016-22'!A:G,3,FALSE)</f>
        <v>1812</v>
      </c>
      <c r="J65" s="2">
        <f>VLOOKUP(A65,'OAdata 313 US GridIDs 2016-22'!A:G,4,FALSE)</f>
        <v>4204</v>
      </c>
      <c r="K65" s="2">
        <f>VLOOKUP(A65,'OAdata 313 US GridIDs 2016-22'!A:G,5,FALSE)</f>
        <v>4261</v>
      </c>
      <c r="L65" s="2">
        <f>VLOOKUP(A65,'OAdata 313 US GridIDs 2016-22'!A:G,6,FALSE)</f>
        <v>2804</v>
      </c>
      <c r="M65" s="2">
        <f>VLOOKUP(A65,'OAdata 313 US GridIDs 2016-22'!A:G,7,FALSE)</f>
        <v>1778</v>
      </c>
      <c r="N65" s="2">
        <f t="shared" si="1"/>
        <v>13047</v>
      </c>
      <c r="O65" s="2">
        <f t="shared" si="2"/>
        <v>0</v>
      </c>
      <c r="P65" s="2">
        <f t="shared" si="3"/>
        <v>14859</v>
      </c>
      <c r="Q65" s="6">
        <f t="shared" si="4"/>
        <v>0.99973087532799565</v>
      </c>
      <c r="R65" s="3">
        <f t="shared" si="5"/>
        <v>12.194629517464163</v>
      </c>
      <c r="S65" s="3">
        <f t="shared" si="6"/>
        <v>28.292617268995222</v>
      </c>
      <c r="T65" s="3">
        <f t="shared" si="7"/>
        <v>28.676223164412139</v>
      </c>
      <c r="U65" s="3">
        <f t="shared" si="8"/>
        <v>18.870718083316511</v>
      </c>
      <c r="V65" s="3">
        <f t="shared" si="9"/>
        <v>11.965811965811966</v>
      </c>
      <c r="W65" s="2">
        <f t="shared" si="10"/>
        <v>100.00000000000001</v>
      </c>
    </row>
    <row r="66" spans="1:23" x14ac:dyDescent="0.25">
      <c r="A66" t="s">
        <v>134</v>
      </c>
      <c r="B66" t="s">
        <v>135</v>
      </c>
      <c r="D66" t="s">
        <v>9</v>
      </c>
      <c r="E66" s="2">
        <v>14834</v>
      </c>
      <c r="F66" s="2">
        <f>VLOOKUP(A66,'USall 2016-2022'!A:T,4,FALSE)</f>
        <v>35250</v>
      </c>
      <c r="G66" s="3">
        <f t="shared" si="0"/>
        <v>42.082269503546101</v>
      </c>
      <c r="H66" s="2">
        <f>VLOOKUP(A66,'OAdata 313 US GridIDs 2016-22'!A:G,2,FALSE)</f>
        <v>11824</v>
      </c>
      <c r="I66" s="2">
        <f>VLOOKUP(A66,'OAdata 313 US GridIDs 2016-22'!A:G,3,FALSE)</f>
        <v>2977</v>
      </c>
      <c r="J66" s="2">
        <f>VLOOKUP(A66,'OAdata 313 US GridIDs 2016-22'!A:G,4,FALSE)</f>
        <v>4348</v>
      </c>
      <c r="K66" s="2">
        <f>VLOOKUP(A66,'OAdata 313 US GridIDs 2016-22'!A:G,5,FALSE)</f>
        <v>3755</v>
      </c>
      <c r="L66" s="2">
        <f>VLOOKUP(A66,'OAdata 313 US GridIDs 2016-22'!A:G,6,FALSE)</f>
        <v>2086</v>
      </c>
      <c r="M66" s="2">
        <f>VLOOKUP(A66,'OAdata 313 US GridIDs 2016-22'!A:G,7,FALSE)</f>
        <v>1635</v>
      </c>
      <c r="N66" s="2">
        <f t="shared" si="1"/>
        <v>11824</v>
      </c>
      <c r="O66" s="2">
        <f t="shared" si="2"/>
        <v>0</v>
      </c>
      <c r="P66" s="2">
        <f t="shared" si="3"/>
        <v>14801</v>
      </c>
      <c r="Q66" s="6">
        <f t="shared" si="4"/>
        <v>0.9977753808817581</v>
      </c>
      <c r="R66" s="3">
        <f t="shared" si="5"/>
        <v>20.113505844199718</v>
      </c>
      <c r="S66" s="3">
        <f t="shared" si="6"/>
        <v>29.37639348692656</v>
      </c>
      <c r="T66" s="3">
        <f t="shared" si="7"/>
        <v>25.369907438686575</v>
      </c>
      <c r="U66" s="3">
        <f t="shared" si="8"/>
        <v>14.093642321464767</v>
      </c>
      <c r="V66" s="3">
        <f t="shared" si="9"/>
        <v>11.046550908722384</v>
      </c>
      <c r="W66" s="2">
        <f t="shared" si="10"/>
        <v>100</v>
      </c>
    </row>
    <row r="67" spans="1:23" x14ac:dyDescent="0.25">
      <c r="A67" t="s">
        <v>136</v>
      </c>
      <c r="B67" t="s">
        <v>137</v>
      </c>
      <c r="D67" t="s">
        <v>9</v>
      </c>
      <c r="E67" s="2">
        <v>14746</v>
      </c>
      <c r="F67" s="2">
        <f>VLOOKUP(A67,'USall 2016-2022'!A:T,4,FALSE)</f>
        <v>29892</v>
      </c>
      <c r="G67" s="3">
        <f t="shared" si="0"/>
        <v>49.330924662116956</v>
      </c>
      <c r="H67" s="2">
        <f>VLOOKUP(A67,'OAdata 313 US GridIDs 2016-22'!A:G,2,FALSE)</f>
        <v>10828</v>
      </c>
      <c r="I67" s="2">
        <f>VLOOKUP(A67,'OAdata 313 US GridIDs 2016-22'!A:G,3,FALSE)</f>
        <v>3927</v>
      </c>
      <c r="J67" s="2">
        <f>VLOOKUP(A67,'OAdata 313 US GridIDs 2016-22'!A:G,4,FALSE)</f>
        <v>2814</v>
      </c>
      <c r="K67" s="2">
        <f>VLOOKUP(A67,'OAdata 313 US GridIDs 2016-22'!A:G,5,FALSE)</f>
        <v>3373</v>
      </c>
      <c r="L67" s="2">
        <f>VLOOKUP(A67,'OAdata 313 US GridIDs 2016-22'!A:G,6,FALSE)</f>
        <v>2030</v>
      </c>
      <c r="M67" s="2">
        <f>VLOOKUP(A67,'OAdata 313 US GridIDs 2016-22'!A:G,7,FALSE)</f>
        <v>2611</v>
      </c>
      <c r="N67" s="2">
        <f t="shared" si="1"/>
        <v>10828</v>
      </c>
      <c r="O67" s="2">
        <f t="shared" si="2"/>
        <v>0</v>
      </c>
      <c r="P67" s="2">
        <f t="shared" si="3"/>
        <v>14755</v>
      </c>
      <c r="Q67" s="6">
        <f t="shared" si="4"/>
        <v>1.0006103350061033</v>
      </c>
      <c r="R67" s="3">
        <f t="shared" si="5"/>
        <v>26.614706879024059</v>
      </c>
      <c r="S67" s="3">
        <f t="shared" si="6"/>
        <v>19.071501186038631</v>
      </c>
      <c r="T67" s="3">
        <f t="shared" si="7"/>
        <v>22.860047441545241</v>
      </c>
      <c r="U67" s="3">
        <f t="shared" si="8"/>
        <v>13.758048119281598</v>
      </c>
      <c r="V67" s="3">
        <f t="shared" si="9"/>
        <v>17.695696374110469</v>
      </c>
      <c r="W67" s="2">
        <f t="shared" si="10"/>
        <v>100</v>
      </c>
    </row>
    <row r="68" spans="1:23" x14ac:dyDescent="0.25">
      <c r="A68" t="s">
        <v>138</v>
      </c>
      <c r="B68" t="s">
        <v>139</v>
      </c>
      <c r="D68" t="s">
        <v>9</v>
      </c>
      <c r="E68" s="2">
        <v>13719</v>
      </c>
      <c r="F68" s="2">
        <f>VLOOKUP(A68,'USall 2016-2022'!A:T,4,FALSE)</f>
        <v>23890</v>
      </c>
      <c r="G68" s="3">
        <f t="shared" ref="G68:G131" si="11">(E68/F68)*100</f>
        <v>57.425701130179995</v>
      </c>
      <c r="H68" s="2">
        <f>VLOOKUP(A68,'OAdata 313 US GridIDs 2016-22'!A:G,2,FALSE)</f>
        <v>10214</v>
      </c>
      <c r="I68" s="2">
        <f>VLOOKUP(A68,'OAdata 313 US GridIDs 2016-22'!A:G,3,FALSE)</f>
        <v>3512</v>
      </c>
      <c r="J68" s="2">
        <f>VLOOKUP(A68,'OAdata 313 US GridIDs 2016-22'!A:G,4,FALSE)</f>
        <v>2716</v>
      </c>
      <c r="K68" s="2">
        <f>VLOOKUP(A68,'OAdata 313 US GridIDs 2016-22'!A:G,5,FALSE)</f>
        <v>2727</v>
      </c>
      <c r="L68" s="2">
        <f>VLOOKUP(A68,'OAdata 313 US GridIDs 2016-22'!A:G,6,FALSE)</f>
        <v>2189</v>
      </c>
      <c r="M68" s="2">
        <f>VLOOKUP(A68,'OAdata 313 US GridIDs 2016-22'!A:G,7,FALSE)</f>
        <v>2582</v>
      </c>
      <c r="N68" s="2">
        <f t="shared" ref="N68:N131" si="12">SUM(J68:M68)</f>
        <v>10214</v>
      </c>
      <c r="O68" s="2">
        <f t="shared" ref="O68:O131" si="13">N68-H68</f>
        <v>0</v>
      </c>
      <c r="P68" s="2">
        <f t="shared" ref="P68:P131" si="14">H68+I68</f>
        <v>13726</v>
      </c>
      <c r="Q68" s="6">
        <f t="shared" ref="Q68:Q131" si="15">P68/E68</f>
        <v>1.0005102412712297</v>
      </c>
      <c r="R68" s="3">
        <f t="shared" ref="R68:R131" si="16">(I68/P68)*100</f>
        <v>25.586478216523385</v>
      </c>
      <c r="S68" s="3">
        <f t="shared" ref="S68:S131" si="17">(J68/P68)*100</f>
        <v>19.787265044441206</v>
      </c>
      <c r="T68" s="3">
        <f t="shared" ref="T68:T131" si="18">(K68/P68)*100</f>
        <v>19.867404924959931</v>
      </c>
      <c r="U68" s="3">
        <f t="shared" ref="U68:U131" si="19">(L68/P68)*100</f>
        <v>15.947836223225995</v>
      </c>
      <c r="V68" s="3">
        <f t="shared" ref="V68:V131" si="20">(M68/P68)*100</f>
        <v>18.811015590849482</v>
      </c>
      <c r="W68" s="2">
        <f t="shared" ref="W68:W131" si="21">SUM(R68:V68)</f>
        <v>99.999999999999986</v>
      </c>
    </row>
    <row r="69" spans="1:23" x14ac:dyDescent="0.25">
      <c r="A69" t="s">
        <v>140</v>
      </c>
      <c r="B69" t="s">
        <v>141</v>
      </c>
      <c r="D69" t="s">
        <v>9</v>
      </c>
      <c r="E69" s="2">
        <v>13533</v>
      </c>
      <c r="F69" s="2">
        <f>VLOOKUP(A69,'USall 2016-2022'!A:T,4,FALSE)</f>
        <v>26879</v>
      </c>
      <c r="G69" s="3">
        <f t="shared" si="11"/>
        <v>50.347855202946533</v>
      </c>
      <c r="H69" s="2">
        <f>VLOOKUP(A69,'OAdata 313 US GridIDs 2016-22'!A:G,2,FALSE)</f>
        <v>10089</v>
      </c>
      <c r="I69" s="2">
        <f>VLOOKUP(A69,'OAdata 313 US GridIDs 2016-22'!A:G,3,FALSE)</f>
        <v>3409</v>
      </c>
      <c r="J69" s="2">
        <f>VLOOKUP(A69,'OAdata 313 US GridIDs 2016-22'!A:G,4,FALSE)</f>
        <v>2574</v>
      </c>
      <c r="K69" s="2">
        <f>VLOOKUP(A69,'OAdata 313 US GridIDs 2016-22'!A:G,5,FALSE)</f>
        <v>3072</v>
      </c>
      <c r="L69" s="2">
        <f>VLOOKUP(A69,'OAdata 313 US GridIDs 2016-22'!A:G,6,FALSE)</f>
        <v>1913</v>
      </c>
      <c r="M69" s="2">
        <f>VLOOKUP(A69,'OAdata 313 US GridIDs 2016-22'!A:G,7,FALSE)</f>
        <v>2530</v>
      </c>
      <c r="N69" s="2">
        <f t="shared" si="12"/>
        <v>10089</v>
      </c>
      <c r="O69" s="2">
        <f t="shared" si="13"/>
        <v>0</v>
      </c>
      <c r="P69" s="2">
        <f t="shared" si="14"/>
        <v>13498</v>
      </c>
      <c r="Q69" s="6">
        <f t="shared" si="15"/>
        <v>0.99741372940220208</v>
      </c>
      <c r="R69" s="3">
        <f t="shared" si="16"/>
        <v>25.255593421247589</v>
      </c>
      <c r="S69" s="3">
        <f t="shared" si="17"/>
        <v>19.069491776559492</v>
      </c>
      <c r="T69" s="3">
        <f t="shared" si="18"/>
        <v>22.758927248481257</v>
      </c>
      <c r="U69" s="3">
        <f t="shared" si="19"/>
        <v>14.172469995554899</v>
      </c>
      <c r="V69" s="3">
        <f t="shared" si="20"/>
        <v>18.743517558156764</v>
      </c>
      <c r="W69" s="2">
        <f t="shared" si="21"/>
        <v>100.00000000000001</v>
      </c>
    </row>
    <row r="70" spans="1:23" x14ac:dyDescent="0.25">
      <c r="A70" t="s">
        <v>142</v>
      </c>
      <c r="B70" t="s">
        <v>143</v>
      </c>
      <c r="D70" t="s">
        <v>144</v>
      </c>
      <c r="E70" s="2">
        <v>13173</v>
      </c>
      <c r="F70" s="2">
        <f>VLOOKUP(A70,'USall 2016-2022'!A:T,4,FALSE)</f>
        <v>36177</v>
      </c>
      <c r="G70" s="3">
        <f t="shared" si="11"/>
        <v>36.412637863836139</v>
      </c>
      <c r="H70" s="2" t="e">
        <f>VLOOKUP(A70,'OAdata 313 US GridIDs 2016-22'!A:G,2,FALSE)</f>
        <v>#N/A</v>
      </c>
      <c r="I70" s="2" t="e">
        <f>VLOOKUP(A70,'OAdata 313 US GridIDs 2016-22'!A:G,3,FALSE)</f>
        <v>#N/A</v>
      </c>
      <c r="J70" s="2" t="e">
        <f>VLOOKUP(A70,'OAdata 313 US GridIDs 2016-22'!A:G,4,FALSE)</f>
        <v>#N/A</v>
      </c>
      <c r="K70" s="2" t="e">
        <f>VLOOKUP(A70,'OAdata 313 US GridIDs 2016-22'!A:G,5,FALSE)</f>
        <v>#N/A</v>
      </c>
      <c r="L70" s="2" t="e">
        <f>VLOOKUP(A70,'OAdata 313 US GridIDs 2016-22'!A:G,6,FALSE)</f>
        <v>#N/A</v>
      </c>
      <c r="M70" s="2" t="e">
        <f>VLOOKUP(A70,'OAdata 313 US GridIDs 2016-22'!A:G,7,FALSE)</f>
        <v>#N/A</v>
      </c>
      <c r="N70" s="2" t="e">
        <f t="shared" si="12"/>
        <v>#N/A</v>
      </c>
      <c r="O70" s="2" t="e">
        <f t="shared" si="13"/>
        <v>#N/A</v>
      </c>
      <c r="P70" s="2" t="e">
        <f t="shared" si="14"/>
        <v>#N/A</v>
      </c>
      <c r="Q70" s="6" t="e">
        <f t="shared" si="15"/>
        <v>#N/A</v>
      </c>
      <c r="R70" s="3" t="e">
        <f t="shared" si="16"/>
        <v>#N/A</v>
      </c>
      <c r="S70" s="3" t="e">
        <f t="shared" si="17"/>
        <v>#N/A</v>
      </c>
      <c r="T70" s="3" t="e">
        <f t="shared" si="18"/>
        <v>#N/A</v>
      </c>
      <c r="U70" s="3" t="e">
        <f t="shared" si="19"/>
        <v>#N/A</v>
      </c>
      <c r="V70" s="3" t="e">
        <f t="shared" si="20"/>
        <v>#N/A</v>
      </c>
      <c r="W70" s="2" t="e">
        <f t="shared" si="21"/>
        <v>#N/A</v>
      </c>
    </row>
    <row r="71" spans="1:23" x14ac:dyDescent="0.25">
      <c r="A71" t="s">
        <v>145</v>
      </c>
      <c r="B71" t="s">
        <v>146</v>
      </c>
      <c r="D71" t="s">
        <v>9</v>
      </c>
      <c r="E71" s="2">
        <v>13085</v>
      </c>
      <c r="F71" s="2">
        <f>VLOOKUP(A71,'USall 2016-2022'!A:T,4,FALSE)</f>
        <v>31234</v>
      </c>
      <c r="G71" s="3">
        <f t="shared" si="11"/>
        <v>41.893449446116406</v>
      </c>
      <c r="H71" s="2">
        <f>VLOOKUP(A71,'OAdata 313 US GridIDs 2016-22'!A:G,2,FALSE)</f>
        <v>10540</v>
      </c>
      <c r="I71" s="2">
        <f>VLOOKUP(A71,'OAdata 313 US GridIDs 2016-22'!A:G,3,FALSE)</f>
        <v>2514</v>
      </c>
      <c r="J71" s="2">
        <f>VLOOKUP(A71,'OAdata 313 US GridIDs 2016-22'!A:G,4,FALSE)</f>
        <v>3426</v>
      </c>
      <c r="K71" s="2">
        <f>VLOOKUP(A71,'OAdata 313 US GridIDs 2016-22'!A:G,5,FALSE)</f>
        <v>3380</v>
      </c>
      <c r="L71" s="2">
        <f>VLOOKUP(A71,'OAdata 313 US GridIDs 2016-22'!A:G,6,FALSE)</f>
        <v>2250</v>
      </c>
      <c r="M71" s="2">
        <f>VLOOKUP(A71,'OAdata 313 US GridIDs 2016-22'!A:G,7,FALSE)</f>
        <v>1484</v>
      </c>
      <c r="N71" s="2">
        <f t="shared" si="12"/>
        <v>10540</v>
      </c>
      <c r="O71" s="2">
        <f t="shared" si="13"/>
        <v>0</v>
      </c>
      <c r="P71" s="2">
        <f t="shared" si="14"/>
        <v>13054</v>
      </c>
      <c r="Q71" s="6">
        <f t="shared" si="15"/>
        <v>0.9976308750477646</v>
      </c>
      <c r="R71" s="3">
        <f t="shared" si="16"/>
        <v>19.258464838363722</v>
      </c>
      <c r="S71" s="3">
        <f t="shared" si="17"/>
        <v>26.244829171135287</v>
      </c>
      <c r="T71" s="3">
        <f t="shared" si="18"/>
        <v>25.892446759613915</v>
      </c>
      <c r="U71" s="3">
        <f t="shared" si="19"/>
        <v>17.236096215719321</v>
      </c>
      <c r="V71" s="3">
        <f t="shared" si="20"/>
        <v>11.368163015167765</v>
      </c>
      <c r="W71" s="2">
        <f t="shared" si="21"/>
        <v>100</v>
      </c>
    </row>
    <row r="72" spans="1:23" x14ac:dyDescent="0.25">
      <c r="A72" t="s">
        <v>147</v>
      </c>
      <c r="B72" t="s">
        <v>148</v>
      </c>
      <c r="D72" t="s">
        <v>9</v>
      </c>
      <c r="E72" s="2">
        <v>13077</v>
      </c>
      <c r="F72" s="2">
        <f>VLOOKUP(A72,'USall 2016-2022'!A:T,4,FALSE)</f>
        <v>33277</v>
      </c>
      <c r="G72" s="3">
        <f t="shared" si="11"/>
        <v>39.297412627340208</v>
      </c>
      <c r="H72" s="2">
        <f>VLOOKUP(A72,'OAdata 313 US GridIDs 2016-22'!A:G,2,FALSE)</f>
        <v>10378</v>
      </c>
      <c r="I72" s="2">
        <f>VLOOKUP(A72,'OAdata 313 US GridIDs 2016-22'!A:G,3,FALSE)</f>
        <v>2687</v>
      </c>
      <c r="J72" s="2">
        <f>VLOOKUP(A72,'OAdata 313 US GridIDs 2016-22'!A:G,4,FALSE)</f>
        <v>3492</v>
      </c>
      <c r="K72" s="2">
        <f>VLOOKUP(A72,'OAdata 313 US GridIDs 2016-22'!A:G,5,FALSE)</f>
        <v>3000</v>
      </c>
      <c r="L72" s="2">
        <f>VLOOKUP(A72,'OAdata 313 US GridIDs 2016-22'!A:G,6,FALSE)</f>
        <v>2206</v>
      </c>
      <c r="M72" s="2">
        <f>VLOOKUP(A72,'OAdata 313 US GridIDs 2016-22'!A:G,7,FALSE)</f>
        <v>1680</v>
      </c>
      <c r="N72" s="2">
        <f t="shared" si="12"/>
        <v>10378</v>
      </c>
      <c r="O72" s="2">
        <f t="shared" si="13"/>
        <v>0</v>
      </c>
      <c r="P72" s="2">
        <f t="shared" si="14"/>
        <v>13065</v>
      </c>
      <c r="Q72" s="6">
        <f t="shared" si="15"/>
        <v>0.99908235833906855</v>
      </c>
      <c r="R72" s="3">
        <f t="shared" si="16"/>
        <v>20.566398775353999</v>
      </c>
      <c r="S72" s="3">
        <f t="shared" si="17"/>
        <v>26.727898966704938</v>
      </c>
      <c r="T72" s="3">
        <f t="shared" si="18"/>
        <v>22.962112514351322</v>
      </c>
      <c r="U72" s="3">
        <f t="shared" si="19"/>
        <v>16.884806735553003</v>
      </c>
      <c r="V72" s="3">
        <f t="shared" si="20"/>
        <v>12.85878300803674</v>
      </c>
      <c r="W72" s="2">
        <f t="shared" si="21"/>
        <v>100</v>
      </c>
    </row>
    <row r="73" spans="1:23" x14ac:dyDescent="0.25">
      <c r="A73" t="s">
        <v>149</v>
      </c>
      <c r="B73" t="s">
        <v>150</v>
      </c>
      <c r="D73" t="s">
        <v>9</v>
      </c>
      <c r="E73" s="2">
        <v>13070</v>
      </c>
      <c r="F73" s="2">
        <f>VLOOKUP(A73,'USall 2016-2022'!A:T,4,FALSE)</f>
        <v>29267</v>
      </c>
      <c r="G73" s="3">
        <f t="shared" si="11"/>
        <v>44.657805719752623</v>
      </c>
      <c r="H73" s="2">
        <f>VLOOKUP(A73,'OAdata 313 US GridIDs 2016-22'!A:G,2,FALSE)</f>
        <v>9503</v>
      </c>
      <c r="I73" s="2">
        <f>VLOOKUP(A73,'OAdata 313 US GridIDs 2016-22'!A:G,3,FALSE)</f>
        <v>3548</v>
      </c>
      <c r="J73" s="2">
        <f>VLOOKUP(A73,'OAdata 313 US GridIDs 2016-22'!A:G,4,FALSE)</f>
        <v>2223</v>
      </c>
      <c r="K73" s="2">
        <f>VLOOKUP(A73,'OAdata 313 US GridIDs 2016-22'!A:G,5,FALSE)</f>
        <v>3587</v>
      </c>
      <c r="L73" s="2">
        <f>VLOOKUP(A73,'OAdata 313 US GridIDs 2016-22'!A:G,6,FALSE)</f>
        <v>2070</v>
      </c>
      <c r="M73" s="2">
        <f>VLOOKUP(A73,'OAdata 313 US GridIDs 2016-22'!A:G,7,FALSE)</f>
        <v>1623</v>
      </c>
      <c r="N73" s="2">
        <f t="shared" si="12"/>
        <v>9503</v>
      </c>
      <c r="O73" s="2">
        <f t="shared" si="13"/>
        <v>0</v>
      </c>
      <c r="P73" s="2">
        <f t="shared" si="14"/>
        <v>13051</v>
      </c>
      <c r="Q73" s="6">
        <f t="shared" si="15"/>
        <v>0.99854628921193578</v>
      </c>
      <c r="R73" s="3">
        <f t="shared" si="16"/>
        <v>27.185656271550073</v>
      </c>
      <c r="S73" s="3">
        <f t="shared" si="17"/>
        <v>17.033177534288559</v>
      </c>
      <c r="T73" s="3">
        <f t="shared" si="18"/>
        <v>27.484483947590221</v>
      </c>
      <c r="U73" s="3">
        <f t="shared" si="19"/>
        <v>15.860853574438741</v>
      </c>
      <c r="V73" s="3">
        <f t="shared" si="20"/>
        <v>12.435828672132404</v>
      </c>
      <c r="W73" s="2">
        <f t="shared" si="21"/>
        <v>99.999999999999986</v>
      </c>
    </row>
    <row r="74" spans="1:23" x14ac:dyDescent="0.25">
      <c r="A74" t="s">
        <v>151</v>
      </c>
      <c r="B74" t="s">
        <v>152</v>
      </c>
      <c r="D74" t="s">
        <v>9</v>
      </c>
      <c r="E74" s="2">
        <v>12898</v>
      </c>
      <c r="F74" s="2">
        <f>VLOOKUP(A74,'USall 2016-2022'!A:T,4,FALSE)</f>
        <v>24485</v>
      </c>
      <c r="G74" s="3">
        <f t="shared" si="11"/>
        <v>52.67714927506637</v>
      </c>
      <c r="H74" s="2">
        <f>VLOOKUP(A74,'OAdata 313 US GridIDs 2016-22'!A:G,2,FALSE)</f>
        <v>10238</v>
      </c>
      <c r="I74" s="2">
        <f>VLOOKUP(A74,'OAdata 313 US GridIDs 2016-22'!A:G,3,FALSE)</f>
        <v>2661</v>
      </c>
      <c r="J74" s="2">
        <f>VLOOKUP(A74,'OAdata 313 US GridIDs 2016-22'!A:G,4,FALSE)</f>
        <v>3083</v>
      </c>
      <c r="K74" s="2">
        <f>VLOOKUP(A74,'OAdata 313 US GridIDs 2016-22'!A:G,5,FALSE)</f>
        <v>2943</v>
      </c>
      <c r="L74" s="2">
        <f>VLOOKUP(A74,'OAdata 313 US GridIDs 2016-22'!A:G,6,FALSE)</f>
        <v>2006</v>
      </c>
      <c r="M74" s="2">
        <f>VLOOKUP(A74,'OAdata 313 US GridIDs 2016-22'!A:G,7,FALSE)</f>
        <v>2206</v>
      </c>
      <c r="N74" s="2">
        <f t="shared" si="12"/>
        <v>10238</v>
      </c>
      <c r="O74" s="2">
        <f t="shared" si="13"/>
        <v>0</v>
      </c>
      <c r="P74" s="2">
        <f t="shared" si="14"/>
        <v>12899</v>
      </c>
      <c r="Q74" s="6">
        <f t="shared" si="15"/>
        <v>1.000077531400217</v>
      </c>
      <c r="R74" s="3">
        <f t="shared" si="16"/>
        <v>20.62950616326847</v>
      </c>
      <c r="S74" s="3">
        <f t="shared" si="17"/>
        <v>23.901077602914956</v>
      </c>
      <c r="T74" s="3">
        <f t="shared" si="18"/>
        <v>22.815722149003797</v>
      </c>
      <c r="U74" s="3">
        <f t="shared" si="19"/>
        <v>15.551593146755563</v>
      </c>
      <c r="V74" s="3">
        <f t="shared" si="20"/>
        <v>17.102100938057212</v>
      </c>
      <c r="W74" s="2">
        <f t="shared" si="21"/>
        <v>100</v>
      </c>
    </row>
    <row r="75" spans="1:23" x14ac:dyDescent="0.25">
      <c r="A75" t="s">
        <v>153</v>
      </c>
      <c r="B75" t="s">
        <v>154</v>
      </c>
      <c r="D75" t="s">
        <v>9</v>
      </c>
      <c r="E75" s="2">
        <v>12714</v>
      </c>
      <c r="F75" s="2">
        <f>VLOOKUP(A75,'USall 2016-2022'!A:T,4,FALSE)</f>
        <v>24542</v>
      </c>
      <c r="G75" s="3">
        <f t="shared" si="11"/>
        <v>51.805068861543482</v>
      </c>
      <c r="H75" s="2">
        <f>VLOOKUP(A75,'OAdata 313 US GridIDs 2016-22'!A:G,2,FALSE)</f>
        <v>8888</v>
      </c>
      <c r="I75" s="2">
        <f>VLOOKUP(A75,'OAdata 313 US GridIDs 2016-22'!A:G,3,FALSE)</f>
        <v>3806</v>
      </c>
      <c r="J75" s="2">
        <f>VLOOKUP(A75,'OAdata 313 US GridIDs 2016-22'!A:G,4,FALSE)</f>
        <v>2650</v>
      </c>
      <c r="K75" s="2">
        <f>VLOOKUP(A75,'OAdata 313 US GridIDs 2016-22'!A:G,5,FALSE)</f>
        <v>1929</v>
      </c>
      <c r="L75" s="2">
        <f>VLOOKUP(A75,'OAdata 313 US GridIDs 2016-22'!A:G,6,FALSE)</f>
        <v>2243</v>
      </c>
      <c r="M75" s="2">
        <f>VLOOKUP(A75,'OAdata 313 US GridIDs 2016-22'!A:G,7,FALSE)</f>
        <v>2066</v>
      </c>
      <c r="N75" s="2">
        <f t="shared" si="12"/>
        <v>8888</v>
      </c>
      <c r="O75" s="2">
        <f t="shared" si="13"/>
        <v>0</v>
      </c>
      <c r="P75" s="2">
        <f t="shared" si="14"/>
        <v>12694</v>
      </c>
      <c r="Q75" s="6">
        <f t="shared" si="15"/>
        <v>0.99842693094226842</v>
      </c>
      <c r="R75" s="3">
        <f t="shared" si="16"/>
        <v>29.982668977469672</v>
      </c>
      <c r="S75" s="3">
        <f t="shared" si="17"/>
        <v>20.876004411533007</v>
      </c>
      <c r="T75" s="3">
        <f t="shared" si="18"/>
        <v>15.196155664093272</v>
      </c>
      <c r="U75" s="3">
        <f t="shared" si="19"/>
        <v>17.669765243422088</v>
      </c>
      <c r="V75" s="3">
        <f t="shared" si="20"/>
        <v>16.275405703481958</v>
      </c>
      <c r="W75" s="2">
        <f t="shared" si="21"/>
        <v>100</v>
      </c>
    </row>
    <row r="76" spans="1:23" x14ac:dyDescent="0.25">
      <c r="A76" t="s">
        <v>155</v>
      </c>
      <c r="B76" t="s">
        <v>156</v>
      </c>
      <c r="D76" t="s">
        <v>9</v>
      </c>
      <c r="E76" s="2">
        <v>12485</v>
      </c>
      <c r="F76" s="2">
        <f>VLOOKUP(A76,'USall 2016-2022'!A:T,4,FALSE)</f>
        <v>32763</v>
      </c>
      <c r="G76" s="3">
        <f t="shared" si="11"/>
        <v>38.107010957482522</v>
      </c>
      <c r="H76" s="2">
        <f>VLOOKUP(A76,'OAdata 313 US GridIDs 2016-22'!A:G,2,FALSE)</f>
        <v>10700</v>
      </c>
      <c r="I76" s="2">
        <f>VLOOKUP(A76,'OAdata 313 US GridIDs 2016-22'!A:G,3,FALSE)</f>
        <v>1794</v>
      </c>
      <c r="J76" s="2">
        <f>VLOOKUP(A76,'OAdata 313 US GridIDs 2016-22'!A:G,4,FALSE)</f>
        <v>3563</v>
      </c>
      <c r="K76" s="2">
        <f>VLOOKUP(A76,'OAdata 313 US GridIDs 2016-22'!A:G,5,FALSE)</f>
        <v>3220</v>
      </c>
      <c r="L76" s="2">
        <f>VLOOKUP(A76,'OAdata 313 US GridIDs 2016-22'!A:G,6,FALSE)</f>
        <v>2573</v>
      </c>
      <c r="M76" s="2">
        <f>VLOOKUP(A76,'OAdata 313 US GridIDs 2016-22'!A:G,7,FALSE)</f>
        <v>1344</v>
      </c>
      <c r="N76" s="2">
        <f t="shared" si="12"/>
        <v>10700</v>
      </c>
      <c r="O76" s="2">
        <f t="shared" si="13"/>
        <v>0</v>
      </c>
      <c r="P76" s="2">
        <f t="shared" si="14"/>
        <v>12494</v>
      </c>
      <c r="Q76" s="6">
        <f t="shared" si="15"/>
        <v>1.0007208650380457</v>
      </c>
      <c r="R76" s="3">
        <f t="shared" si="16"/>
        <v>14.358892268288779</v>
      </c>
      <c r="S76" s="3">
        <f t="shared" si="17"/>
        <v>28.517688490475429</v>
      </c>
      <c r="T76" s="3">
        <f t="shared" si="18"/>
        <v>25.772370737954219</v>
      </c>
      <c r="U76" s="3">
        <f t="shared" si="19"/>
        <v>20.59388506483112</v>
      </c>
      <c r="V76" s="3">
        <f t="shared" si="20"/>
        <v>10.757163438450457</v>
      </c>
      <c r="W76" s="2">
        <f t="shared" si="21"/>
        <v>100.00000000000001</v>
      </c>
    </row>
    <row r="77" spans="1:23" x14ac:dyDescent="0.25">
      <c r="A77" t="s">
        <v>157</v>
      </c>
      <c r="B77" t="s">
        <v>158</v>
      </c>
      <c r="D77" t="s">
        <v>9</v>
      </c>
      <c r="E77" s="2">
        <v>12268</v>
      </c>
      <c r="F77" s="2">
        <f>VLOOKUP(A77,'USall 2016-2022'!A:T,4,FALSE)</f>
        <v>25194</v>
      </c>
      <c r="G77" s="3">
        <f t="shared" si="11"/>
        <v>48.694133523854887</v>
      </c>
      <c r="H77" s="2">
        <f>VLOOKUP(A77,'OAdata 313 US GridIDs 2016-22'!A:G,2,FALSE)</f>
        <v>10867</v>
      </c>
      <c r="I77" s="2">
        <f>VLOOKUP(A77,'OAdata 313 US GridIDs 2016-22'!A:G,3,FALSE)</f>
        <v>1390</v>
      </c>
      <c r="J77" s="2">
        <f>VLOOKUP(A77,'OAdata 313 US GridIDs 2016-22'!A:G,4,FALSE)</f>
        <v>4009</v>
      </c>
      <c r="K77" s="2">
        <f>VLOOKUP(A77,'OAdata 313 US GridIDs 2016-22'!A:G,5,FALSE)</f>
        <v>3214</v>
      </c>
      <c r="L77" s="2">
        <f>VLOOKUP(A77,'OAdata 313 US GridIDs 2016-22'!A:G,6,FALSE)</f>
        <v>2375</v>
      </c>
      <c r="M77" s="2">
        <f>VLOOKUP(A77,'OAdata 313 US GridIDs 2016-22'!A:G,7,FALSE)</f>
        <v>1269</v>
      </c>
      <c r="N77" s="2">
        <f t="shared" si="12"/>
        <v>10867</v>
      </c>
      <c r="O77" s="2">
        <f t="shared" si="13"/>
        <v>0</v>
      </c>
      <c r="P77" s="2">
        <f t="shared" si="14"/>
        <v>12257</v>
      </c>
      <c r="Q77" s="6">
        <f t="shared" si="15"/>
        <v>0.99910335833061625</v>
      </c>
      <c r="R77" s="3">
        <f t="shared" si="16"/>
        <v>11.340458513502488</v>
      </c>
      <c r="S77" s="3">
        <f t="shared" si="17"/>
        <v>32.707840417720483</v>
      </c>
      <c r="T77" s="3">
        <f t="shared" si="18"/>
        <v>26.221750836256835</v>
      </c>
      <c r="U77" s="3">
        <f t="shared" si="19"/>
        <v>19.376682711919717</v>
      </c>
      <c r="V77" s="3">
        <f t="shared" si="20"/>
        <v>10.353267520600474</v>
      </c>
      <c r="W77" s="2">
        <f t="shared" si="21"/>
        <v>99.999999999999986</v>
      </c>
    </row>
    <row r="78" spans="1:23" x14ac:dyDescent="0.25">
      <c r="A78" t="s">
        <v>159</v>
      </c>
      <c r="B78" t="s">
        <v>160</v>
      </c>
      <c r="D78" t="s">
        <v>9</v>
      </c>
      <c r="E78" s="2">
        <v>12233</v>
      </c>
      <c r="F78" s="2">
        <f>VLOOKUP(A78,'USall 2016-2022'!A:T,4,FALSE)</f>
        <v>30848</v>
      </c>
      <c r="G78" s="3">
        <f t="shared" si="11"/>
        <v>39.655731327800829</v>
      </c>
      <c r="H78" s="2">
        <f>VLOOKUP(A78,'OAdata 313 US GridIDs 2016-22'!A:G,2,FALSE)</f>
        <v>10571</v>
      </c>
      <c r="I78" s="2">
        <f>VLOOKUP(A78,'OAdata 313 US GridIDs 2016-22'!A:G,3,FALSE)</f>
        <v>1596</v>
      </c>
      <c r="J78" s="2">
        <f>VLOOKUP(A78,'OAdata 313 US GridIDs 2016-22'!A:G,4,FALSE)</f>
        <v>4233</v>
      </c>
      <c r="K78" s="2">
        <f>VLOOKUP(A78,'OAdata 313 US GridIDs 2016-22'!A:G,5,FALSE)</f>
        <v>3208</v>
      </c>
      <c r="L78" s="2">
        <f>VLOOKUP(A78,'OAdata 313 US GridIDs 2016-22'!A:G,6,FALSE)</f>
        <v>1997</v>
      </c>
      <c r="M78" s="2">
        <f>VLOOKUP(A78,'OAdata 313 US GridIDs 2016-22'!A:G,7,FALSE)</f>
        <v>1133</v>
      </c>
      <c r="N78" s="2">
        <f t="shared" si="12"/>
        <v>10571</v>
      </c>
      <c r="O78" s="2">
        <f t="shared" si="13"/>
        <v>0</v>
      </c>
      <c r="P78" s="2">
        <f t="shared" si="14"/>
        <v>12167</v>
      </c>
      <c r="Q78" s="6">
        <f t="shared" si="15"/>
        <v>0.99460475762282352</v>
      </c>
      <c r="R78" s="3">
        <f t="shared" si="16"/>
        <v>13.117448837018165</v>
      </c>
      <c r="S78" s="3">
        <f t="shared" si="17"/>
        <v>34.790827648557574</v>
      </c>
      <c r="T78" s="3">
        <f t="shared" si="18"/>
        <v>26.366400920522725</v>
      </c>
      <c r="U78" s="3">
        <f t="shared" si="19"/>
        <v>16.413248952083503</v>
      </c>
      <c r="V78" s="3">
        <f t="shared" si="20"/>
        <v>9.3120736418180314</v>
      </c>
      <c r="W78" s="2">
        <f t="shared" si="21"/>
        <v>100</v>
      </c>
    </row>
    <row r="79" spans="1:23" x14ac:dyDescent="0.25">
      <c r="A79" t="s">
        <v>161</v>
      </c>
      <c r="B79" t="s">
        <v>162</v>
      </c>
      <c r="D79" t="s">
        <v>9</v>
      </c>
      <c r="E79" s="2">
        <v>12221</v>
      </c>
      <c r="F79" s="2">
        <f>VLOOKUP(A79,'USall 2016-2022'!A:T,4,FALSE)</f>
        <v>15551</v>
      </c>
      <c r="G79" s="3">
        <f t="shared" si="11"/>
        <v>78.586586071635267</v>
      </c>
      <c r="H79" s="2">
        <f>VLOOKUP(A79,'OAdata 313 US GridIDs 2016-22'!A:G,2,FALSE)</f>
        <v>10465</v>
      </c>
      <c r="I79" s="2">
        <f>VLOOKUP(A79,'OAdata 313 US GridIDs 2016-22'!A:G,3,FALSE)</f>
        <v>1767</v>
      </c>
      <c r="J79" s="2">
        <f>VLOOKUP(A79,'OAdata 313 US GridIDs 2016-22'!A:G,4,FALSE)</f>
        <v>3157</v>
      </c>
      <c r="K79" s="2">
        <f>VLOOKUP(A79,'OAdata 313 US GridIDs 2016-22'!A:G,5,FALSE)</f>
        <v>2247</v>
      </c>
      <c r="L79" s="2">
        <f>VLOOKUP(A79,'OAdata 313 US GridIDs 2016-22'!A:G,6,FALSE)</f>
        <v>2027</v>
      </c>
      <c r="M79" s="2">
        <f>VLOOKUP(A79,'OAdata 313 US GridIDs 2016-22'!A:G,7,FALSE)</f>
        <v>3034</v>
      </c>
      <c r="N79" s="2">
        <f t="shared" si="12"/>
        <v>10465</v>
      </c>
      <c r="O79" s="2">
        <f t="shared" si="13"/>
        <v>0</v>
      </c>
      <c r="P79" s="2">
        <f t="shared" si="14"/>
        <v>12232</v>
      </c>
      <c r="Q79" s="6">
        <f t="shared" si="15"/>
        <v>1.0009000900090008</v>
      </c>
      <c r="R79" s="3">
        <f t="shared" si="16"/>
        <v>14.445716154349247</v>
      </c>
      <c r="S79" s="3">
        <f t="shared" si="17"/>
        <v>25.809352517985612</v>
      </c>
      <c r="T79" s="3">
        <f t="shared" si="18"/>
        <v>18.369849574885546</v>
      </c>
      <c r="U79" s="3">
        <f t="shared" si="19"/>
        <v>16.571288423806411</v>
      </c>
      <c r="V79" s="3">
        <f t="shared" si="20"/>
        <v>24.803793328973185</v>
      </c>
      <c r="W79" s="2">
        <f t="shared" si="21"/>
        <v>100</v>
      </c>
    </row>
    <row r="80" spans="1:23" x14ac:dyDescent="0.25">
      <c r="A80" t="s">
        <v>163</v>
      </c>
      <c r="B80" t="s">
        <v>164</v>
      </c>
      <c r="D80" t="s">
        <v>9</v>
      </c>
      <c r="E80" s="2">
        <v>12206</v>
      </c>
      <c r="F80" s="2">
        <f>VLOOKUP(A80,'USall 2016-2022'!A:T,4,FALSE)</f>
        <v>34365</v>
      </c>
      <c r="G80" s="3">
        <f t="shared" si="11"/>
        <v>35.51869634802852</v>
      </c>
      <c r="H80" s="2">
        <f>VLOOKUP(A80,'OAdata 313 US GridIDs 2016-22'!A:G,2,FALSE)</f>
        <v>9693</v>
      </c>
      <c r="I80" s="2">
        <f>VLOOKUP(A80,'OAdata 313 US GridIDs 2016-22'!A:G,3,FALSE)</f>
        <v>2529</v>
      </c>
      <c r="J80" s="2">
        <f>VLOOKUP(A80,'OAdata 313 US GridIDs 2016-22'!A:G,4,FALSE)</f>
        <v>3122</v>
      </c>
      <c r="K80" s="2">
        <f>VLOOKUP(A80,'OAdata 313 US GridIDs 2016-22'!A:G,5,FALSE)</f>
        <v>3310</v>
      </c>
      <c r="L80" s="2">
        <f>VLOOKUP(A80,'OAdata 313 US GridIDs 2016-22'!A:G,6,FALSE)</f>
        <v>2038</v>
      </c>
      <c r="M80" s="2">
        <f>VLOOKUP(A80,'OAdata 313 US GridIDs 2016-22'!A:G,7,FALSE)</f>
        <v>1223</v>
      </c>
      <c r="N80" s="2">
        <f t="shared" si="12"/>
        <v>9693</v>
      </c>
      <c r="O80" s="2">
        <f t="shared" si="13"/>
        <v>0</v>
      </c>
      <c r="P80" s="2">
        <f t="shared" si="14"/>
        <v>12222</v>
      </c>
      <c r="Q80" s="6">
        <f t="shared" si="15"/>
        <v>1.0013108307389809</v>
      </c>
      <c r="R80" s="3">
        <f t="shared" si="16"/>
        <v>20.692194403534607</v>
      </c>
      <c r="S80" s="3">
        <f t="shared" si="17"/>
        <v>25.544100801832759</v>
      </c>
      <c r="T80" s="3">
        <f t="shared" si="18"/>
        <v>27.082310587465226</v>
      </c>
      <c r="U80" s="3">
        <f t="shared" si="19"/>
        <v>16.674848633611518</v>
      </c>
      <c r="V80" s="3">
        <f t="shared" si="20"/>
        <v>10.006545573555883</v>
      </c>
      <c r="W80" s="2">
        <f t="shared" si="21"/>
        <v>100</v>
      </c>
    </row>
    <row r="81" spans="1:23" x14ac:dyDescent="0.25">
      <c r="A81" t="s">
        <v>165</v>
      </c>
      <c r="B81" t="s">
        <v>166</v>
      </c>
      <c r="D81" t="s">
        <v>9</v>
      </c>
      <c r="E81" s="2">
        <v>12156</v>
      </c>
      <c r="F81" s="2">
        <f>VLOOKUP(A81,'USall 2016-2022'!A:T,4,FALSE)</f>
        <v>22813</v>
      </c>
      <c r="G81" s="3">
        <f t="shared" si="11"/>
        <v>53.285407443124534</v>
      </c>
      <c r="H81" s="2">
        <f>VLOOKUP(A81,'OAdata 313 US GridIDs 2016-22'!A:G,2,FALSE)</f>
        <v>8754</v>
      </c>
      <c r="I81" s="2">
        <f>VLOOKUP(A81,'OAdata 313 US GridIDs 2016-22'!A:G,3,FALSE)</f>
        <v>3385</v>
      </c>
      <c r="J81" s="2">
        <f>VLOOKUP(A81,'OAdata 313 US GridIDs 2016-22'!A:G,4,FALSE)</f>
        <v>1994</v>
      </c>
      <c r="K81" s="2">
        <f>VLOOKUP(A81,'OAdata 313 US GridIDs 2016-22'!A:G,5,FALSE)</f>
        <v>2970</v>
      </c>
      <c r="L81" s="2">
        <f>VLOOKUP(A81,'OAdata 313 US GridIDs 2016-22'!A:G,6,FALSE)</f>
        <v>1959</v>
      </c>
      <c r="M81" s="2">
        <f>VLOOKUP(A81,'OAdata 313 US GridIDs 2016-22'!A:G,7,FALSE)</f>
        <v>1831</v>
      </c>
      <c r="N81" s="2">
        <f t="shared" si="12"/>
        <v>8754</v>
      </c>
      <c r="O81" s="2">
        <f t="shared" si="13"/>
        <v>0</v>
      </c>
      <c r="P81" s="2">
        <f t="shared" si="14"/>
        <v>12139</v>
      </c>
      <c r="Q81" s="6">
        <f t="shared" si="15"/>
        <v>0.99860151365580785</v>
      </c>
      <c r="R81" s="3">
        <f t="shared" si="16"/>
        <v>27.885328280748002</v>
      </c>
      <c r="S81" s="3">
        <f t="shared" si="17"/>
        <v>16.426394266414039</v>
      </c>
      <c r="T81" s="3">
        <f t="shared" si="18"/>
        <v>24.466595271439161</v>
      </c>
      <c r="U81" s="3">
        <f t="shared" si="19"/>
        <v>16.138067386110883</v>
      </c>
      <c r="V81" s="3">
        <f t="shared" si="20"/>
        <v>15.083614795287914</v>
      </c>
      <c r="W81" s="2">
        <f t="shared" si="21"/>
        <v>100.00000000000001</v>
      </c>
    </row>
    <row r="82" spans="1:23" x14ac:dyDescent="0.25">
      <c r="A82" t="s">
        <v>167</v>
      </c>
      <c r="B82" t="s">
        <v>168</v>
      </c>
      <c r="D82" t="s">
        <v>9</v>
      </c>
      <c r="E82" s="2">
        <v>12090</v>
      </c>
      <c r="F82" s="2">
        <f>VLOOKUP(A82,'USall 2016-2022'!A:T,4,FALSE)</f>
        <v>28648</v>
      </c>
      <c r="G82" s="3">
        <f t="shared" si="11"/>
        <v>42.201898910918736</v>
      </c>
      <c r="H82" s="2">
        <f>VLOOKUP(A82,'OAdata 313 US GridIDs 2016-22'!A:G,2,FALSE)</f>
        <v>10277</v>
      </c>
      <c r="I82" s="2">
        <f>VLOOKUP(A82,'OAdata 313 US GridIDs 2016-22'!A:G,3,FALSE)</f>
        <v>1784</v>
      </c>
      <c r="J82" s="2">
        <f>VLOOKUP(A82,'OAdata 313 US GridIDs 2016-22'!A:G,4,FALSE)</f>
        <v>3553</v>
      </c>
      <c r="K82" s="2">
        <f>VLOOKUP(A82,'OAdata 313 US GridIDs 2016-22'!A:G,5,FALSE)</f>
        <v>3451</v>
      </c>
      <c r="L82" s="2">
        <f>VLOOKUP(A82,'OAdata 313 US GridIDs 2016-22'!A:G,6,FALSE)</f>
        <v>2077</v>
      </c>
      <c r="M82" s="2">
        <f>VLOOKUP(A82,'OAdata 313 US GridIDs 2016-22'!A:G,7,FALSE)</f>
        <v>1196</v>
      </c>
      <c r="N82" s="2">
        <f t="shared" si="12"/>
        <v>10277</v>
      </c>
      <c r="O82" s="2">
        <f t="shared" si="13"/>
        <v>0</v>
      </c>
      <c r="P82" s="2">
        <f t="shared" si="14"/>
        <v>12061</v>
      </c>
      <c r="Q82" s="6">
        <f t="shared" si="15"/>
        <v>0.99760132340777508</v>
      </c>
      <c r="R82" s="3">
        <f t="shared" si="16"/>
        <v>14.79147666031009</v>
      </c>
      <c r="S82" s="3">
        <f t="shared" si="17"/>
        <v>29.458585523588425</v>
      </c>
      <c r="T82" s="3">
        <f t="shared" si="18"/>
        <v>28.612884503772491</v>
      </c>
      <c r="U82" s="3">
        <f t="shared" si="19"/>
        <v>17.220794295663712</v>
      </c>
      <c r="V82" s="3">
        <f t="shared" si="20"/>
        <v>9.9162590166652862</v>
      </c>
      <c r="W82" s="2">
        <f t="shared" si="21"/>
        <v>100</v>
      </c>
    </row>
    <row r="83" spans="1:23" x14ac:dyDescent="0.25">
      <c r="A83" t="s">
        <v>169</v>
      </c>
      <c r="B83" t="s">
        <v>170</v>
      </c>
      <c r="D83" t="s">
        <v>9</v>
      </c>
      <c r="E83" s="2">
        <v>11699</v>
      </c>
      <c r="F83" s="2">
        <f>VLOOKUP(A83,'USall 2016-2022'!A:T,4,FALSE)</f>
        <v>27459</v>
      </c>
      <c r="G83" s="3">
        <f t="shared" si="11"/>
        <v>42.605338868859029</v>
      </c>
      <c r="H83" s="2">
        <f>VLOOKUP(A83,'OAdata 313 US GridIDs 2016-22'!A:G,2,FALSE)</f>
        <v>10268</v>
      </c>
      <c r="I83" s="2">
        <f>VLOOKUP(A83,'OAdata 313 US GridIDs 2016-22'!A:G,3,FALSE)</f>
        <v>1431</v>
      </c>
      <c r="J83" s="2">
        <f>VLOOKUP(A83,'OAdata 313 US GridIDs 2016-22'!A:G,4,FALSE)</f>
        <v>3632</v>
      </c>
      <c r="K83" s="2">
        <f>VLOOKUP(A83,'OAdata 313 US GridIDs 2016-22'!A:G,5,FALSE)</f>
        <v>2890</v>
      </c>
      <c r="L83" s="2">
        <f>VLOOKUP(A83,'OAdata 313 US GridIDs 2016-22'!A:G,6,FALSE)</f>
        <v>2435</v>
      </c>
      <c r="M83" s="2">
        <f>VLOOKUP(A83,'OAdata 313 US GridIDs 2016-22'!A:G,7,FALSE)</f>
        <v>1311</v>
      </c>
      <c r="N83" s="2">
        <f t="shared" si="12"/>
        <v>10268</v>
      </c>
      <c r="O83" s="2">
        <f t="shared" si="13"/>
        <v>0</v>
      </c>
      <c r="P83" s="2">
        <f t="shared" si="14"/>
        <v>11699</v>
      </c>
      <c r="Q83" s="6">
        <f t="shared" si="15"/>
        <v>1</v>
      </c>
      <c r="R83" s="3">
        <f t="shared" si="16"/>
        <v>12.231814685015813</v>
      </c>
      <c r="S83" s="3">
        <f t="shared" si="17"/>
        <v>31.045388494743143</v>
      </c>
      <c r="T83" s="3">
        <f t="shared" si="18"/>
        <v>24.702966065475682</v>
      </c>
      <c r="U83" s="3">
        <f t="shared" si="19"/>
        <v>20.813744764509785</v>
      </c>
      <c r="V83" s="3">
        <f t="shared" si="20"/>
        <v>11.206085990255579</v>
      </c>
      <c r="W83" s="2">
        <f t="shared" si="21"/>
        <v>99.999999999999986</v>
      </c>
    </row>
    <row r="84" spans="1:23" x14ac:dyDescent="0.25">
      <c r="A84" t="s">
        <v>171</v>
      </c>
      <c r="B84" t="s">
        <v>172</v>
      </c>
      <c r="D84" t="s">
        <v>9</v>
      </c>
      <c r="E84" s="2">
        <v>11663</v>
      </c>
      <c r="F84" s="2">
        <f>VLOOKUP(A84,'USall 2016-2022'!A:T,4,FALSE)</f>
        <v>29274</v>
      </c>
      <c r="G84" s="3">
        <f t="shared" si="11"/>
        <v>39.840814374530297</v>
      </c>
      <c r="H84" s="2">
        <f>VLOOKUP(A84,'OAdata 313 US GridIDs 2016-22'!A:G,2,FALSE)</f>
        <v>8736</v>
      </c>
      <c r="I84" s="2">
        <f>VLOOKUP(A84,'OAdata 313 US GridIDs 2016-22'!A:G,3,FALSE)</f>
        <v>2905</v>
      </c>
      <c r="J84" s="2">
        <f>VLOOKUP(A84,'OAdata 313 US GridIDs 2016-22'!A:G,4,FALSE)</f>
        <v>2886</v>
      </c>
      <c r="K84" s="2">
        <f>VLOOKUP(A84,'OAdata 313 US GridIDs 2016-22'!A:G,5,FALSE)</f>
        <v>2684</v>
      </c>
      <c r="L84" s="2">
        <f>VLOOKUP(A84,'OAdata 313 US GridIDs 2016-22'!A:G,6,FALSE)</f>
        <v>1774</v>
      </c>
      <c r="M84" s="2">
        <f>VLOOKUP(A84,'OAdata 313 US GridIDs 2016-22'!A:G,7,FALSE)</f>
        <v>1392</v>
      </c>
      <c r="N84" s="2">
        <f t="shared" si="12"/>
        <v>8736</v>
      </c>
      <c r="O84" s="2">
        <f t="shared" si="13"/>
        <v>0</v>
      </c>
      <c r="P84" s="2">
        <f t="shared" si="14"/>
        <v>11641</v>
      </c>
      <c r="Q84" s="6">
        <f t="shared" si="15"/>
        <v>0.99811369287490359</v>
      </c>
      <c r="R84" s="3">
        <f t="shared" si="16"/>
        <v>24.954900781719783</v>
      </c>
      <c r="S84" s="3">
        <f t="shared" si="17"/>
        <v>24.791684563181857</v>
      </c>
      <c r="T84" s="3">
        <f t="shared" si="18"/>
        <v>23.056438450304956</v>
      </c>
      <c r="U84" s="3">
        <f t="shared" si="19"/>
        <v>15.239240615067434</v>
      </c>
      <c r="V84" s="3">
        <f t="shared" si="20"/>
        <v>11.957735589725967</v>
      </c>
      <c r="W84" s="2">
        <f t="shared" si="21"/>
        <v>100</v>
      </c>
    </row>
    <row r="85" spans="1:23" x14ac:dyDescent="0.25">
      <c r="A85" t="s">
        <v>173</v>
      </c>
      <c r="B85" t="s">
        <v>174</v>
      </c>
      <c r="D85" t="s">
        <v>9</v>
      </c>
      <c r="E85" s="2">
        <v>11553</v>
      </c>
      <c r="F85" s="2">
        <f>VLOOKUP(A85,'USall 2016-2022'!A:T,4,FALSE)</f>
        <v>28345</v>
      </c>
      <c r="G85" s="3">
        <f t="shared" si="11"/>
        <v>40.758511201270068</v>
      </c>
      <c r="H85" s="2">
        <f>VLOOKUP(A85,'OAdata 313 US GridIDs 2016-22'!A:G,2,FALSE)</f>
        <v>9982</v>
      </c>
      <c r="I85" s="2">
        <f>VLOOKUP(A85,'OAdata 313 US GridIDs 2016-22'!A:G,3,FALSE)</f>
        <v>1557</v>
      </c>
      <c r="J85" s="2">
        <f>VLOOKUP(A85,'OAdata 313 US GridIDs 2016-22'!A:G,4,FALSE)</f>
        <v>3572</v>
      </c>
      <c r="K85" s="2">
        <f>VLOOKUP(A85,'OAdata 313 US GridIDs 2016-22'!A:G,5,FALSE)</f>
        <v>3040</v>
      </c>
      <c r="L85" s="2">
        <f>VLOOKUP(A85,'OAdata 313 US GridIDs 2016-22'!A:G,6,FALSE)</f>
        <v>2179</v>
      </c>
      <c r="M85" s="2">
        <f>VLOOKUP(A85,'OAdata 313 US GridIDs 2016-22'!A:G,7,FALSE)</f>
        <v>1191</v>
      </c>
      <c r="N85" s="2">
        <f t="shared" si="12"/>
        <v>9982</v>
      </c>
      <c r="O85" s="2">
        <f t="shared" si="13"/>
        <v>0</v>
      </c>
      <c r="P85" s="2">
        <f t="shared" si="14"/>
        <v>11539</v>
      </c>
      <c r="Q85" s="6">
        <f t="shared" si="15"/>
        <v>0.99878819354280268</v>
      </c>
      <c r="R85" s="3">
        <f t="shared" si="16"/>
        <v>13.493370309385563</v>
      </c>
      <c r="S85" s="3">
        <f t="shared" si="17"/>
        <v>30.955888725192825</v>
      </c>
      <c r="T85" s="3">
        <f t="shared" si="18"/>
        <v>26.345437212930062</v>
      </c>
      <c r="U85" s="3">
        <f t="shared" si="19"/>
        <v>18.883785423346911</v>
      </c>
      <c r="V85" s="3">
        <f t="shared" si="20"/>
        <v>10.32151832914464</v>
      </c>
      <c r="W85" s="2">
        <f t="shared" si="21"/>
        <v>100</v>
      </c>
    </row>
    <row r="86" spans="1:23" x14ac:dyDescent="0.25">
      <c r="A86" t="s">
        <v>175</v>
      </c>
      <c r="B86" t="s">
        <v>176</v>
      </c>
      <c r="D86" t="s">
        <v>9</v>
      </c>
      <c r="E86" s="2">
        <v>11438</v>
      </c>
      <c r="F86" s="2">
        <f>VLOOKUP(A86,'USall 2016-2022'!A:T,4,FALSE)</f>
        <v>26420</v>
      </c>
      <c r="G86" s="3">
        <f t="shared" si="11"/>
        <v>43.292959878879635</v>
      </c>
      <c r="H86" s="2">
        <f>VLOOKUP(A86,'OAdata 313 US GridIDs 2016-22'!A:G,2,FALSE)</f>
        <v>8298</v>
      </c>
      <c r="I86" s="2">
        <f>VLOOKUP(A86,'OAdata 313 US GridIDs 2016-22'!A:G,3,FALSE)</f>
        <v>3124</v>
      </c>
      <c r="J86" s="2">
        <f>VLOOKUP(A86,'OAdata 313 US GridIDs 2016-22'!A:G,4,FALSE)</f>
        <v>2686</v>
      </c>
      <c r="K86" s="2">
        <f>VLOOKUP(A86,'OAdata 313 US GridIDs 2016-22'!A:G,5,FALSE)</f>
        <v>2659</v>
      </c>
      <c r="L86" s="2">
        <f>VLOOKUP(A86,'OAdata 313 US GridIDs 2016-22'!A:G,6,FALSE)</f>
        <v>1619</v>
      </c>
      <c r="M86" s="2">
        <f>VLOOKUP(A86,'OAdata 313 US GridIDs 2016-22'!A:G,7,FALSE)</f>
        <v>1334</v>
      </c>
      <c r="N86" s="2">
        <f t="shared" si="12"/>
        <v>8298</v>
      </c>
      <c r="O86" s="2">
        <f t="shared" si="13"/>
        <v>0</v>
      </c>
      <c r="P86" s="2">
        <f t="shared" si="14"/>
        <v>11422</v>
      </c>
      <c r="Q86" s="6">
        <f t="shared" si="15"/>
        <v>0.9986011540479105</v>
      </c>
      <c r="R86" s="3">
        <f t="shared" si="16"/>
        <v>27.350726667834003</v>
      </c>
      <c r="S86" s="3">
        <f t="shared" si="17"/>
        <v>23.516021712484676</v>
      </c>
      <c r="T86" s="3">
        <f t="shared" si="18"/>
        <v>23.279635790579583</v>
      </c>
      <c r="U86" s="3">
        <f t="shared" si="19"/>
        <v>14.174400280161093</v>
      </c>
      <c r="V86" s="3">
        <f t="shared" si="20"/>
        <v>11.679215548940642</v>
      </c>
      <c r="W86" s="2">
        <f t="shared" si="21"/>
        <v>100.00000000000001</v>
      </c>
    </row>
    <row r="87" spans="1:23" x14ac:dyDescent="0.25">
      <c r="A87" t="s">
        <v>177</v>
      </c>
      <c r="B87" t="s">
        <v>178</v>
      </c>
      <c r="D87" t="s">
        <v>9</v>
      </c>
      <c r="E87" s="2">
        <v>11392</v>
      </c>
      <c r="F87" s="2">
        <f>VLOOKUP(A87,'USall 2016-2022'!A:T,4,FALSE)</f>
        <v>21828</v>
      </c>
      <c r="G87" s="3">
        <f t="shared" si="11"/>
        <v>52.189847901777533</v>
      </c>
      <c r="H87" s="2">
        <f>VLOOKUP(A87,'OAdata 313 US GridIDs 2016-22'!A:G,2,FALSE)</f>
        <v>7745</v>
      </c>
      <c r="I87" s="2">
        <f>VLOOKUP(A87,'OAdata 313 US GridIDs 2016-22'!A:G,3,FALSE)</f>
        <v>3630</v>
      </c>
      <c r="J87" s="2">
        <f>VLOOKUP(A87,'OAdata 313 US GridIDs 2016-22'!A:G,4,FALSE)</f>
        <v>1555</v>
      </c>
      <c r="K87" s="2">
        <f>VLOOKUP(A87,'OAdata 313 US GridIDs 2016-22'!A:G,5,FALSE)</f>
        <v>2722</v>
      </c>
      <c r="L87" s="2">
        <f>VLOOKUP(A87,'OAdata 313 US GridIDs 2016-22'!A:G,6,FALSE)</f>
        <v>1796</v>
      </c>
      <c r="M87" s="2">
        <f>VLOOKUP(A87,'OAdata 313 US GridIDs 2016-22'!A:G,7,FALSE)</f>
        <v>1672</v>
      </c>
      <c r="N87" s="2">
        <f t="shared" si="12"/>
        <v>7745</v>
      </c>
      <c r="O87" s="2">
        <f t="shared" si="13"/>
        <v>0</v>
      </c>
      <c r="P87" s="2">
        <f t="shared" si="14"/>
        <v>11375</v>
      </c>
      <c r="Q87" s="6">
        <f t="shared" si="15"/>
        <v>0.9985077247191011</v>
      </c>
      <c r="R87" s="3">
        <f t="shared" si="16"/>
        <v>31.912087912087912</v>
      </c>
      <c r="S87" s="3">
        <f t="shared" si="17"/>
        <v>13.67032967032967</v>
      </c>
      <c r="T87" s="3">
        <f t="shared" si="18"/>
        <v>23.92967032967033</v>
      </c>
      <c r="U87" s="3">
        <f t="shared" si="19"/>
        <v>15.78901098901099</v>
      </c>
      <c r="V87" s="3">
        <f t="shared" si="20"/>
        <v>14.698901098901098</v>
      </c>
      <c r="W87" s="2">
        <f t="shared" si="21"/>
        <v>100</v>
      </c>
    </row>
    <row r="88" spans="1:23" x14ac:dyDescent="0.25">
      <c r="A88" t="s">
        <v>179</v>
      </c>
      <c r="B88" t="s">
        <v>180</v>
      </c>
      <c r="D88" t="s">
        <v>9</v>
      </c>
      <c r="E88" s="2">
        <v>11328</v>
      </c>
      <c r="F88" s="2">
        <f>VLOOKUP(A88,'USall 2016-2022'!A:T,4,FALSE)</f>
        <v>20111</v>
      </c>
      <c r="G88" s="3">
        <f t="shared" si="11"/>
        <v>56.327383024215607</v>
      </c>
      <c r="H88" s="2">
        <f>VLOOKUP(A88,'OAdata 313 US GridIDs 2016-22'!A:G,2,FALSE)</f>
        <v>8548</v>
      </c>
      <c r="I88" s="2">
        <f>VLOOKUP(A88,'OAdata 313 US GridIDs 2016-22'!A:G,3,FALSE)</f>
        <v>2781</v>
      </c>
      <c r="J88" s="2">
        <f>VLOOKUP(A88,'OAdata 313 US GridIDs 2016-22'!A:G,4,FALSE)</f>
        <v>2221</v>
      </c>
      <c r="K88" s="2">
        <f>VLOOKUP(A88,'OAdata 313 US GridIDs 2016-22'!A:G,5,FALSE)</f>
        <v>2683</v>
      </c>
      <c r="L88" s="2">
        <f>VLOOKUP(A88,'OAdata 313 US GridIDs 2016-22'!A:G,6,FALSE)</f>
        <v>1876</v>
      </c>
      <c r="M88" s="2">
        <f>VLOOKUP(A88,'OAdata 313 US GridIDs 2016-22'!A:G,7,FALSE)</f>
        <v>1768</v>
      </c>
      <c r="N88" s="2">
        <f t="shared" si="12"/>
        <v>8548</v>
      </c>
      <c r="O88" s="2">
        <f t="shared" si="13"/>
        <v>0</v>
      </c>
      <c r="P88" s="2">
        <f t="shared" si="14"/>
        <v>11329</v>
      </c>
      <c r="Q88" s="6">
        <f t="shared" si="15"/>
        <v>1.0000882768361581</v>
      </c>
      <c r="R88" s="3">
        <f t="shared" si="16"/>
        <v>24.547621149262955</v>
      </c>
      <c r="S88" s="3">
        <f t="shared" si="17"/>
        <v>19.604554682672788</v>
      </c>
      <c r="T88" s="3">
        <f t="shared" si="18"/>
        <v>23.682584517609676</v>
      </c>
      <c r="U88" s="3">
        <f t="shared" si="19"/>
        <v>16.55927266307706</v>
      </c>
      <c r="V88" s="3">
        <f t="shared" si="20"/>
        <v>15.605966987377526</v>
      </c>
      <c r="W88" s="2">
        <f t="shared" si="21"/>
        <v>100.00000000000001</v>
      </c>
    </row>
    <row r="89" spans="1:23" x14ac:dyDescent="0.25">
      <c r="A89" t="s">
        <v>181</v>
      </c>
      <c r="B89" t="s">
        <v>182</v>
      </c>
      <c r="D89" t="s">
        <v>9</v>
      </c>
      <c r="E89" s="2">
        <v>11065</v>
      </c>
      <c r="F89" s="2">
        <f>VLOOKUP(A89,'USall 2016-2022'!A:T,4,FALSE)</f>
        <v>21886</v>
      </c>
      <c r="G89" s="3">
        <f t="shared" si="11"/>
        <v>50.557433976057752</v>
      </c>
      <c r="H89" s="2">
        <f>VLOOKUP(A89,'OAdata 313 US GridIDs 2016-22'!A:G,2,FALSE)</f>
        <v>8022</v>
      </c>
      <c r="I89" s="2">
        <f>VLOOKUP(A89,'OAdata 313 US GridIDs 2016-22'!A:G,3,FALSE)</f>
        <v>3037</v>
      </c>
      <c r="J89" s="2">
        <f>VLOOKUP(A89,'OAdata 313 US GridIDs 2016-22'!A:G,4,FALSE)</f>
        <v>2324</v>
      </c>
      <c r="K89" s="2">
        <f>VLOOKUP(A89,'OAdata 313 US GridIDs 2016-22'!A:G,5,FALSE)</f>
        <v>2234</v>
      </c>
      <c r="L89" s="2">
        <f>VLOOKUP(A89,'OAdata 313 US GridIDs 2016-22'!A:G,6,FALSE)</f>
        <v>1817</v>
      </c>
      <c r="M89" s="2">
        <f>VLOOKUP(A89,'OAdata 313 US GridIDs 2016-22'!A:G,7,FALSE)</f>
        <v>1647</v>
      </c>
      <c r="N89" s="2">
        <f t="shared" si="12"/>
        <v>8022</v>
      </c>
      <c r="O89" s="2">
        <f t="shared" si="13"/>
        <v>0</v>
      </c>
      <c r="P89" s="2">
        <f t="shared" si="14"/>
        <v>11059</v>
      </c>
      <c r="Q89" s="6">
        <f t="shared" si="15"/>
        <v>0.99945774966109358</v>
      </c>
      <c r="R89" s="3">
        <f t="shared" si="16"/>
        <v>27.461795822407087</v>
      </c>
      <c r="S89" s="3">
        <f t="shared" si="17"/>
        <v>21.014558278325346</v>
      </c>
      <c r="T89" s="3">
        <f t="shared" si="18"/>
        <v>20.200741477529611</v>
      </c>
      <c r="U89" s="3">
        <f t="shared" si="19"/>
        <v>16.430056967176053</v>
      </c>
      <c r="V89" s="3">
        <f t="shared" si="20"/>
        <v>14.892847454561894</v>
      </c>
      <c r="W89" s="2">
        <f t="shared" si="21"/>
        <v>100</v>
      </c>
    </row>
    <row r="90" spans="1:23" x14ac:dyDescent="0.25">
      <c r="A90" t="s">
        <v>183</v>
      </c>
      <c r="B90" t="s">
        <v>184</v>
      </c>
      <c r="D90" t="s">
        <v>185</v>
      </c>
      <c r="E90" s="2">
        <v>10976</v>
      </c>
      <c r="F90" s="2">
        <f>VLOOKUP(A90,'USall 2016-2022'!A:T,4,FALSE)</f>
        <v>25228</v>
      </c>
      <c r="G90" s="3">
        <f t="shared" si="11"/>
        <v>43.507214206437297</v>
      </c>
      <c r="H90" s="2" t="e">
        <f>VLOOKUP(A90,'OAdata 313 US GridIDs 2016-22'!A:G,2,FALSE)</f>
        <v>#N/A</v>
      </c>
      <c r="I90" s="2" t="e">
        <f>VLOOKUP(A90,'OAdata 313 US GridIDs 2016-22'!A:G,3,FALSE)</f>
        <v>#N/A</v>
      </c>
      <c r="J90" s="2" t="e">
        <f>VLOOKUP(A90,'OAdata 313 US GridIDs 2016-22'!A:G,4,FALSE)</f>
        <v>#N/A</v>
      </c>
      <c r="K90" s="2" t="e">
        <f>VLOOKUP(A90,'OAdata 313 US GridIDs 2016-22'!A:G,5,FALSE)</f>
        <v>#N/A</v>
      </c>
      <c r="L90" s="2" t="e">
        <f>VLOOKUP(A90,'OAdata 313 US GridIDs 2016-22'!A:G,6,FALSE)</f>
        <v>#N/A</v>
      </c>
      <c r="M90" s="2" t="e">
        <f>VLOOKUP(A90,'OAdata 313 US GridIDs 2016-22'!A:G,7,FALSE)</f>
        <v>#N/A</v>
      </c>
      <c r="N90" s="2" t="e">
        <f t="shared" si="12"/>
        <v>#N/A</v>
      </c>
      <c r="O90" s="2" t="e">
        <f t="shared" si="13"/>
        <v>#N/A</v>
      </c>
      <c r="P90" s="2" t="e">
        <f t="shared" si="14"/>
        <v>#N/A</v>
      </c>
      <c r="Q90" s="6" t="e">
        <f t="shared" si="15"/>
        <v>#N/A</v>
      </c>
      <c r="R90" s="3" t="e">
        <f t="shared" si="16"/>
        <v>#N/A</v>
      </c>
      <c r="S90" s="3" t="e">
        <f t="shared" si="17"/>
        <v>#N/A</v>
      </c>
      <c r="T90" s="3" t="e">
        <f t="shared" si="18"/>
        <v>#N/A</v>
      </c>
      <c r="U90" s="3" t="e">
        <f t="shared" si="19"/>
        <v>#N/A</v>
      </c>
      <c r="V90" s="3" t="e">
        <f t="shared" si="20"/>
        <v>#N/A</v>
      </c>
      <c r="W90" s="2" t="e">
        <f t="shared" si="21"/>
        <v>#N/A</v>
      </c>
    </row>
    <row r="91" spans="1:23" x14ac:dyDescent="0.25">
      <c r="A91" t="s">
        <v>186</v>
      </c>
      <c r="B91" t="s">
        <v>187</v>
      </c>
      <c r="D91" t="s">
        <v>9</v>
      </c>
      <c r="E91" s="2">
        <v>10657</v>
      </c>
      <c r="F91" s="2">
        <f>VLOOKUP(A91,'USall 2016-2022'!A:T,4,FALSE)</f>
        <v>15717</v>
      </c>
      <c r="G91" s="3">
        <f t="shared" si="11"/>
        <v>67.805560857670045</v>
      </c>
      <c r="H91" s="2">
        <f>VLOOKUP(A91,'OAdata 313 US GridIDs 2016-22'!A:G,2,FALSE)</f>
        <v>9480</v>
      </c>
      <c r="I91" s="2">
        <f>VLOOKUP(A91,'OAdata 313 US GridIDs 2016-22'!A:G,3,FALSE)</f>
        <v>1165</v>
      </c>
      <c r="J91" s="2">
        <f>VLOOKUP(A91,'OAdata 313 US GridIDs 2016-22'!A:G,4,FALSE)</f>
        <v>3079</v>
      </c>
      <c r="K91" s="2">
        <f>VLOOKUP(A91,'OAdata 313 US GridIDs 2016-22'!A:G,5,FALSE)</f>
        <v>2676</v>
      </c>
      <c r="L91" s="2">
        <f>VLOOKUP(A91,'OAdata 313 US GridIDs 2016-22'!A:G,6,FALSE)</f>
        <v>2194</v>
      </c>
      <c r="M91" s="2">
        <f>VLOOKUP(A91,'OAdata 313 US GridIDs 2016-22'!A:G,7,FALSE)</f>
        <v>1531</v>
      </c>
      <c r="N91" s="2">
        <f t="shared" si="12"/>
        <v>9480</v>
      </c>
      <c r="O91" s="2">
        <f t="shared" si="13"/>
        <v>0</v>
      </c>
      <c r="P91" s="2">
        <f t="shared" si="14"/>
        <v>10645</v>
      </c>
      <c r="Q91" s="6">
        <f t="shared" si="15"/>
        <v>0.99887397954396173</v>
      </c>
      <c r="R91" s="3">
        <f t="shared" si="16"/>
        <v>10.944105213715359</v>
      </c>
      <c r="S91" s="3">
        <f t="shared" si="17"/>
        <v>28.924377642085485</v>
      </c>
      <c r="T91" s="3">
        <f t="shared" si="18"/>
        <v>25.138562705495538</v>
      </c>
      <c r="U91" s="3">
        <f t="shared" si="19"/>
        <v>20.610615312353218</v>
      </c>
      <c r="V91" s="3">
        <f t="shared" si="20"/>
        <v>14.382339126350399</v>
      </c>
      <c r="W91" s="2">
        <f t="shared" si="21"/>
        <v>100</v>
      </c>
    </row>
    <row r="92" spans="1:23" x14ac:dyDescent="0.25">
      <c r="A92" t="s">
        <v>188</v>
      </c>
      <c r="B92" t="s">
        <v>189</v>
      </c>
      <c r="D92" t="s">
        <v>9</v>
      </c>
      <c r="E92" s="2">
        <v>10391</v>
      </c>
      <c r="F92" s="2">
        <f>VLOOKUP(A92,'USall 2016-2022'!A:T,4,FALSE)</f>
        <v>20402</v>
      </c>
      <c r="G92" s="3">
        <f t="shared" si="11"/>
        <v>50.931281246936578</v>
      </c>
      <c r="H92" s="2">
        <f>VLOOKUP(A92,'OAdata 313 US GridIDs 2016-22'!A:G,2,FALSE)</f>
        <v>7198</v>
      </c>
      <c r="I92" s="2">
        <f>VLOOKUP(A92,'OAdata 313 US GridIDs 2016-22'!A:G,3,FALSE)</f>
        <v>3189</v>
      </c>
      <c r="J92" s="2">
        <f>VLOOKUP(A92,'OAdata 313 US GridIDs 2016-22'!A:G,4,FALSE)</f>
        <v>1518</v>
      </c>
      <c r="K92" s="2">
        <f>VLOOKUP(A92,'OAdata 313 US GridIDs 2016-22'!A:G,5,FALSE)</f>
        <v>2356</v>
      </c>
      <c r="L92" s="2">
        <f>VLOOKUP(A92,'OAdata 313 US GridIDs 2016-22'!A:G,6,FALSE)</f>
        <v>1673</v>
      </c>
      <c r="M92" s="2">
        <f>VLOOKUP(A92,'OAdata 313 US GridIDs 2016-22'!A:G,7,FALSE)</f>
        <v>1651</v>
      </c>
      <c r="N92" s="2">
        <f t="shared" si="12"/>
        <v>7198</v>
      </c>
      <c r="O92" s="2">
        <f t="shared" si="13"/>
        <v>0</v>
      </c>
      <c r="P92" s="2">
        <f t="shared" si="14"/>
        <v>10387</v>
      </c>
      <c r="Q92" s="6">
        <f t="shared" si="15"/>
        <v>0.99961505148686358</v>
      </c>
      <c r="R92" s="3">
        <f t="shared" si="16"/>
        <v>30.701838837007799</v>
      </c>
      <c r="S92" s="3">
        <f t="shared" si="17"/>
        <v>14.614421873495717</v>
      </c>
      <c r="T92" s="3">
        <f t="shared" si="18"/>
        <v>22.682198902474244</v>
      </c>
      <c r="U92" s="3">
        <f t="shared" si="19"/>
        <v>16.106671801290073</v>
      </c>
      <c r="V92" s="3">
        <f t="shared" si="20"/>
        <v>15.894868585732166</v>
      </c>
      <c r="W92" s="2">
        <f t="shared" si="21"/>
        <v>100</v>
      </c>
    </row>
    <row r="93" spans="1:23" x14ac:dyDescent="0.25">
      <c r="A93" t="s">
        <v>190</v>
      </c>
      <c r="B93" t="s">
        <v>191</v>
      </c>
      <c r="D93" t="s">
        <v>9</v>
      </c>
      <c r="E93" s="2">
        <v>10189</v>
      </c>
      <c r="F93" s="2">
        <f>VLOOKUP(A93,'USall 2016-2022'!A:T,4,FALSE)</f>
        <v>21670</v>
      </c>
      <c r="G93" s="3">
        <f t="shared" si="11"/>
        <v>47.018920166128289</v>
      </c>
      <c r="H93" s="2">
        <f>VLOOKUP(A93,'OAdata 313 US GridIDs 2016-22'!A:G,2,FALSE)</f>
        <v>7761</v>
      </c>
      <c r="I93" s="2">
        <f>VLOOKUP(A93,'OAdata 313 US GridIDs 2016-22'!A:G,3,FALSE)</f>
        <v>2416</v>
      </c>
      <c r="J93" s="2">
        <f>VLOOKUP(A93,'OAdata 313 US GridIDs 2016-22'!A:G,4,FALSE)</f>
        <v>2330</v>
      </c>
      <c r="K93" s="2">
        <f>VLOOKUP(A93,'OAdata 313 US GridIDs 2016-22'!A:G,5,FALSE)</f>
        <v>2418</v>
      </c>
      <c r="L93" s="2">
        <f>VLOOKUP(A93,'OAdata 313 US GridIDs 2016-22'!A:G,6,FALSE)</f>
        <v>1579</v>
      </c>
      <c r="M93" s="2">
        <f>VLOOKUP(A93,'OAdata 313 US GridIDs 2016-22'!A:G,7,FALSE)</f>
        <v>1434</v>
      </c>
      <c r="N93" s="2">
        <f t="shared" si="12"/>
        <v>7761</v>
      </c>
      <c r="O93" s="2">
        <f t="shared" si="13"/>
        <v>0</v>
      </c>
      <c r="P93" s="2">
        <f t="shared" si="14"/>
        <v>10177</v>
      </c>
      <c r="Q93" s="6">
        <f t="shared" si="15"/>
        <v>0.99882225929924429</v>
      </c>
      <c r="R93" s="3">
        <f t="shared" si="16"/>
        <v>23.739805443647441</v>
      </c>
      <c r="S93" s="3">
        <f t="shared" si="17"/>
        <v>22.894762700206346</v>
      </c>
      <c r="T93" s="3">
        <f t="shared" si="18"/>
        <v>23.759457600471652</v>
      </c>
      <c r="U93" s="3">
        <f t="shared" si="19"/>
        <v>15.515377812714945</v>
      </c>
      <c r="V93" s="3">
        <f t="shared" si="20"/>
        <v>14.090596442959615</v>
      </c>
      <c r="W93" s="2">
        <f t="shared" si="21"/>
        <v>100</v>
      </c>
    </row>
    <row r="94" spans="1:23" x14ac:dyDescent="0.25">
      <c r="A94" t="s">
        <v>192</v>
      </c>
      <c r="B94" t="s">
        <v>193</v>
      </c>
      <c r="D94" t="s">
        <v>9</v>
      </c>
      <c r="E94" s="2">
        <v>10162</v>
      </c>
      <c r="F94" s="2">
        <f>VLOOKUP(A94,'USall 2016-2022'!A:T,4,FALSE)</f>
        <v>20199</v>
      </c>
      <c r="G94" s="3">
        <f t="shared" si="11"/>
        <v>50.309421258478139</v>
      </c>
      <c r="H94" s="2">
        <f>VLOOKUP(A94,'OAdata 313 US GridIDs 2016-22'!A:G,2,FALSE)</f>
        <v>7537</v>
      </c>
      <c r="I94" s="2">
        <f>VLOOKUP(A94,'OAdata 313 US GridIDs 2016-22'!A:G,3,FALSE)</f>
        <v>2579</v>
      </c>
      <c r="J94" s="2">
        <f>VLOOKUP(A94,'OAdata 313 US GridIDs 2016-22'!A:G,4,FALSE)</f>
        <v>1995</v>
      </c>
      <c r="K94" s="2">
        <f>VLOOKUP(A94,'OAdata 313 US GridIDs 2016-22'!A:G,5,FALSE)</f>
        <v>2611</v>
      </c>
      <c r="L94" s="2">
        <f>VLOOKUP(A94,'OAdata 313 US GridIDs 2016-22'!A:G,6,FALSE)</f>
        <v>1362</v>
      </c>
      <c r="M94" s="2">
        <f>VLOOKUP(A94,'OAdata 313 US GridIDs 2016-22'!A:G,7,FALSE)</f>
        <v>1569</v>
      </c>
      <c r="N94" s="2">
        <f t="shared" si="12"/>
        <v>7537</v>
      </c>
      <c r="O94" s="2">
        <f t="shared" si="13"/>
        <v>0</v>
      </c>
      <c r="P94" s="2">
        <f t="shared" si="14"/>
        <v>10116</v>
      </c>
      <c r="Q94" s="6">
        <f t="shared" si="15"/>
        <v>0.99547333202125565</v>
      </c>
      <c r="R94" s="3">
        <f t="shared" si="16"/>
        <v>25.494266508501383</v>
      </c>
      <c r="S94" s="3">
        <f t="shared" si="17"/>
        <v>19.721233689205221</v>
      </c>
      <c r="T94" s="3">
        <f t="shared" si="18"/>
        <v>25.810597073942272</v>
      </c>
      <c r="U94" s="3">
        <f t="shared" si="19"/>
        <v>13.463819691577699</v>
      </c>
      <c r="V94" s="3">
        <f t="shared" si="20"/>
        <v>15.510083036773429</v>
      </c>
      <c r="W94" s="2">
        <f t="shared" si="21"/>
        <v>100</v>
      </c>
    </row>
    <row r="95" spans="1:23" x14ac:dyDescent="0.25">
      <c r="A95" t="s">
        <v>194</v>
      </c>
      <c r="B95" t="s">
        <v>195</v>
      </c>
      <c r="D95" t="s">
        <v>9</v>
      </c>
      <c r="E95" s="2">
        <v>10064</v>
      </c>
      <c r="F95" s="2">
        <f>VLOOKUP(A95,'USall 2016-2022'!A:T,4,FALSE)</f>
        <v>24618</v>
      </c>
      <c r="G95" s="3">
        <f t="shared" si="11"/>
        <v>40.880656430254284</v>
      </c>
      <c r="H95" s="2">
        <f>VLOOKUP(A95,'OAdata 313 US GridIDs 2016-22'!A:G,2,FALSE)</f>
        <v>7034</v>
      </c>
      <c r="I95" s="2">
        <f>VLOOKUP(A95,'OAdata 313 US GridIDs 2016-22'!A:G,3,FALSE)</f>
        <v>2989</v>
      </c>
      <c r="J95" s="2">
        <f>VLOOKUP(A95,'OAdata 313 US GridIDs 2016-22'!A:G,4,FALSE)</f>
        <v>2072</v>
      </c>
      <c r="K95" s="2">
        <f>VLOOKUP(A95,'OAdata 313 US GridIDs 2016-22'!A:G,5,FALSE)</f>
        <v>2096</v>
      </c>
      <c r="L95" s="2">
        <f>VLOOKUP(A95,'OAdata 313 US GridIDs 2016-22'!A:G,6,FALSE)</f>
        <v>1566</v>
      </c>
      <c r="M95" s="2">
        <f>VLOOKUP(A95,'OAdata 313 US GridIDs 2016-22'!A:G,7,FALSE)</f>
        <v>1300</v>
      </c>
      <c r="N95" s="2">
        <f t="shared" si="12"/>
        <v>7034</v>
      </c>
      <c r="O95" s="2">
        <f t="shared" si="13"/>
        <v>0</v>
      </c>
      <c r="P95" s="2">
        <f t="shared" si="14"/>
        <v>10023</v>
      </c>
      <c r="Q95" s="6">
        <f t="shared" si="15"/>
        <v>0.99592607313195547</v>
      </c>
      <c r="R95" s="3">
        <f t="shared" si="16"/>
        <v>29.821410755262896</v>
      </c>
      <c r="S95" s="3">
        <f t="shared" si="17"/>
        <v>20.672453357278258</v>
      </c>
      <c r="T95" s="3">
        <f t="shared" si="18"/>
        <v>20.911902623964881</v>
      </c>
      <c r="U95" s="3">
        <f t="shared" si="19"/>
        <v>15.624064651302005</v>
      </c>
      <c r="V95" s="3">
        <f t="shared" si="20"/>
        <v>12.97016861219196</v>
      </c>
      <c r="W95" s="2">
        <f t="shared" si="21"/>
        <v>100</v>
      </c>
    </row>
    <row r="96" spans="1:23" x14ac:dyDescent="0.25">
      <c r="A96" t="s">
        <v>196</v>
      </c>
      <c r="B96" t="s">
        <v>197</v>
      </c>
      <c r="D96" t="s">
        <v>9</v>
      </c>
      <c r="E96" s="2">
        <v>10033</v>
      </c>
      <c r="F96" s="2">
        <f>VLOOKUP(A96,'USall 2016-2022'!A:T,4,FALSE)</f>
        <v>25004</v>
      </c>
      <c r="G96" s="3">
        <f t="shared" si="11"/>
        <v>40.125579907214849</v>
      </c>
      <c r="H96" s="2">
        <f>VLOOKUP(A96,'OAdata 313 US GridIDs 2016-22'!A:G,2,FALSE)</f>
        <v>7072</v>
      </c>
      <c r="I96" s="2">
        <f>VLOOKUP(A96,'OAdata 313 US GridIDs 2016-22'!A:G,3,FALSE)</f>
        <v>2929</v>
      </c>
      <c r="J96" s="2">
        <f>VLOOKUP(A96,'OAdata 313 US GridIDs 2016-22'!A:G,4,FALSE)</f>
        <v>1972</v>
      </c>
      <c r="K96" s="2">
        <f>VLOOKUP(A96,'OAdata 313 US GridIDs 2016-22'!A:G,5,FALSE)</f>
        <v>2234</v>
      </c>
      <c r="L96" s="2">
        <f>VLOOKUP(A96,'OAdata 313 US GridIDs 2016-22'!A:G,6,FALSE)</f>
        <v>1707</v>
      </c>
      <c r="M96" s="2">
        <f>VLOOKUP(A96,'OAdata 313 US GridIDs 2016-22'!A:G,7,FALSE)</f>
        <v>1159</v>
      </c>
      <c r="N96" s="2">
        <f t="shared" si="12"/>
        <v>7072</v>
      </c>
      <c r="O96" s="2">
        <f t="shared" si="13"/>
        <v>0</v>
      </c>
      <c r="P96" s="2">
        <f t="shared" si="14"/>
        <v>10001</v>
      </c>
      <c r="Q96" s="6">
        <f t="shared" si="15"/>
        <v>0.99681052526662017</v>
      </c>
      <c r="R96" s="3">
        <f t="shared" si="16"/>
        <v>29.287071292870714</v>
      </c>
      <c r="S96" s="3">
        <f t="shared" si="17"/>
        <v>19.718028197180281</v>
      </c>
      <c r="T96" s="3">
        <f t="shared" si="18"/>
        <v>22.33776622337766</v>
      </c>
      <c r="U96" s="3">
        <f t="shared" si="19"/>
        <v>17.068293170682932</v>
      </c>
      <c r="V96" s="3">
        <f t="shared" si="20"/>
        <v>11.58884111588841</v>
      </c>
      <c r="W96" s="2">
        <f t="shared" si="21"/>
        <v>100</v>
      </c>
    </row>
    <row r="97" spans="1:23" x14ac:dyDescent="0.25">
      <c r="A97" t="s">
        <v>198</v>
      </c>
      <c r="B97" t="s">
        <v>199</v>
      </c>
      <c r="D97" t="s">
        <v>9</v>
      </c>
      <c r="E97" s="2">
        <v>9995</v>
      </c>
      <c r="F97" s="2">
        <f>VLOOKUP(A97,'USall 2016-2022'!A:T,4,FALSE)</f>
        <v>23609</v>
      </c>
      <c r="G97" s="3">
        <f t="shared" si="11"/>
        <v>42.335550002117841</v>
      </c>
      <c r="H97" s="2">
        <f>VLOOKUP(A97,'OAdata 313 US GridIDs 2016-22'!A:G,2,FALSE)</f>
        <v>8873</v>
      </c>
      <c r="I97" s="2">
        <f>VLOOKUP(A97,'OAdata 313 US GridIDs 2016-22'!A:G,3,FALSE)</f>
        <v>1138</v>
      </c>
      <c r="J97" s="2">
        <f>VLOOKUP(A97,'OAdata 313 US GridIDs 2016-22'!A:G,4,FALSE)</f>
        <v>2584</v>
      </c>
      <c r="K97" s="2">
        <f>VLOOKUP(A97,'OAdata 313 US GridIDs 2016-22'!A:G,5,FALSE)</f>
        <v>2414</v>
      </c>
      <c r="L97" s="2">
        <f>VLOOKUP(A97,'OAdata 313 US GridIDs 2016-22'!A:G,6,FALSE)</f>
        <v>2510</v>
      </c>
      <c r="M97" s="2">
        <f>VLOOKUP(A97,'OAdata 313 US GridIDs 2016-22'!A:G,7,FALSE)</f>
        <v>1365</v>
      </c>
      <c r="N97" s="2">
        <f t="shared" si="12"/>
        <v>8873</v>
      </c>
      <c r="O97" s="2">
        <f t="shared" si="13"/>
        <v>0</v>
      </c>
      <c r="P97" s="2">
        <f t="shared" si="14"/>
        <v>10011</v>
      </c>
      <c r="Q97" s="6">
        <f t="shared" si="15"/>
        <v>1.0016008004002002</v>
      </c>
      <c r="R97" s="3">
        <f t="shared" si="16"/>
        <v>11.367495754669864</v>
      </c>
      <c r="S97" s="3">
        <f t="shared" si="17"/>
        <v>25.811607232044754</v>
      </c>
      <c r="T97" s="3">
        <f t="shared" si="18"/>
        <v>24.113475177304963</v>
      </c>
      <c r="U97" s="3">
        <f t="shared" si="19"/>
        <v>25.072420337628611</v>
      </c>
      <c r="V97" s="3">
        <f t="shared" si="20"/>
        <v>13.635001498351812</v>
      </c>
      <c r="W97" s="2">
        <f t="shared" si="21"/>
        <v>100</v>
      </c>
    </row>
    <row r="98" spans="1:23" x14ac:dyDescent="0.25">
      <c r="A98" t="s">
        <v>200</v>
      </c>
      <c r="B98" t="s">
        <v>201</v>
      </c>
      <c r="D98" t="s">
        <v>9</v>
      </c>
      <c r="E98" s="2">
        <v>9988</v>
      </c>
      <c r="F98" s="2">
        <f>VLOOKUP(A98,'USall 2016-2022'!A:T,4,FALSE)</f>
        <v>12284</v>
      </c>
      <c r="G98" s="3">
        <f t="shared" si="11"/>
        <v>81.309019863236728</v>
      </c>
      <c r="H98" s="2">
        <f>VLOOKUP(A98,'OAdata 313 US GridIDs 2016-22'!A:G,2,FALSE)</f>
        <v>7174</v>
      </c>
      <c r="I98" s="2">
        <f>VLOOKUP(A98,'OAdata 313 US GridIDs 2016-22'!A:G,3,FALSE)</f>
        <v>2830</v>
      </c>
      <c r="J98" s="2">
        <f>VLOOKUP(A98,'OAdata 313 US GridIDs 2016-22'!A:G,4,FALSE)</f>
        <v>1924</v>
      </c>
      <c r="K98" s="2">
        <f>VLOOKUP(A98,'OAdata 313 US GridIDs 2016-22'!A:G,5,FALSE)</f>
        <v>1973</v>
      </c>
      <c r="L98" s="2">
        <f>VLOOKUP(A98,'OAdata 313 US GridIDs 2016-22'!A:G,6,FALSE)</f>
        <v>1542</v>
      </c>
      <c r="M98" s="2">
        <f>VLOOKUP(A98,'OAdata 313 US GridIDs 2016-22'!A:G,7,FALSE)</f>
        <v>1735</v>
      </c>
      <c r="N98" s="2">
        <f t="shared" si="12"/>
        <v>7174</v>
      </c>
      <c r="O98" s="2">
        <f t="shared" si="13"/>
        <v>0</v>
      </c>
      <c r="P98" s="2">
        <f t="shared" si="14"/>
        <v>10004</v>
      </c>
      <c r="Q98" s="6">
        <f t="shared" si="15"/>
        <v>1.001601922306768</v>
      </c>
      <c r="R98" s="3">
        <f t="shared" si="16"/>
        <v>28.288684526189524</v>
      </c>
      <c r="S98" s="3">
        <f t="shared" si="17"/>
        <v>19.232307077169132</v>
      </c>
      <c r="T98" s="3">
        <f t="shared" si="18"/>
        <v>19.722111155537785</v>
      </c>
      <c r="U98" s="3">
        <f t="shared" si="19"/>
        <v>15.413834466213514</v>
      </c>
      <c r="V98" s="3">
        <f t="shared" si="20"/>
        <v>17.343062774890043</v>
      </c>
      <c r="W98" s="2">
        <f t="shared" si="21"/>
        <v>100</v>
      </c>
    </row>
    <row r="99" spans="1:23" x14ac:dyDescent="0.25">
      <c r="A99" t="s">
        <v>202</v>
      </c>
      <c r="B99" t="s">
        <v>203</v>
      </c>
      <c r="D99" t="s">
        <v>185</v>
      </c>
      <c r="E99" s="2">
        <v>9897</v>
      </c>
      <c r="F99" s="2">
        <f>VLOOKUP(A99,'USall 2016-2022'!A:T,4,FALSE)</f>
        <v>20036</v>
      </c>
      <c r="G99" s="3">
        <f t="shared" si="11"/>
        <v>49.396087043322019</v>
      </c>
      <c r="H99" s="2" t="e">
        <f>VLOOKUP(A99,'OAdata 313 US GridIDs 2016-22'!A:G,2,FALSE)</f>
        <v>#N/A</v>
      </c>
      <c r="I99" s="2" t="e">
        <f>VLOOKUP(A99,'OAdata 313 US GridIDs 2016-22'!A:G,3,FALSE)</f>
        <v>#N/A</v>
      </c>
      <c r="J99" s="2" t="e">
        <f>VLOOKUP(A99,'OAdata 313 US GridIDs 2016-22'!A:G,4,FALSE)</f>
        <v>#N/A</v>
      </c>
      <c r="K99" s="2" t="e">
        <f>VLOOKUP(A99,'OAdata 313 US GridIDs 2016-22'!A:G,5,FALSE)</f>
        <v>#N/A</v>
      </c>
      <c r="L99" s="2" t="e">
        <f>VLOOKUP(A99,'OAdata 313 US GridIDs 2016-22'!A:G,6,FALSE)</f>
        <v>#N/A</v>
      </c>
      <c r="M99" s="2" t="e">
        <f>VLOOKUP(A99,'OAdata 313 US GridIDs 2016-22'!A:G,7,FALSE)</f>
        <v>#N/A</v>
      </c>
      <c r="N99" s="2" t="e">
        <f t="shared" si="12"/>
        <v>#N/A</v>
      </c>
      <c r="O99" s="2" t="e">
        <f t="shared" si="13"/>
        <v>#N/A</v>
      </c>
      <c r="P99" s="2" t="e">
        <f t="shared" si="14"/>
        <v>#N/A</v>
      </c>
      <c r="Q99" s="6" t="e">
        <f t="shared" si="15"/>
        <v>#N/A</v>
      </c>
      <c r="R99" s="3" t="e">
        <f t="shared" si="16"/>
        <v>#N/A</v>
      </c>
      <c r="S99" s="3" t="e">
        <f t="shared" si="17"/>
        <v>#N/A</v>
      </c>
      <c r="T99" s="3" t="e">
        <f t="shared" si="18"/>
        <v>#N/A</v>
      </c>
      <c r="U99" s="3" t="e">
        <f t="shared" si="19"/>
        <v>#N/A</v>
      </c>
      <c r="V99" s="3" t="e">
        <f t="shared" si="20"/>
        <v>#N/A</v>
      </c>
      <c r="W99" s="2" t="e">
        <f t="shared" si="21"/>
        <v>#N/A</v>
      </c>
    </row>
    <row r="100" spans="1:23" x14ac:dyDescent="0.25">
      <c r="A100" t="s">
        <v>204</v>
      </c>
      <c r="B100" t="s">
        <v>205</v>
      </c>
      <c r="D100" t="s">
        <v>185</v>
      </c>
      <c r="E100" s="2">
        <v>9840</v>
      </c>
      <c r="F100" s="2">
        <f>VLOOKUP(A100,'USall 2016-2022'!A:T,4,FALSE)</f>
        <v>22924</v>
      </c>
      <c r="G100" s="3">
        <f t="shared" si="11"/>
        <v>42.924445995463266</v>
      </c>
      <c r="H100" s="2" t="e">
        <f>VLOOKUP(A100,'OAdata 313 US GridIDs 2016-22'!A:G,2,FALSE)</f>
        <v>#N/A</v>
      </c>
      <c r="I100" s="2" t="e">
        <f>VLOOKUP(A100,'OAdata 313 US GridIDs 2016-22'!A:G,3,FALSE)</f>
        <v>#N/A</v>
      </c>
      <c r="J100" s="2" t="e">
        <f>VLOOKUP(A100,'OAdata 313 US GridIDs 2016-22'!A:G,4,FALSE)</f>
        <v>#N/A</v>
      </c>
      <c r="K100" s="2" t="e">
        <f>VLOOKUP(A100,'OAdata 313 US GridIDs 2016-22'!A:G,5,FALSE)</f>
        <v>#N/A</v>
      </c>
      <c r="L100" s="2" t="e">
        <f>VLOOKUP(A100,'OAdata 313 US GridIDs 2016-22'!A:G,6,FALSE)</f>
        <v>#N/A</v>
      </c>
      <c r="M100" s="2" t="e">
        <f>VLOOKUP(A100,'OAdata 313 US GridIDs 2016-22'!A:G,7,FALSE)</f>
        <v>#N/A</v>
      </c>
      <c r="N100" s="2" t="e">
        <f t="shared" si="12"/>
        <v>#N/A</v>
      </c>
      <c r="O100" s="2" t="e">
        <f t="shared" si="13"/>
        <v>#N/A</v>
      </c>
      <c r="P100" s="2" t="e">
        <f t="shared" si="14"/>
        <v>#N/A</v>
      </c>
      <c r="Q100" s="6" t="e">
        <f t="shared" si="15"/>
        <v>#N/A</v>
      </c>
      <c r="R100" s="3" t="e">
        <f t="shared" si="16"/>
        <v>#N/A</v>
      </c>
      <c r="S100" s="3" t="e">
        <f t="shared" si="17"/>
        <v>#N/A</v>
      </c>
      <c r="T100" s="3" t="e">
        <f t="shared" si="18"/>
        <v>#N/A</v>
      </c>
      <c r="U100" s="3" t="e">
        <f t="shared" si="19"/>
        <v>#N/A</v>
      </c>
      <c r="V100" s="3" t="e">
        <f t="shared" si="20"/>
        <v>#N/A</v>
      </c>
      <c r="W100" s="2" t="e">
        <f t="shared" si="21"/>
        <v>#N/A</v>
      </c>
    </row>
    <row r="101" spans="1:23" x14ac:dyDescent="0.25">
      <c r="A101" t="s">
        <v>206</v>
      </c>
      <c r="B101" t="s">
        <v>207</v>
      </c>
      <c r="D101" t="s">
        <v>9</v>
      </c>
      <c r="E101" s="2">
        <v>9808</v>
      </c>
      <c r="F101" s="2">
        <f>VLOOKUP(A101,'USall 2016-2022'!A:T,4,FALSE)</f>
        <v>25436</v>
      </c>
      <c r="G101" s="3">
        <f t="shared" si="11"/>
        <v>38.559521937411546</v>
      </c>
      <c r="H101" s="2">
        <f>VLOOKUP(A101,'OAdata 313 US GridIDs 2016-22'!A:G,2,FALSE)</f>
        <v>8646</v>
      </c>
      <c r="I101" s="2">
        <f>VLOOKUP(A101,'OAdata 313 US GridIDs 2016-22'!A:G,3,FALSE)</f>
        <v>1183</v>
      </c>
      <c r="J101" s="2">
        <f>VLOOKUP(A101,'OAdata 313 US GridIDs 2016-22'!A:G,4,FALSE)</f>
        <v>2918</v>
      </c>
      <c r="K101" s="2">
        <f>VLOOKUP(A101,'OAdata 313 US GridIDs 2016-22'!A:G,5,FALSE)</f>
        <v>2481</v>
      </c>
      <c r="L101" s="2">
        <f>VLOOKUP(A101,'OAdata 313 US GridIDs 2016-22'!A:G,6,FALSE)</f>
        <v>2284</v>
      </c>
      <c r="M101" s="2">
        <f>VLOOKUP(A101,'OAdata 313 US GridIDs 2016-22'!A:G,7,FALSE)</f>
        <v>963</v>
      </c>
      <c r="N101" s="2">
        <f t="shared" si="12"/>
        <v>8646</v>
      </c>
      <c r="O101" s="2">
        <f t="shared" si="13"/>
        <v>0</v>
      </c>
      <c r="P101" s="2">
        <f t="shared" si="14"/>
        <v>9829</v>
      </c>
      <c r="Q101" s="6">
        <f t="shared" si="15"/>
        <v>1.0021411092985317</v>
      </c>
      <c r="R101" s="3">
        <f t="shared" si="16"/>
        <v>12.035812391901516</v>
      </c>
      <c r="S101" s="3">
        <f t="shared" si="17"/>
        <v>29.687658968358939</v>
      </c>
      <c r="T101" s="3">
        <f t="shared" si="18"/>
        <v>25.241631905585511</v>
      </c>
      <c r="U101" s="3">
        <f t="shared" si="19"/>
        <v>23.237358836097265</v>
      </c>
      <c r="V101" s="3">
        <f t="shared" si="20"/>
        <v>9.7975378980567704</v>
      </c>
      <c r="W101" s="2">
        <f t="shared" si="21"/>
        <v>100.00000000000001</v>
      </c>
    </row>
    <row r="102" spans="1:23" x14ac:dyDescent="0.25">
      <c r="A102" t="s">
        <v>208</v>
      </c>
      <c r="B102" t="s">
        <v>209</v>
      </c>
      <c r="D102" t="s">
        <v>9</v>
      </c>
      <c r="E102" s="2">
        <v>9649</v>
      </c>
      <c r="F102" s="2">
        <f>VLOOKUP(A102,'USall 2016-2022'!A:T,4,FALSE)</f>
        <v>19242</v>
      </c>
      <c r="G102" s="3">
        <f t="shared" si="11"/>
        <v>50.145515019228768</v>
      </c>
      <c r="H102" s="2">
        <f>VLOOKUP(A102,'OAdata 313 US GridIDs 2016-22'!A:G,2,FALSE)</f>
        <v>7399</v>
      </c>
      <c r="I102" s="2">
        <f>VLOOKUP(A102,'OAdata 313 US GridIDs 2016-22'!A:G,3,FALSE)</f>
        <v>2203</v>
      </c>
      <c r="J102" s="2">
        <f>VLOOKUP(A102,'OAdata 313 US GridIDs 2016-22'!A:G,4,FALSE)</f>
        <v>1350</v>
      </c>
      <c r="K102" s="2">
        <f>VLOOKUP(A102,'OAdata 313 US GridIDs 2016-22'!A:G,5,FALSE)</f>
        <v>2281</v>
      </c>
      <c r="L102" s="2">
        <f>VLOOKUP(A102,'OAdata 313 US GridIDs 2016-22'!A:G,6,FALSE)</f>
        <v>2043</v>
      </c>
      <c r="M102" s="2">
        <f>VLOOKUP(A102,'OAdata 313 US GridIDs 2016-22'!A:G,7,FALSE)</f>
        <v>1725</v>
      </c>
      <c r="N102" s="2">
        <f t="shared" si="12"/>
        <v>7399</v>
      </c>
      <c r="O102" s="2">
        <f t="shared" si="13"/>
        <v>0</v>
      </c>
      <c r="P102" s="2">
        <f t="shared" si="14"/>
        <v>9602</v>
      </c>
      <c r="Q102" s="6">
        <f t="shared" si="15"/>
        <v>0.9951290289149135</v>
      </c>
      <c r="R102" s="3">
        <f t="shared" si="16"/>
        <v>22.943136846490315</v>
      </c>
      <c r="S102" s="3">
        <f t="shared" si="17"/>
        <v>14.059570922724433</v>
      </c>
      <c r="T102" s="3">
        <f t="shared" si="18"/>
        <v>23.755467610914394</v>
      </c>
      <c r="U102" s="3">
        <f t="shared" si="19"/>
        <v>21.276817329722974</v>
      </c>
      <c r="V102" s="3">
        <f t="shared" si="20"/>
        <v>17.965007290147884</v>
      </c>
      <c r="W102" s="2">
        <f t="shared" si="21"/>
        <v>100</v>
      </c>
    </row>
    <row r="103" spans="1:23" x14ac:dyDescent="0.25">
      <c r="A103" t="s">
        <v>210</v>
      </c>
      <c r="B103" t="s">
        <v>211</v>
      </c>
      <c r="D103" t="s">
        <v>9</v>
      </c>
      <c r="E103" s="2">
        <v>9629</v>
      </c>
      <c r="F103" s="2">
        <f>VLOOKUP(A103,'USall 2016-2022'!A:T,4,FALSE)</f>
        <v>18290</v>
      </c>
      <c r="G103" s="3">
        <f t="shared" si="11"/>
        <v>52.646254784034994</v>
      </c>
      <c r="H103" s="2">
        <f>VLOOKUP(A103,'OAdata 313 US GridIDs 2016-22'!A:G,2,FALSE)</f>
        <v>6579</v>
      </c>
      <c r="I103" s="2">
        <f>VLOOKUP(A103,'OAdata 313 US GridIDs 2016-22'!A:G,3,FALSE)</f>
        <v>3040</v>
      </c>
      <c r="J103" s="2">
        <f>VLOOKUP(A103,'OAdata 313 US GridIDs 2016-22'!A:G,4,FALSE)</f>
        <v>2041</v>
      </c>
      <c r="K103" s="2">
        <f>VLOOKUP(A103,'OAdata 313 US GridIDs 2016-22'!A:G,5,FALSE)</f>
        <v>1678</v>
      </c>
      <c r="L103" s="2">
        <f>VLOOKUP(A103,'OAdata 313 US GridIDs 2016-22'!A:G,6,FALSE)</f>
        <v>1588</v>
      </c>
      <c r="M103" s="2">
        <f>VLOOKUP(A103,'OAdata 313 US GridIDs 2016-22'!A:G,7,FALSE)</f>
        <v>1272</v>
      </c>
      <c r="N103" s="2">
        <f t="shared" si="12"/>
        <v>6579</v>
      </c>
      <c r="O103" s="2">
        <f t="shared" si="13"/>
        <v>0</v>
      </c>
      <c r="P103" s="2">
        <f t="shared" si="14"/>
        <v>9619</v>
      </c>
      <c r="Q103" s="6">
        <f t="shared" si="15"/>
        <v>0.99896147055769036</v>
      </c>
      <c r="R103" s="3">
        <f t="shared" si="16"/>
        <v>31.604116852063623</v>
      </c>
      <c r="S103" s="3">
        <f t="shared" si="17"/>
        <v>21.218421873375611</v>
      </c>
      <c r="T103" s="3">
        <f t="shared" si="18"/>
        <v>17.444640815053539</v>
      </c>
      <c r="U103" s="3">
        <f t="shared" si="19"/>
        <v>16.508992618775338</v>
      </c>
      <c r="V103" s="3">
        <f t="shared" si="20"/>
        <v>13.223827840731886</v>
      </c>
      <c r="W103" s="2">
        <f t="shared" si="21"/>
        <v>100</v>
      </c>
    </row>
    <row r="104" spans="1:23" x14ac:dyDescent="0.25">
      <c r="A104" t="s">
        <v>212</v>
      </c>
      <c r="B104" t="s">
        <v>213</v>
      </c>
      <c r="D104" t="s">
        <v>9</v>
      </c>
      <c r="E104" s="2">
        <v>9451</v>
      </c>
      <c r="F104" s="2">
        <f>VLOOKUP(A104,'USall 2016-2022'!A:T,4,FALSE)</f>
        <v>24382</v>
      </c>
      <c r="G104" s="3">
        <f t="shared" si="11"/>
        <v>38.762201624148965</v>
      </c>
      <c r="H104" s="2">
        <f>VLOOKUP(A104,'OAdata 313 US GridIDs 2016-22'!A:G,2,FALSE)</f>
        <v>7262</v>
      </c>
      <c r="I104" s="2">
        <f>VLOOKUP(A104,'OAdata 313 US GridIDs 2016-22'!A:G,3,FALSE)</f>
        <v>2160</v>
      </c>
      <c r="J104" s="2">
        <f>VLOOKUP(A104,'OAdata 313 US GridIDs 2016-22'!A:G,4,FALSE)</f>
        <v>2877</v>
      </c>
      <c r="K104" s="2">
        <f>VLOOKUP(A104,'OAdata 313 US GridIDs 2016-22'!A:G,5,FALSE)</f>
        <v>2050</v>
      </c>
      <c r="L104" s="2">
        <f>VLOOKUP(A104,'OAdata 313 US GridIDs 2016-22'!A:G,6,FALSE)</f>
        <v>1514</v>
      </c>
      <c r="M104" s="2">
        <f>VLOOKUP(A104,'OAdata 313 US GridIDs 2016-22'!A:G,7,FALSE)</f>
        <v>821</v>
      </c>
      <c r="N104" s="2">
        <f t="shared" si="12"/>
        <v>7262</v>
      </c>
      <c r="O104" s="2">
        <f t="shared" si="13"/>
        <v>0</v>
      </c>
      <c r="P104" s="2">
        <f t="shared" si="14"/>
        <v>9422</v>
      </c>
      <c r="Q104" s="6">
        <f t="shared" si="15"/>
        <v>0.99693154163580577</v>
      </c>
      <c r="R104" s="3">
        <f t="shared" si="16"/>
        <v>22.92506898747612</v>
      </c>
      <c r="S104" s="3">
        <f t="shared" si="17"/>
        <v>30.534918276374444</v>
      </c>
      <c r="T104" s="3">
        <f t="shared" si="18"/>
        <v>21.75758862237317</v>
      </c>
      <c r="U104" s="3">
        <f t="shared" si="19"/>
        <v>16.068775206962428</v>
      </c>
      <c r="V104" s="3">
        <f t="shared" si="20"/>
        <v>8.7136489068138392</v>
      </c>
      <c r="W104" s="2">
        <f t="shared" si="21"/>
        <v>100</v>
      </c>
    </row>
    <row r="105" spans="1:23" x14ac:dyDescent="0.25">
      <c r="A105" t="s">
        <v>214</v>
      </c>
      <c r="B105" t="s">
        <v>215</v>
      </c>
      <c r="D105" t="s">
        <v>9</v>
      </c>
      <c r="E105" s="2">
        <v>9397</v>
      </c>
      <c r="F105" s="2">
        <f>VLOOKUP(A105,'USall 2016-2022'!A:T,4,FALSE)</f>
        <v>29349</v>
      </c>
      <c r="G105" s="3">
        <f t="shared" si="11"/>
        <v>32.018126682340117</v>
      </c>
      <c r="H105" s="2">
        <f>VLOOKUP(A105,'OAdata 313 US GridIDs 2016-22'!A:G,2,FALSE)</f>
        <v>6614</v>
      </c>
      <c r="I105" s="2">
        <f>VLOOKUP(A105,'OAdata 313 US GridIDs 2016-22'!A:G,3,FALSE)</f>
        <v>2763</v>
      </c>
      <c r="J105" s="2">
        <f>VLOOKUP(A105,'OAdata 313 US GridIDs 2016-22'!A:G,4,FALSE)</f>
        <v>2090</v>
      </c>
      <c r="K105" s="2">
        <f>VLOOKUP(A105,'OAdata 313 US GridIDs 2016-22'!A:G,5,FALSE)</f>
        <v>2035</v>
      </c>
      <c r="L105" s="2">
        <f>VLOOKUP(A105,'OAdata 313 US GridIDs 2016-22'!A:G,6,FALSE)</f>
        <v>1441</v>
      </c>
      <c r="M105" s="2">
        <f>VLOOKUP(A105,'OAdata 313 US GridIDs 2016-22'!A:G,7,FALSE)</f>
        <v>1048</v>
      </c>
      <c r="N105" s="2">
        <f t="shared" si="12"/>
        <v>6614</v>
      </c>
      <c r="O105" s="2">
        <f t="shared" si="13"/>
        <v>0</v>
      </c>
      <c r="P105" s="2">
        <f t="shared" si="14"/>
        <v>9377</v>
      </c>
      <c r="Q105" s="6">
        <f t="shared" si="15"/>
        <v>0.99787166116845805</v>
      </c>
      <c r="R105" s="3">
        <f t="shared" si="16"/>
        <v>29.465713981017384</v>
      </c>
      <c r="S105" s="3">
        <f t="shared" si="17"/>
        <v>22.288578436600194</v>
      </c>
      <c r="T105" s="3">
        <f t="shared" si="18"/>
        <v>21.702036898794923</v>
      </c>
      <c r="U105" s="3">
        <f t="shared" si="19"/>
        <v>15.367388290498027</v>
      </c>
      <c r="V105" s="3">
        <f t="shared" si="20"/>
        <v>11.176282393089474</v>
      </c>
      <c r="W105" s="2">
        <f t="shared" si="21"/>
        <v>100.00000000000001</v>
      </c>
    </row>
    <row r="106" spans="1:23" x14ac:dyDescent="0.25">
      <c r="A106" t="s">
        <v>216</v>
      </c>
      <c r="B106" t="s">
        <v>217</v>
      </c>
      <c r="D106" t="s">
        <v>9</v>
      </c>
      <c r="E106" s="2">
        <v>9355</v>
      </c>
      <c r="F106" s="2">
        <f>VLOOKUP(A106,'USall 2016-2022'!A:T,4,FALSE)</f>
        <v>20409</v>
      </c>
      <c r="G106" s="3">
        <f t="shared" si="11"/>
        <v>45.837620657553039</v>
      </c>
      <c r="H106" s="2">
        <f>VLOOKUP(A106,'OAdata 313 US GridIDs 2016-22'!A:G,2,FALSE)</f>
        <v>6653</v>
      </c>
      <c r="I106" s="2">
        <f>VLOOKUP(A106,'OAdata 313 US GridIDs 2016-22'!A:G,3,FALSE)</f>
        <v>2682</v>
      </c>
      <c r="J106" s="2">
        <f>VLOOKUP(A106,'OAdata 313 US GridIDs 2016-22'!A:G,4,FALSE)</f>
        <v>1931</v>
      </c>
      <c r="K106" s="2">
        <f>VLOOKUP(A106,'OAdata 313 US GridIDs 2016-22'!A:G,5,FALSE)</f>
        <v>1949</v>
      </c>
      <c r="L106" s="2">
        <f>VLOOKUP(A106,'OAdata 313 US GridIDs 2016-22'!A:G,6,FALSE)</f>
        <v>1382</v>
      </c>
      <c r="M106" s="2">
        <f>VLOOKUP(A106,'OAdata 313 US GridIDs 2016-22'!A:G,7,FALSE)</f>
        <v>1391</v>
      </c>
      <c r="N106" s="2">
        <f t="shared" si="12"/>
        <v>6653</v>
      </c>
      <c r="O106" s="2">
        <f t="shared" si="13"/>
        <v>0</v>
      </c>
      <c r="P106" s="2">
        <f t="shared" si="14"/>
        <v>9335</v>
      </c>
      <c r="Q106" s="6">
        <f t="shared" si="15"/>
        <v>0.99786210582576162</v>
      </c>
      <c r="R106" s="3">
        <f t="shared" si="16"/>
        <v>28.730583824317087</v>
      </c>
      <c r="S106" s="3">
        <f t="shared" si="17"/>
        <v>20.68559185859668</v>
      </c>
      <c r="T106" s="3">
        <f t="shared" si="18"/>
        <v>20.878414568826994</v>
      </c>
      <c r="U106" s="3">
        <f t="shared" si="19"/>
        <v>14.80449919657204</v>
      </c>
      <c r="V106" s="3">
        <f t="shared" si="20"/>
        <v>14.900910551687199</v>
      </c>
      <c r="W106" s="2">
        <f t="shared" si="21"/>
        <v>100</v>
      </c>
    </row>
    <row r="107" spans="1:23" x14ac:dyDescent="0.25">
      <c r="A107" t="s">
        <v>218</v>
      </c>
      <c r="B107" t="s">
        <v>219</v>
      </c>
      <c r="D107" t="s">
        <v>9</v>
      </c>
      <c r="E107" s="2">
        <v>9274</v>
      </c>
      <c r="F107" s="2">
        <f>VLOOKUP(A107,'USall 2016-2022'!A:T,4,FALSE)</f>
        <v>13194</v>
      </c>
      <c r="G107" s="3">
        <f t="shared" si="11"/>
        <v>70.289525541912994</v>
      </c>
      <c r="H107" s="2">
        <f>VLOOKUP(A107,'OAdata 313 US GridIDs 2016-22'!A:G,2,FALSE)</f>
        <v>7877</v>
      </c>
      <c r="I107" s="2">
        <f>VLOOKUP(A107,'OAdata 313 US GridIDs 2016-22'!A:G,3,FALSE)</f>
        <v>1399</v>
      </c>
      <c r="J107" s="2">
        <f>VLOOKUP(A107,'OAdata 313 US GridIDs 2016-22'!A:G,4,FALSE)</f>
        <v>1651</v>
      </c>
      <c r="K107" s="2">
        <f>VLOOKUP(A107,'OAdata 313 US GridIDs 2016-22'!A:G,5,FALSE)</f>
        <v>2075</v>
      </c>
      <c r="L107" s="2">
        <f>VLOOKUP(A107,'OAdata 313 US GridIDs 2016-22'!A:G,6,FALSE)</f>
        <v>2671</v>
      </c>
      <c r="M107" s="2">
        <f>VLOOKUP(A107,'OAdata 313 US GridIDs 2016-22'!A:G,7,FALSE)</f>
        <v>1480</v>
      </c>
      <c r="N107" s="2">
        <f t="shared" si="12"/>
        <v>7877</v>
      </c>
      <c r="O107" s="2">
        <f t="shared" si="13"/>
        <v>0</v>
      </c>
      <c r="P107" s="2">
        <f t="shared" si="14"/>
        <v>9276</v>
      </c>
      <c r="Q107" s="6">
        <f t="shared" si="15"/>
        <v>1.0002156566745741</v>
      </c>
      <c r="R107" s="3">
        <f t="shared" si="16"/>
        <v>15.081931867184132</v>
      </c>
      <c r="S107" s="3">
        <f t="shared" si="17"/>
        <v>17.798620094868479</v>
      </c>
      <c r="T107" s="3">
        <f t="shared" si="18"/>
        <v>22.369555843035791</v>
      </c>
      <c r="U107" s="3">
        <f t="shared" si="19"/>
        <v>28.794739111686074</v>
      </c>
      <c r="V107" s="3">
        <f t="shared" si="20"/>
        <v>15.955153083225529</v>
      </c>
      <c r="W107" s="2">
        <f t="shared" si="21"/>
        <v>100</v>
      </c>
    </row>
    <row r="108" spans="1:23" x14ac:dyDescent="0.25">
      <c r="A108" t="s">
        <v>220</v>
      </c>
      <c r="B108" t="s">
        <v>221</v>
      </c>
      <c r="D108" t="s">
        <v>9</v>
      </c>
      <c r="E108" s="2">
        <v>9243</v>
      </c>
      <c r="F108" s="2">
        <f>VLOOKUP(A108,'USall 2016-2022'!A:T,4,FALSE)</f>
        <v>12519</v>
      </c>
      <c r="G108" s="3">
        <f t="shared" si="11"/>
        <v>73.831775700934571</v>
      </c>
      <c r="H108" s="2">
        <f>VLOOKUP(A108,'OAdata 313 US GridIDs 2016-22'!A:G,2,FALSE)</f>
        <v>6062</v>
      </c>
      <c r="I108" s="2">
        <f>VLOOKUP(A108,'OAdata 313 US GridIDs 2016-22'!A:G,3,FALSE)</f>
        <v>3172</v>
      </c>
      <c r="J108" s="2">
        <f>VLOOKUP(A108,'OAdata 313 US GridIDs 2016-22'!A:G,4,FALSE)</f>
        <v>826</v>
      </c>
      <c r="K108" s="2">
        <f>VLOOKUP(A108,'OAdata 313 US GridIDs 2016-22'!A:G,5,FALSE)</f>
        <v>2108</v>
      </c>
      <c r="L108" s="2">
        <f>VLOOKUP(A108,'OAdata 313 US GridIDs 2016-22'!A:G,6,FALSE)</f>
        <v>1387</v>
      </c>
      <c r="M108" s="2">
        <f>VLOOKUP(A108,'OAdata 313 US GridIDs 2016-22'!A:G,7,FALSE)</f>
        <v>1741</v>
      </c>
      <c r="N108" s="2">
        <f t="shared" si="12"/>
        <v>6062</v>
      </c>
      <c r="O108" s="2">
        <f t="shared" si="13"/>
        <v>0</v>
      </c>
      <c r="P108" s="2">
        <f t="shared" si="14"/>
        <v>9234</v>
      </c>
      <c r="Q108" s="6">
        <f t="shared" si="15"/>
        <v>0.99902629016553068</v>
      </c>
      <c r="R108" s="3">
        <f t="shared" si="16"/>
        <v>34.351310374702187</v>
      </c>
      <c r="S108" s="3">
        <f t="shared" si="17"/>
        <v>8.9452025124539745</v>
      </c>
      <c r="T108" s="3">
        <f t="shared" si="18"/>
        <v>22.828676629846221</v>
      </c>
      <c r="U108" s="3">
        <f t="shared" si="19"/>
        <v>15.020576131687244</v>
      </c>
      <c r="V108" s="3">
        <f t="shared" si="20"/>
        <v>18.854234351310375</v>
      </c>
      <c r="W108" s="2">
        <f t="shared" si="21"/>
        <v>100</v>
      </c>
    </row>
    <row r="109" spans="1:23" x14ac:dyDescent="0.25">
      <c r="A109" t="s">
        <v>222</v>
      </c>
      <c r="B109" t="s">
        <v>223</v>
      </c>
      <c r="D109" t="s">
        <v>9</v>
      </c>
      <c r="E109" s="2">
        <v>9169</v>
      </c>
      <c r="F109" s="2">
        <f>VLOOKUP(A109,'USall 2016-2022'!A:T,4,FALSE)</f>
        <v>24063</v>
      </c>
      <c r="G109" s="3">
        <f t="shared" si="11"/>
        <v>38.104143290529031</v>
      </c>
      <c r="H109" s="2">
        <f>VLOOKUP(A109,'OAdata 313 US GridIDs 2016-22'!A:G,2,FALSE)</f>
        <v>7983</v>
      </c>
      <c r="I109" s="2">
        <f>VLOOKUP(A109,'OAdata 313 US GridIDs 2016-22'!A:G,3,FALSE)</f>
        <v>1201</v>
      </c>
      <c r="J109" s="2">
        <f>VLOOKUP(A109,'OAdata 313 US GridIDs 2016-22'!A:G,4,FALSE)</f>
        <v>2847</v>
      </c>
      <c r="K109" s="2">
        <f>VLOOKUP(A109,'OAdata 313 US GridIDs 2016-22'!A:G,5,FALSE)</f>
        <v>2388</v>
      </c>
      <c r="L109" s="2">
        <f>VLOOKUP(A109,'OAdata 313 US GridIDs 2016-22'!A:G,6,FALSE)</f>
        <v>1744</v>
      </c>
      <c r="M109" s="2">
        <f>VLOOKUP(A109,'OAdata 313 US GridIDs 2016-22'!A:G,7,FALSE)</f>
        <v>1004</v>
      </c>
      <c r="N109" s="2">
        <f t="shared" si="12"/>
        <v>7983</v>
      </c>
      <c r="O109" s="2">
        <f t="shared" si="13"/>
        <v>0</v>
      </c>
      <c r="P109" s="2">
        <f t="shared" si="14"/>
        <v>9184</v>
      </c>
      <c r="Q109" s="6">
        <f t="shared" si="15"/>
        <v>1.0016359472134366</v>
      </c>
      <c r="R109" s="3">
        <f t="shared" si="16"/>
        <v>13.077090592334494</v>
      </c>
      <c r="S109" s="3">
        <f t="shared" si="17"/>
        <v>30.999564459930312</v>
      </c>
      <c r="T109" s="3">
        <f t="shared" si="18"/>
        <v>26.001742160278745</v>
      </c>
      <c r="U109" s="3">
        <f t="shared" si="19"/>
        <v>18.989547038327526</v>
      </c>
      <c r="V109" s="3">
        <f t="shared" si="20"/>
        <v>10.932055749128921</v>
      </c>
      <c r="W109" s="2">
        <f t="shared" si="21"/>
        <v>100</v>
      </c>
    </row>
    <row r="110" spans="1:23" x14ac:dyDescent="0.25">
      <c r="A110" t="s">
        <v>224</v>
      </c>
      <c r="B110" t="s">
        <v>225</v>
      </c>
      <c r="D110" t="s">
        <v>9</v>
      </c>
      <c r="E110" s="2">
        <v>8987</v>
      </c>
      <c r="F110" s="2">
        <f>VLOOKUP(A110,'USall 2016-2022'!A:T,4,FALSE)</f>
        <v>17081</v>
      </c>
      <c r="G110" s="3">
        <f t="shared" si="11"/>
        <v>52.614015572858733</v>
      </c>
      <c r="H110" s="2">
        <f>VLOOKUP(A110,'OAdata 313 US GridIDs 2016-22'!A:G,2,FALSE)</f>
        <v>6368</v>
      </c>
      <c r="I110" s="2">
        <f>VLOOKUP(A110,'OAdata 313 US GridIDs 2016-22'!A:G,3,FALSE)</f>
        <v>2621</v>
      </c>
      <c r="J110" s="2">
        <f>VLOOKUP(A110,'OAdata 313 US GridIDs 2016-22'!A:G,4,FALSE)</f>
        <v>1707</v>
      </c>
      <c r="K110" s="2">
        <f>VLOOKUP(A110,'OAdata 313 US GridIDs 2016-22'!A:G,5,FALSE)</f>
        <v>1793</v>
      </c>
      <c r="L110" s="2">
        <f>VLOOKUP(A110,'OAdata 313 US GridIDs 2016-22'!A:G,6,FALSE)</f>
        <v>1379</v>
      </c>
      <c r="M110" s="2">
        <f>VLOOKUP(A110,'OAdata 313 US GridIDs 2016-22'!A:G,7,FALSE)</f>
        <v>1489</v>
      </c>
      <c r="N110" s="2">
        <f t="shared" si="12"/>
        <v>6368</v>
      </c>
      <c r="O110" s="2">
        <f t="shared" si="13"/>
        <v>0</v>
      </c>
      <c r="P110" s="2">
        <f t="shared" si="14"/>
        <v>8989</v>
      </c>
      <c r="Q110" s="6">
        <f t="shared" si="15"/>
        <v>1.0002225436741961</v>
      </c>
      <c r="R110" s="3">
        <f t="shared" si="16"/>
        <v>29.157859606185337</v>
      </c>
      <c r="S110" s="3">
        <f t="shared" si="17"/>
        <v>18.989876515741461</v>
      </c>
      <c r="T110" s="3">
        <f t="shared" si="18"/>
        <v>19.946601401713203</v>
      </c>
      <c r="U110" s="3">
        <f t="shared" si="19"/>
        <v>15.340972299477137</v>
      </c>
      <c r="V110" s="3">
        <f t="shared" si="20"/>
        <v>16.564690176882856</v>
      </c>
      <c r="W110" s="2">
        <f t="shared" si="21"/>
        <v>100</v>
      </c>
    </row>
    <row r="111" spans="1:23" x14ac:dyDescent="0.25">
      <c r="A111" t="s">
        <v>226</v>
      </c>
      <c r="B111" t="s">
        <v>227</v>
      </c>
      <c r="D111" t="s">
        <v>9</v>
      </c>
      <c r="E111" s="2">
        <v>8968</v>
      </c>
      <c r="F111" s="2">
        <f>VLOOKUP(A111,'USall 2016-2022'!A:T,4,FALSE)</f>
        <v>24584</v>
      </c>
      <c r="G111" s="3">
        <f t="shared" si="11"/>
        <v>36.479010738691834</v>
      </c>
      <c r="H111" s="2">
        <f>VLOOKUP(A111,'OAdata 313 US GridIDs 2016-22'!A:G,2,FALSE)</f>
        <v>6908</v>
      </c>
      <c r="I111" s="2">
        <f>VLOOKUP(A111,'OAdata 313 US GridIDs 2016-22'!A:G,3,FALSE)</f>
        <v>2032</v>
      </c>
      <c r="J111" s="2">
        <f>VLOOKUP(A111,'OAdata 313 US GridIDs 2016-22'!A:G,4,FALSE)</f>
        <v>2225</v>
      </c>
      <c r="K111" s="2">
        <f>VLOOKUP(A111,'OAdata 313 US GridIDs 2016-22'!A:G,5,FALSE)</f>
        <v>2164</v>
      </c>
      <c r="L111" s="2">
        <f>VLOOKUP(A111,'OAdata 313 US GridIDs 2016-22'!A:G,6,FALSE)</f>
        <v>1461</v>
      </c>
      <c r="M111" s="2">
        <f>VLOOKUP(A111,'OAdata 313 US GridIDs 2016-22'!A:G,7,FALSE)</f>
        <v>1058</v>
      </c>
      <c r="N111" s="2">
        <f t="shared" si="12"/>
        <v>6908</v>
      </c>
      <c r="O111" s="2">
        <f t="shared" si="13"/>
        <v>0</v>
      </c>
      <c r="P111" s="2">
        <f t="shared" si="14"/>
        <v>8940</v>
      </c>
      <c r="Q111" s="6">
        <f t="shared" si="15"/>
        <v>0.99687778768956292</v>
      </c>
      <c r="R111" s="3">
        <f t="shared" si="16"/>
        <v>22.729306487695748</v>
      </c>
      <c r="S111" s="3">
        <f t="shared" si="17"/>
        <v>24.888143176733781</v>
      </c>
      <c r="T111" s="3">
        <f t="shared" si="18"/>
        <v>24.205816554809843</v>
      </c>
      <c r="U111" s="3">
        <f t="shared" si="19"/>
        <v>16.34228187919463</v>
      </c>
      <c r="V111" s="3">
        <f t="shared" si="20"/>
        <v>11.834451901565995</v>
      </c>
      <c r="W111" s="2">
        <f t="shared" si="21"/>
        <v>100</v>
      </c>
    </row>
    <row r="112" spans="1:23" x14ac:dyDescent="0.25">
      <c r="A112" t="s">
        <v>228</v>
      </c>
      <c r="B112" t="s">
        <v>229</v>
      </c>
      <c r="D112" t="s">
        <v>9</v>
      </c>
      <c r="E112" s="2">
        <v>8955</v>
      </c>
      <c r="F112" s="2">
        <f>VLOOKUP(A112,'USall 2016-2022'!A:T,4,FALSE)</f>
        <v>18133</v>
      </c>
      <c r="G112" s="3">
        <f t="shared" si="11"/>
        <v>49.385098990790269</v>
      </c>
      <c r="H112" s="2">
        <f>VLOOKUP(A112,'OAdata 313 US GridIDs 2016-22'!A:G,2,FALSE)</f>
        <v>6467</v>
      </c>
      <c r="I112" s="2">
        <f>VLOOKUP(A112,'OAdata 313 US GridIDs 2016-22'!A:G,3,FALSE)</f>
        <v>2476</v>
      </c>
      <c r="J112" s="2">
        <f>VLOOKUP(A112,'OAdata 313 US GridIDs 2016-22'!A:G,4,FALSE)</f>
        <v>1883</v>
      </c>
      <c r="K112" s="2">
        <f>VLOOKUP(A112,'OAdata 313 US GridIDs 2016-22'!A:G,5,FALSE)</f>
        <v>2318</v>
      </c>
      <c r="L112" s="2">
        <f>VLOOKUP(A112,'OAdata 313 US GridIDs 2016-22'!A:G,6,FALSE)</f>
        <v>1061</v>
      </c>
      <c r="M112" s="2">
        <f>VLOOKUP(A112,'OAdata 313 US GridIDs 2016-22'!A:G,7,FALSE)</f>
        <v>1205</v>
      </c>
      <c r="N112" s="2">
        <f t="shared" si="12"/>
        <v>6467</v>
      </c>
      <c r="O112" s="2">
        <f t="shared" si="13"/>
        <v>0</v>
      </c>
      <c r="P112" s="2">
        <f t="shared" si="14"/>
        <v>8943</v>
      </c>
      <c r="Q112" s="6">
        <f t="shared" si="15"/>
        <v>0.99865996649916244</v>
      </c>
      <c r="R112" s="3">
        <f t="shared" si="16"/>
        <v>27.686458682768645</v>
      </c>
      <c r="S112" s="3">
        <f t="shared" si="17"/>
        <v>21.05557419210556</v>
      </c>
      <c r="T112" s="3">
        <f t="shared" si="18"/>
        <v>25.91971374259197</v>
      </c>
      <c r="U112" s="3">
        <f t="shared" si="19"/>
        <v>11.864027731186402</v>
      </c>
      <c r="V112" s="3">
        <f t="shared" si="20"/>
        <v>13.474225651347421</v>
      </c>
      <c r="W112" s="2">
        <f t="shared" si="21"/>
        <v>100</v>
      </c>
    </row>
    <row r="113" spans="1:23" x14ac:dyDescent="0.25">
      <c r="A113" t="s">
        <v>230</v>
      </c>
      <c r="B113" t="s">
        <v>231</v>
      </c>
      <c r="D113" t="s">
        <v>9</v>
      </c>
      <c r="E113" s="2">
        <v>8861</v>
      </c>
      <c r="F113" s="2">
        <f>VLOOKUP(A113,'USall 2016-2022'!A:T,4,FALSE)</f>
        <v>23996</v>
      </c>
      <c r="G113" s="3">
        <f t="shared" si="11"/>
        <v>36.926987831305219</v>
      </c>
      <c r="H113" s="2">
        <f>VLOOKUP(A113,'OAdata 313 US GridIDs 2016-22'!A:G,2,FALSE)</f>
        <v>7194</v>
      </c>
      <c r="I113" s="2">
        <f>VLOOKUP(A113,'OAdata 313 US GridIDs 2016-22'!A:G,3,FALSE)</f>
        <v>1667</v>
      </c>
      <c r="J113" s="2">
        <f>VLOOKUP(A113,'OAdata 313 US GridIDs 2016-22'!A:G,4,FALSE)</f>
        <v>2257</v>
      </c>
      <c r="K113" s="2">
        <f>VLOOKUP(A113,'OAdata 313 US GridIDs 2016-22'!A:G,5,FALSE)</f>
        <v>2504</v>
      </c>
      <c r="L113" s="2">
        <f>VLOOKUP(A113,'OAdata 313 US GridIDs 2016-22'!A:G,6,FALSE)</f>
        <v>1229</v>
      </c>
      <c r="M113" s="2">
        <f>VLOOKUP(A113,'OAdata 313 US GridIDs 2016-22'!A:G,7,FALSE)</f>
        <v>1204</v>
      </c>
      <c r="N113" s="2">
        <f t="shared" si="12"/>
        <v>7194</v>
      </c>
      <c r="O113" s="2">
        <f t="shared" si="13"/>
        <v>0</v>
      </c>
      <c r="P113" s="2">
        <f t="shared" si="14"/>
        <v>8861</v>
      </c>
      <c r="Q113" s="6">
        <f t="shared" si="15"/>
        <v>1</v>
      </c>
      <c r="R113" s="3">
        <f t="shared" si="16"/>
        <v>18.812775081819208</v>
      </c>
      <c r="S113" s="3">
        <f t="shared" si="17"/>
        <v>25.471165782643041</v>
      </c>
      <c r="T113" s="3">
        <f t="shared" si="18"/>
        <v>28.258661550615056</v>
      </c>
      <c r="U113" s="3">
        <f t="shared" si="19"/>
        <v>13.869766392055071</v>
      </c>
      <c r="V113" s="3">
        <f t="shared" si="20"/>
        <v>13.587631192867622</v>
      </c>
      <c r="W113" s="2">
        <f t="shared" si="21"/>
        <v>100</v>
      </c>
    </row>
    <row r="114" spans="1:23" x14ac:dyDescent="0.25">
      <c r="A114" t="s">
        <v>232</v>
      </c>
      <c r="B114" t="s">
        <v>233</v>
      </c>
      <c r="D114" t="s">
        <v>9</v>
      </c>
      <c r="E114" s="2">
        <v>8788</v>
      </c>
      <c r="F114" s="2">
        <f>VLOOKUP(A114,'USall 2016-2022'!A:T,4,FALSE)</f>
        <v>18177</v>
      </c>
      <c r="G114" s="3">
        <f t="shared" si="11"/>
        <v>48.346811905154865</v>
      </c>
      <c r="H114" s="2">
        <f>VLOOKUP(A114,'OAdata 313 US GridIDs 2016-22'!A:G,2,FALSE)</f>
        <v>7537</v>
      </c>
      <c r="I114" s="2">
        <f>VLOOKUP(A114,'OAdata 313 US GridIDs 2016-22'!A:G,3,FALSE)</f>
        <v>1223</v>
      </c>
      <c r="J114" s="2">
        <f>VLOOKUP(A114,'OAdata 313 US GridIDs 2016-22'!A:G,4,FALSE)</f>
        <v>2893</v>
      </c>
      <c r="K114" s="2">
        <f>VLOOKUP(A114,'OAdata 313 US GridIDs 2016-22'!A:G,5,FALSE)</f>
        <v>2115</v>
      </c>
      <c r="L114" s="2">
        <f>VLOOKUP(A114,'OAdata 313 US GridIDs 2016-22'!A:G,6,FALSE)</f>
        <v>1601</v>
      </c>
      <c r="M114" s="2">
        <f>VLOOKUP(A114,'OAdata 313 US GridIDs 2016-22'!A:G,7,FALSE)</f>
        <v>928</v>
      </c>
      <c r="N114" s="2">
        <f t="shared" si="12"/>
        <v>7537</v>
      </c>
      <c r="O114" s="2">
        <f t="shared" si="13"/>
        <v>0</v>
      </c>
      <c r="P114" s="2">
        <f t="shared" si="14"/>
        <v>8760</v>
      </c>
      <c r="Q114" s="6">
        <f t="shared" si="15"/>
        <v>0.9968138370505234</v>
      </c>
      <c r="R114" s="3">
        <f t="shared" si="16"/>
        <v>13.961187214611872</v>
      </c>
      <c r="S114" s="3">
        <f t="shared" si="17"/>
        <v>33.025114155251138</v>
      </c>
      <c r="T114" s="3">
        <f t="shared" si="18"/>
        <v>24.143835616438356</v>
      </c>
      <c r="U114" s="3">
        <f t="shared" si="19"/>
        <v>18.276255707762555</v>
      </c>
      <c r="V114" s="3">
        <f t="shared" si="20"/>
        <v>10.593607305936073</v>
      </c>
      <c r="W114" s="2">
        <f t="shared" si="21"/>
        <v>100</v>
      </c>
    </row>
    <row r="115" spans="1:23" x14ac:dyDescent="0.25">
      <c r="A115" t="s">
        <v>234</v>
      </c>
      <c r="B115" t="s">
        <v>235</v>
      </c>
      <c r="D115" t="s">
        <v>9</v>
      </c>
      <c r="E115" s="2">
        <v>8757</v>
      </c>
      <c r="F115" s="2">
        <f>VLOOKUP(A115,'USall 2016-2022'!A:T,4,FALSE)</f>
        <v>21817</v>
      </c>
      <c r="G115" s="3">
        <f t="shared" si="11"/>
        <v>40.138424164642252</v>
      </c>
      <c r="H115" s="2">
        <f>VLOOKUP(A115,'OAdata 313 US GridIDs 2016-22'!A:G,2,FALSE)</f>
        <v>7348</v>
      </c>
      <c r="I115" s="2">
        <f>VLOOKUP(A115,'OAdata 313 US GridIDs 2016-22'!A:G,3,FALSE)</f>
        <v>1330</v>
      </c>
      <c r="J115" s="2">
        <f>VLOOKUP(A115,'OAdata 313 US GridIDs 2016-22'!A:G,4,FALSE)</f>
        <v>2281</v>
      </c>
      <c r="K115" s="2">
        <f>VLOOKUP(A115,'OAdata 313 US GridIDs 2016-22'!A:G,5,FALSE)</f>
        <v>2804</v>
      </c>
      <c r="L115" s="2">
        <f>VLOOKUP(A115,'OAdata 313 US GridIDs 2016-22'!A:G,6,FALSE)</f>
        <v>1452</v>
      </c>
      <c r="M115" s="2">
        <f>VLOOKUP(A115,'OAdata 313 US GridIDs 2016-22'!A:G,7,FALSE)</f>
        <v>811</v>
      </c>
      <c r="N115" s="2">
        <f t="shared" si="12"/>
        <v>7348</v>
      </c>
      <c r="O115" s="2">
        <f t="shared" si="13"/>
        <v>0</v>
      </c>
      <c r="P115" s="2">
        <f t="shared" si="14"/>
        <v>8678</v>
      </c>
      <c r="Q115" s="6">
        <f t="shared" si="15"/>
        <v>0.99097864565490468</v>
      </c>
      <c r="R115" s="3">
        <f t="shared" si="16"/>
        <v>15.32611200737497</v>
      </c>
      <c r="S115" s="3">
        <f t="shared" si="17"/>
        <v>26.284858262272415</v>
      </c>
      <c r="T115" s="3">
        <f t="shared" si="18"/>
        <v>32.311592532841672</v>
      </c>
      <c r="U115" s="3">
        <f t="shared" si="19"/>
        <v>16.731965890758239</v>
      </c>
      <c r="V115" s="3">
        <f t="shared" si="20"/>
        <v>9.3454713067527084</v>
      </c>
      <c r="W115" s="2">
        <f t="shared" si="21"/>
        <v>100.00000000000001</v>
      </c>
    </row>
    <row r="116" spans="1:23" x14ac:dyDescent="0.25">
      <c r="A116" t="s">
        <v>236</v>
      </c>
      <c r="B116" t="s">
        <v>237</v>
      </c>
      <c r="D116" t="s">
        <v>9</v>
      </c>
      <c r="E116" s="2">
        <v>8719</v>
      </c>
      <c r="F116" s="2">
        <f>VLOOKUP(A116,'USall 2016-2022'!A:T,4,FALSE)</f>
        <v>20719</v>
      </c>
      <c r="G116" s="3">
        <f t="shared" si="11"/>
        <v>42.082146821757803</v>
      </c>
      <c r="H116" s="2">
        <f>VLOOKUP(A116,'OAdata 313 US GridIDs 2016-22'!A:G,2,FALSE)</f>
        <v>7500</v>
      </c>
      <c r="I116" s="2">
        <f>VLOOKUP(A116,'OAdata 313 US GridIDs 2016-22'!A:G,3,FALSE)</f>
        <v>1208</v>
      </c>
      <c r="J116" s="2">
        <f>VLOOKUP(A116,'OAdata 313 US GridIDs 2016-22'!A:G,4,FALSE)</f>
        <v>3012</v>
      </c>
      <c r="K116" s="2">
        <f>VLOOKUP(A116,'OAdata 313 US GridIDs 2016-22'!A:G,5,FALSE)</f>
        <v>1829</v>
      </c>
      <c r="L116" s="2">
        <f>VLOOKUP(A116,'OAdata 313 US GridIDs 2016-22'!A:G,6,FALSE)</f>
        <v>1807</v>
      </c>
      <c r="M116" s="2">
        <f>VLOOKUP(A116,'OAdata 313 US GridIDs 2016-22'!A:G,7,FALSE)</f>
        <v>852</v>
      </c>
      <c r="N116" s="2">
        <f t="shared" si="12"/>
        <v>7500</v>
      </c>
      <c r="O116" s="2">
        <f t="shared" si="13"/>
        <v>0</v>
      </c>
      <c r="P116" s="2">
        <f t="shared" si="14"/>
        <v>8708</v>
      </c>
      <c r="Q116" s="6">
        <f t="shared" si="15"/>
        <v>0.99873838742975107</v>
      </c>
      <c r="R116" s="3">
        <f t="shared" si="16"/>
        <v>13.872301332108405</v>
      </c>
      <c r="S116" s="3">
        <f t="shared" si="17"/>
        <v>34.588883785025267</v>
      </c>
      <c r="T116" s="3">
        <f t="shared" si="18"/>
        <v>21.003674781809831</v>
      </c>
      <c r="U116" s="3">
        <f t="shared" si="19"/>
        <v>20.751033532384014</v>
      </c>
      <c r="V116" s="3">
        <f t="shared" si="20"/>
        <v>9.7841065686724846</v>
      </c>
      <c r="W116" s="2">
        <f t="shared" si="21"/>
        <v>100</v>
      </c>
    </row>
    <row r="117" spans="1:23" x14ac:dyDescent="0.25">
      <c r="A117" t="s">
        <v>238</v>
      </c>
      <c r="B117" t="s">
        <v>239</v>
      </c>
      <c r="D117" t="s">
        <v>144</v>
      </c>
      <c r="E117" s="2">
        <v>8686</v>
      </c>
      <c r="F117" s="2">
        <f>VLOOKUP(A117,'USall 2016-2022'!A:T,4,FALSE)</f>
        <v>22375</v>
      </c>
      <c r="G117" s="3">
        <f t="shared" si="11"/>
        <v>38.820111731843575</v>
      </c>
      <c r="H117" s="2" t="e">
        <f>VLOOKUP(A117,'OAdata 313 US GridIDs 2016-22'!A:G,2,FALSE)</f>
        <v>#N/A</v>
      </c>
      <c r="I117" s="2" t="e">
        <f>VLOOKUP(A117,'OAdata 313 US GridIDs 2016-22'!A:G,3,FALSE)</f>
        <v>#N/A</v>
      </c>
      <c r="J117" s="2" t="e">
        <f>VLOOKUP(A117,'OAdata 313 US GridIDs 2016-22'!A:G,4,FALSE)</f>
        <v>#N/A</v>
      </c>
      <c r="K117" s="2" t="e">
        <f>VLOOKUP(A117,'OAdata 313 US GridIDs 2016-22'!A:G,5,FALSE)</f>
        <v>#N/A</v>
      </c>
      <c r="L117" s="2" t="e">
        <f>VLOOKUP(A117,'OAdata 313 US GridIDs 2016-22'!A:G,6,FALSE)</f>
        <v>#N/A</v>
      </c>
      <c r="M117" s="2" t="e">
        <f>VLOOKUP(A117,'OAdata 313 US GridIDs 2016-22'!A:G,7,FALSE)</f>
        <v>#N/A</v>
      </c>
      <c r="N117" s="2" t="e">
        <f t="shared" si="12"/>
        <v>#N/A</v>
      </c>
      <c r="O117" s="2" t="e">
        <f t="shared" si="13"/>
        <v>#N/A</v>
      </c>
      <c r="P117" s="2" t="e">
        <f t="shared" si="14"/>
        <v>#N/A</v>
      </c>
      <c r="Q117" s="6" t="e">
        <f t="shared" si="15"/>
        <v>#N/A</v>
      </c>
      <c r="R117" s="3" t="e">
        <f t="shared" si="16"/>
        <v>#N/A</v>
      </c>
      <c r="S117" s="3" t="e">
        <f t="shared" si="17"/>
        <v>#N/A</v>
      </c>
      <c r="T117" s="3" t="e">
        <f t="shared" si="18"/>
        <v>#N/A</v>
      </c>
      <c r="U117" s="3" t="e">
        <f t="shared" si="19"/>
        <v>#N/A</v>
      </c>
      <c r="V117" s="3" t="e">
        <f t="shared" si="20"/>
        <v>#N/A</v>
      </c>
      <c r="W117" s="2" t="e">
        <f t="shared" si="21"/>
        <v>#N/A</v>
      </c>
    </row>
    <row r="118" spans="1:23" x14ac:dyDescent="0.25">
      <c r="A118" t="s">
        <v>240</v>
      </c>
      <c r="B118" t="s">
        <v>241</v>
      </c>
      <c r="D118" t="s">
        <v>9</v>
      </c>
      <c r="E118" s="2">
        <v>8530</v>
      </c>
      <c r="F118" s="2">
        <f>VLOOKUP(A118,'USall 2016-2022'!A:T,4,FALSE)</f>
        <v>10183</v>
      </c>
      <c r="G118" s="3">
        <f t="shared" si="11"/>
        <v>83.7670627516449</v>
      </c>
      <c r="H118" s="2">
        <f>VLOOKUP(A118,'OAdata 313 US GridIDs 2016-22'!A:G,2,FALSE)</f>
        <v>7462</v>
      </c>
      <c r="I118" s="2">
        <f>VLOOKUP(A118,'OAdata 313 US GridIDs 2016-22'!A:G,3,FALSE)</f>
        <v>1075</v>
      </c>
      <c r="J118" s="2">
        <f>VLOOKUP(A118,'OAdata 313 US GridIDs 2016-22'!A:G,4,FALSE)</f>
        <v>2455</v>
      </c>
      <c r="K118" s="2">
        <f>VLOOKUP(A118,'OAdata 313 US GridIDs 2016-22'!A:G,5,FALSE)</f>
        <v>1550</v>
      </c>
      <c r="L118" s="2">
        <f>VLOOKUP(A118,'OAdata 313 US GridIDs 2016-22'!A:G,6,FALSE)</f>
        <v>1197</v>
      </c>
      <c r="M118" s="2">
        <f>VLOOKUP(A118,'OAdata 313 US GridIDs 2016-22'!A:G,7,FALSE)</f>
        <v>2260</v>
      </c>
      <c r="N118" s="2">
        <f t="shared" si="12"/>
        <v>7462</v>
      </c>
      <c r="O118" s="2">
        <f t="shared" si="13"/>
        <v>0</v>
      </c>
      <c r="P118" s="2">
        <f t="shared" si="14"/>
        <v>8537</v>
      </c>
      <c r="Q118" s="6">
        <f t="shared" si="15"/>
        <v>1.0008206330597891</v>
      </c>
      <c r="R118" s="3">
        <f t="shared" si="16"/>
        <v>12.59224551950334</v>
      </c>
      <c r="S118" s="3">
        <f t="shared" si="17"/>
        <v>28.757174651516927</v>
      </c>
      <c r="T118" s="3">
        <f t="shared" si="18"/>
        <v>18.156260981609464</v>
      </c>
      <c r="U118" s="3">
        <f t="shared" si="19"/>
        <v>14.021318964507437</v>
      </c>
      <c r="V118" s="3">
        <f t="shared" si="20"/>
        <v>26.47299988286283</v>
      </c>
      <c r="W118" s="2">
        <f t="shared" si="21"/>
        <v>100</v>
      </c>
    </row>
    <row r="119" spans="1:23" x14ac:dyDescent="0.25">
      <c r="A119" t="s">
        <v>242</v>
      </c>
      <c r="B119" t="s">
        <v>243</v>
      </c>
      <c r="D119" t="s">
        <v>9</v>
      </c>
      <c r="E119" s="2">
        <v>8512</v>
      </c>
      <c r="F119" s="2">
        <f>VLOOKUP(A119,'USall 2016-2022'!A:T,4,FALSE)</f>
        <v>15451</v>
      </c>
      <c r="G119" s="3">
        <f t="shared" si="11"/>
        <v>55.090285418419512</v>
      </c>
      <c r="H119" s="2">
        <f>VLOOKUP(A119,'OAdata 313 US GridIDs 2016-22'!A:G,2,FALSE)</f>
        <v>6334</v>
      </c>
      <c r="I119" s="2">
        <f>VLOOKUP(A119,'OAdata 313 US GridIDs 2016-22'!A:G,3,FALSE)</f>
        <v>2169</v>
      </c>
      <c r="J119" s="2">
        <f>VLOOKUP(A119,'OAdata 313 US GridIDs 2016-22'!A:G,4,FALSE)</f>
        <v>1766</v>
      </c>
      <c r="K119" s="2">
        <f>VLOOKUP(A119,'OAdata 313 US GridIDs 2016-22'!A:G,5,FALSE)</f>
        <v>1942</v>
      </c>
      <c r="L119" s="2">
        <f>VLOOKUP(A119,'OAdata 313 US GridIDs 2016-22'!A:G,6,FALSE)</f>
        <v>1174</v>
      </c>
      <c r="M119" s="2">
        <f>VLOOKUP(A119,'OAdata 313 US GridIDs 2016-22'!A:G,7,FALSE)</f>
        <v>1452</v>
      </c>
      <c r="N119" s="2">
        <f t="shared" si="12"/>
        <v>6334</v>
      </c>
      <c r="O119" s="2">
        <f t="shared" si="13"/>
        <v>0</v>
      </c>
      <c r="P119" s="2">
        <f t="shared" si="14"/>
        <v>8503</v>
      </c>
      <c r="Q119" s="6">
        <f t="shared" si="15"/>
        <v>0.99894266917293228</v>
      </c>
      <c r="R119" s="3">
        <f t="shared" si="16"/>
        <v>25.508644007997177</v>
      </c>
      <c r="S119" s="3">
        <f t="shared" si="17"/>
        <v>20.769140303422322</v>
      </c>
      <c r="T119" s="3">
        <f t="shared" si="18"/>
        <v>22.838998000705633</v>
      </c>
      <c r="U119" s="3">
        <f t="shared" si="19"/>
        <v>13.806891685287544</v>
      </c>
      <c r="V119" s="3">
        <f t="shared" si="20"/>
        <v>17.076326002587322</v>
      </c>
      <c r="W119" s="2">
        <f t="shared" si="21"/>
        <v>99.999999999999986</v>
      </c>
    </row>
    <row r="120" spans="1:23" x14ac:dyDescent="0.25">
      <c r="A120" t="s">
        <v>244</v>
      </c>
      <c r="B120" t="s">
        <v>245</v>
      </c>
      <c r="D120" t="s">
        <v>9</v>
      </c>
      <c r="E120" s="2">
        <v>8481</v>
      </c>
      <c r="F120" s="2">
        <f>VLOOKUP(A120,'USall 2016-2022'!A:T,4,FALSE)</f>
        <v>20863</v>
      </c>
      <c r="G120" s="3">
        <f t="shared" si="11"/>
        <v>40.650913099745964</v>
      </c>
      <c r="H120" s="2">
        <f>VLOOKUP(A120,'OAdata 313 US GridIDs 2016-22'!A:G,2,FALSE)</f>
        <v>5623</v>
      </c>
      <c r="I120" s="2">
        <f>VLOOKUP(A120,'OAdata 313 US GridIDs 2016-22'!A:G,3,FALSE)</f>
        <v>2857</v>
      </c>
      <c r="J120" s="2">
        <f>VLOOKUP(A120,'OAdata 313 US GridIDs 2016-22'!A:G,4,FALSE)</f>
        <v>1876</v>
      </c>
      <c r="K120" s="2">
        <f>VLOOKUP(A120,'OAdata 313 US GridIDs 2016-22'!A:G,5,FALSE)</f>
        <v>1654</v>
      </c>
      <c r="L120" s="2">
        <f>VLOOKUP(A120,'OAdata 313 US GridIDs 2016-22'!A:G,6,FALSE)</f>
        <v>928</v>
      </c>
      <c r="M120" s="2">
        <f>VLOOKUP(A120,'OAdata 313 US GridIDs 2016-22'!A:G,7,FALSE)</f>
        <v>1165</v>
      </c>
      <c r="N120" s="2">
        <f t="shared" si="12"/>
        <v>5623</v>
      </c>
      <c r="O120" s="2">
        <f t="shared" si="13"/>
        <v>0</v>
      </c>
      <c r="P120" s="2">
        <f t="shared" si="14"/>
        <v>8480</v>
      </c>
      <c r="Q120" s="6">
        <f t="shared" si="15"/>
        <v>0.99988208937625278</v>
      </c>
      <c r="R120" s="3">
        <f t="shared" si="16"/>
        <v>33.691037735849058</v>
      </c>
      <c r="S120" s="3">
        <f t="shared" si="17"/>
        <v>22.122641509433961</v>
      </c>
      <c r="T120" s="3">
        <f t="shared" si="18"/>
        <v>19.504716981132077</v>
      </c>
      <c r="U120" s="3">
        <f t="shared" si="19"/>
        <v>10.943396226415095</v>
      </c>
      <c r="V120" s="3">
        <f t="shared" si="20"/>
        <v>13.738207547169811</v>
      </c>
      <c r="W120" s="2">
        <f t="shared" si="21"/>
        <v>100</v>
      </c>
    </row>
    <row r="121" spans="1:23" x14ac:dyDescent="0.25">
      <c r="A121" t="s">
        <v>246</v>
      </c>
      <c r="B121" t="s">
        <v>247</v>
      </c>
      <c r="D121" t="s">
        <v>9</v>
      </c>
      <c r="E121" s="2">
        <v>8444</v>
      </c>
      <c r="F121" s="2">
        <f>VLOOKUP(A121,'USall 2016-2022'!A:T,4,FALSE)</f>
        <v>18570</v>
      </c>
      <c r="G121" s="3">
        <f t="shared" si="11"/>
        <v>45.471190091545502</v>
      </c>
      <c r="H121" s="2">
        <f>VLOOKUP(A121,'OAdata 313 US GridIDs 2016-22'!A:G,2,FALSE)</f>
        <v>6782</v>
      </c>
      <c r="I121" s="2">
        <f>VLOOKUP(A121,'OAdata 313 US GridIDs 2016-22'!A:G,3,FALSE)</f>
        <v>1630</v>
      </c>
      <c r="J121" s="2">
        <f>VLOOKUP(A121,'OAdata 313 US GridIDs 2016-22'!A:G,4,FALSE)</f>
        <v>1784</v>
      </c>
      <c r="K121" s="2">
        <f>VLOOKUP(A121,'OAdata 313 US GridIDs 2016-22'!A:G,5,FALSE)</f>
        <v>2432</v>
      </c>
      <c r="L121" s="2">
        <f>VLOOKUP(A121,'OAdata 313 US GridIDs 2016-22'!A:G,6,FALSE)</f>
        <v>1326</v>
      </c>
      <c r="M121" s="2">
        <f>VLOOKUP(A121,'OAdata 313 US GridIDs 2016-22'!A:G,7,FALSE)</f>
        <v>1240</v>
      </c>
      <c r="N121" s="2">
        <f t="shared" si="12"/>
        <v>6782</v>
      </c>
      <c r="O121" s="2">
        <f t="shared" si="13"/>
        <v>0</v>
      </c>
      <c r="P121" s="2">
        <f t="shared" si="14"/>
        <v>8412</v>
      </c>
      <c r="Q121" s="6">
        <f t="shared" si="15"/>
        <v>0.99621032685930844</v>
      </c>
      <c r="R121" s="3">
        <f t="shared" si="16"/>
        <v>19.377080361388494</v>
      </c>
      <c r="S121" s="3">
        <f t="shared" si="17"/>
        <v>21.207798383262006</v>
      </c>
      <c r="T121" s="3">
        <f t="shared" si="18"/>
        <v>28.911079410366142</v>
      </c>
      <c r="U121" s="3">
        <f t="shared" si="19"/>
        <v>15.763195435092726</v>
      </c>
      <c r="V121" s="3">
        <f t="shared" si="20"/>
        <v>14.740846409890631</v>
      </c>
      <c r="W121" s="2">
        <f t="shared" si="21"/>
        <v>100</v>
      </c>
    </row>
    <row r="122" spans="1:23" x14ac:dyDescent="0.25">
      <c r="A122" t="s">
        <v>248</v>
      </c>
      <c r="B122" t="s">
        <v>249</v>
      </c>
      <c r="D122" t="s">
        <v>9</v>
      </c>
      <c r="E122" s="2">
        <v>8430</v>
      </c>
      <c r="F122" s="2">
        <f>VLOOKUP(A122,'USall 2016-2022'!A:T,4,FALSE)</f>
        <v>13568</v>
      </c>
      <c r="G122" s="3">
        <f t="shared" si="11"/>
        <v>62.131485849056602</v>
      </c>
      <c r="H122" s="2">
        <f>VLOOKUP(A122,'OAdata 313 US GridIDs 2016-22'!A:G,2,FALSE)</f>
        <v>7412</v>
      </c>
      <c r="I122" s="2">
        <f>VLOOKUP(A122,'OAdata 313 US GridIDs 2016-22'!A:G,3,FALSE)</f>
        <v>853</v>
      </c>
      <c r="J122" s="2">
        <f>VLOOKUP(A122,'OAdata 313 US GridIDs 2016-22'!A:G,4,FALSE)</f>
        <v>2333</v>
      </c>
      <c r="K122" s="2">
        <f>VLOOKUP(A122,'OAdata 313 US GridIDs 2016-22'!A:G,5,FALSE)</f>
        <v>2656</v>
      </c>
      <c r="L122" s="2">
        <f>VLOOKUP(A122,'OAdata 313 US GridIDs 2016-22'!A:G,6,FALSE)</f>
        <v>1279</v>
      </c>
      <c r="M122" s="2">
        <f>VLOOKUP(A122,'OAdata 313 US GridIDs 2016-22'!A:G,7,FALSE)</f>
        <v>1144</v>
      </c>
      <c r="N122" s="2">
        <f t="shared" si="12"/>
        <v>7412</v>
      </c>
      <c r="O122" s="2">
        <f t="shared" si="13"/>
        <v>0</v>
      </c>
      <c r="P122" s="2">
        <f t="shared" si="14"/>
        <v>8265</v>
      </c>
      <c r="Q122" s="6">
        <f t="shared" si="15"/>
        <v>0.9804270462633452</v>
      </c>
      <c r="R122" s="3">
        <f t="shared" si="16"/>
        <v>10.320629159104659</v>
      </c>
      <c r="S122" s="3">
        <f t="shared" si="17"/>
        <v>28.22746521476104</v>
      </c>
      <c r="T122" s="3">
        <f t="shared" si="18"/>
        <v>32.135511191772537</v>
      </c>
      <c r="U122" s="3">
        <f t="shared" si="19"/>
        <v>15.474894131881427</v>
      </c>
      <c r="V122" s="3">
        <f t="shared" si="20"/>
        <v>13.841500302480339</v>
      </c>
      <c r="W122" s="2">
        <f t="shared" si="21"/>
        <v>100</v>
      </c>
    </row>
    <row r="123" spans="1:23" x14ac:dyDescent="0.25">
      <c r="A123" t="s">
        <v>250</v>
      </c>
      <c r="B123" t="s">
        <v>251</v>
      </c>
      <c r="D123" t="s">
        <v>185</v>
      </c>
      <c r="E123" s="2">
        <v>8426</v>
      </c>
      <c r="F123" s="2">
        <f>VLOOKUP(A123,'USall 2016-2022'!A:T,4,FALSE)</f>
        <v>19801</v>
      </c>
      <c r="G123" s="3">
        <f t="shared" si="11"/>
        <v>42.553406393616484</v>
      </c>
      <c r="H123" s="2" t="e">
        <f>VLOOKUP(A123,'OAdata 313 US GridIDs 2016-22'!A:G,2,FALSE)</f>
        <v>#N/A</v>
      </c>
      <c r="I123" s="2" t="e">
        <f>VLOOKUP(A123,'OAdata 313 US GridIDs 2016-22'!A:G,3,FALSE)</f>
        <v>#N/A</v>
      </c>
      <c r="J123" s="2" t="e">
        <f>VLOOKUP(A123,'OAdata 313 US GridIDs 2016-22'!A:G,4,FALSE)</f>
        <v>#N/A</v>
      </c>
      <c r="K123" s="2" t="e">
        <f>VLOOKUP(A123,'OAdata 313 US GridIDs 2016-22'!A:G,5,FALSE)</f>
        <v>#N/A</v>
      </c>
      <c r="L123" s="2" t="e">
        <f>VLOOKUP(A123,'OAdata 313 US GridIDs 2016-22'!A:G,6,FALSE)</f>
        <v>#N/A</v>
      </c>
      <c r="M123" s="2" t="e">
        <f>VLOOKUP(A123,'OAdata 313 US GridIDs 2016-22'!A:G,7,FALSE)</f>
        <v>#N/A</v>
      </c>
      <c r="N123" s="2" t="e">
        <f t="shared" si="12"/>
        <v>#N/A</v>
      </c>
      <c r="O123" s="2" t="e">
        <f t="shared" si="13"/>
        <v>#N/A</v>
      </c>
      <c r="P123" s="2" t="e">
        <f t="shared" si="14"/>
        <v>#N/A</v>
      </c>
      <c r="Q123" s="6" t="e">
        <f t="shared" si="15"/>
        <v>#N/A</v>
      </c>
      <c r="R123" s="3" t="e">
        <f t="shared" si="16"/>
        <v>#N/A</v>
      </c>
      <c r="S123" s="3" t="e">
        <f t="shared" si="17"/>
        <v>#N/A</v>
      </c>
      <c r="T123" s="3" t="e">
        <f t="shared" si="18"/>
        <v>#N/A</v>
      </c>
      <c r="U123" s="3" t="e">
        <f t="shared" si="19"/>
        <v>#N/A</v>
      </c>
      <c r="V123" s="3" t="e">
        <f t="shared" si="20"/>
        <v>#N/A</v>
      </c>
      <c r="W123" s="2" t="e">
        <f t="shared" si="21"/>
        <v>#N/A</v>
      </c>
    </row>
    <row r="124" spans="1:23" x14ac:dyDescent="0.25">
      <c r="A124" t="s">
        <v>252</v>
      </c>
      <c r="B124" t="s">
        <v>253</v>
      </c>
      <c r="D124" t="s">
        <v>9</v>
      </c>
      <c r="E124" s="2">
        <v>8407</v>
      </c>
      <c r="F124" s="2">
        <f>VLOOKUP(A124,'USall 2016-2022'!A:T,4,FALSE)</f>
        <v>19335</v>
      </c>
      <c r="G124" s="3">
        <f t="shared" si="11"/>
        <v>43.480734419446598</v>
      </c>
      <c r="H124" s="2">
        <f>VLOOKUP(A124,'OAdata 313 US GridIDs 2016-22'!A:G,2,FALSE)</f>
        <v>6684</v>
      </c>
      <c r="I124" s="2">
        <f>VLOOKUP(A124,'OAdata 313 US GridIDs 2016-22'!A:G,3,FALSE)</f>
        <v>1711</v>
      </c>
      <c r="J124" s="2">
        <f>VLOOKUP(A124,'OAdata 313 US GridIDs 2016-22'!A:G,4,FALSE)</f>
        <v>1901</v>
      </c>
      <c r="K124" s="2">
        <f>VLOOKUP(A124,'OAdata 313 US GridIDs 2016-22'!A:G,5,FALSE)</f>
        <v>1929</v>
      </c>
      <c r="L124" s="2">
        <f>VLOOKUP(A124,'OAdata 313 US GridIDs 2016-22'!A:G,6,FALSE)</f>
        <v>1351</v>
      </c>
      <c r="M124" s="2">
        <f>VLOOKUP(A124,'OAdata 313 US GridIDs 2016-22'!A:G,7,FALSE)</f>
        <v>1503</v>
      </c>
      <c r="N124" s="2">
        <f t="shared" si="12"/>
        <v>6684</v>
      </c>
      <c r="O124" s="2">
        <f t="shared" si="13"/>
        <v>0</v>
      </c>
      <c r="P124" s="2">
        <f t="shared" si="14"/>
        <v>8395</v>
      </c>
      <c r="Q124" s="6">
        <f t="shared" si="15"/>
        <v>0.99857261805638153</v>
      </c>
      <c r="R124" s="3">
        <f t="shared" si="16"/>
        <v>20.381179273377008</v>
      </c>
      <c r="S124" s="3">
        <f t="shared" si="17"/>
        <v>22.644431209053007</v>
      </c>
      <c r="T124" s="3">
        <f t="shared" si="18"/>
        <v>22.977963073257893</v>
      </c>
      <c r="U124" s="3">
        <f t="shared" si="19"/>
        <v>16.092912447885645</v>
      </c>
      <c r="V124" s="3">
        <f t="shared" si="20"/>
        <v>17.903513996426447</v>
      </c>
      <c r="W124" s="2">
        <f t="shared" si="21"/>
        <v>100</v>
      </c>
    </row>
    <row r="125" spans="1:23" x14ac:dyDescent="0.25">
      <c r="A125" t="s">
        <v>254</v>
      </c>
      <c r="B125" t="s">
        <v>255</v>
      </c>
      <c r="D125" t="s">
        <v>9</v>
      </c>
      <c r="E125" s="2">
        <v>8384</v>
      </c>
      <c r="F125" s="2">
        <f>VLOOKUP(A125,'USall 2016-2022'!A:T,4,FALSE)</f>
        <v>19926</v>
      </c>
      <c r="G125" s="3">
        <f t="shared" si="11"/>
        <v>42.075680016059422</v>
      </c>
      <c r="H125" s="2">
        <f>VLOOKUP(A125,'OAdata 313 US GridIDs 2016-22'!A:G,2,FALSE)</f>
        <v>5933</v>
      </c>
      <c r="I125" s="2">
        <f>VLOOKUP(A125,'OAdata 313 US GridIDs 2016-22'!A:G,3,FALSE)</f>
        <v>2421</v>
      </c>
      <c r="J125" s="2">
        <f>VLOOKUP(A125,'OAdata 313 US GridIDs 2016-22'!A:G,4,FALSE)</f>
        <v>1949</v>
      </c>
      <c r="K125" s="2">
        <f>VLOOKUP(A125,'OAdata 313 US GridIDs 2016-22'!A:G,5,FALSE)</f>
        <v>1672</v>
      </c>
      <c r="L125" s="2">
        <f>VLOOKUP(A125,'OAdata 313 US GridIDs 2016-22'!A:G,6,FALSE)</f>
        <v>1229</v>
      </c>
      <c r="M125" s="2">
        <f>VLOOKUP(A125,'OAdata 313 US GridIDs 2016-22'!A:G,7,FALSE)</f>
        <v>1083</v>
      </c>
      <c r="N125" s="2">
        <f t="shared" si="12"/>
        <v>5933</v>
      </c>
      <c r="O125" s="2">
        <f t="shared" si="13"/>
        <v>0</v>
      </c>
      <c r="P125" s="2">
        <f t="shared" si="14"/>
        <v>8354</v>
      </c>
      <c r="Q125" s="6">
        <f t="shared" si="15"/>
        <v>0.99642175572519087</v>
      </c>
      <c r="R125" s="3">
        <f t="shared" si="16"/>
        <v>28.980129279387118</v>
      </c>
      <c r="S125" s="3">
        <f t="shared" si="17"/>
        <v>23.330141249700741</v>
      </c>
      <c r="T125" s="3">
        <f t="shared" si="18"/>
        <v>20.014364376346659</v>
      </c>
      <c r="U125" s="3">
        <f t="shared" si="19"/>
        <v>14.711515441704574</v>
      </c>
      <c r="V125" s="3">
        <f t="shared" si="20"/>
        <v>12.963849652860905</v>
      </c>
      <c r="W125" s="2">
        <f t="shared" si="21"/>
        <v>100</v>
      </c>
    </row>
    <row r="126" spans="1:23" x14ac:dyDescent="0.25">
      <c r="A126" t="s">
        <v>256</v>
      </c>
      <c r="B126" t="s">
        <v>257</v>
      </c>
      <c r="D126" t="s">
        <v>9</v>
      </c>
      <c r="E126" s="2">
        <v>8321</v>
      </c>
      <c r="F126" s="2">
        <f>VLOOKUP(A126,'USall 2016-2022'!A:T,4,FALSE)</f>
        <v>17017</v>
      </c>
      <c r="G126" s="3">
        <f t="shared" si="11"/>
        <v>48.898160662866545</v>
      </c>
      <c r="H126" s="2">
        <f>VLOOKUP(A126,'OAdata 313 US GridIDs 2016-22'!A:G,2,FALSE)</f>
        <v>6833</v>
      </c>
      <c r="I126" s="2">
        <f>VLOOKUP(A126,'OAdata 313 US GridIDs 2016-22'!A:G,3,FALSE)</f>
        <v>1487</v>
      </c>
      <c r="J126" s="2">
        <f>VLOOKUP(A126,'OAdata 313 US GridIDs 2016-22'!A:G,4,FALSE)</f>
        <v>2064</v>
      </c>
      <c r="K126" s="2">
        <f>VLOOKUP(A126,'OAdata 313 US GridIDs 2016-22'!A:G,5,FALSE)</f>
        <v>2089</v>
      </c>
      <c r="L126" s="2">
        <f>VLOOKUP(A126,'OAdata 313 US GridIDs 2016-22'!A:G,6,FALSE)</f>
        <v>1182</v>
      </c>
      <c r="M126" s="2">
        <f>VLOOKUP(A126,'OAdata 313 US GridIDs 2016-22'!A:G,7,FALSE)</f>
        <v>1498</v>
      </c>
      <c r="N126" s="2">
        <f t="shared" si="12"/>
        <v>6833</v>
      </c>
      <c r="O126" s="2">
        <f t="shared" si="13"/>
        <v>0</v>
      </c>
      <c r="P126" s="2">
        <f t="shared" si="14"/>
        <v>8320</v>
      </c>
      <c r="Q126" s="6">
        <f t="shared" si="15"/>
        <v>0.99987982213676241</v>
      </c>
      <c r="R126" s="3">
        <f t="shared" si="16"/>
        <v>17.872596153846153</v>
      </c>
      <c r="S126" s="3">
        <f t="shared" si="17"/>
        <v>24.807692307692307</v>
      </c>
      <c r="T126" s="3">
        <f t="shared" si="18"/>
        <v>25.10817307692308</v>
      </c>
      <c r="U126" s="3">
        <f t="shared" si="19"/>
        <v>14.206730769230768</v>
      </c>
      <c r="V126" s="3">
        <f t="shared" si="20"/>
        <v>18.004807692307693</v>
      </c>
      <c r="W126" s="2">
        <f t="shared" si="21"/>
        <v>100.00000000000001</v>
      </c>
    </row>
    <row r="127" spans="1:23" x14ac:dyDescent="0.25">
      <c r="A127" t="s">
        <v>258</v>
      </c>
      <c r="B127" t="s">
        <v>259</v>
      </c>
      <c r="D127" t="s">
        <v>9</v>
      </c>
      <c r="E127" s="2">
        <v>8307</v>
      </c>
      <c r="F127" s="2">
        <f>VLOOKUP(A127,'USall 2016-2022'!A:T,4,FALSE)</f>
        <v>21207</v>
      </c>
      <c r="G127" s="3">
        <f t="shared" si="11"/>
        <v>39.171028434007638</v>
      </c>
      <c r="H127" s="2">
        <f>VLOOKUP(A127,'OAdata 313 US GridIDs 2016-22'!A:G,2,FALSE)</f>
        <v>6244</v>
      </c>
      <c r="I127" s="2">
        <f>VLOOKUP(A127,'OAdata 313 US GridIDs 2016-22'!A:G,3,FALSE)</f>
        <v>2064</v>
      </c>
      <c r="J127" s="2">
        <f>VLOOKUP(A127,'OAdata 313 US GridIDs 2016-22'!A:G,4,FALSE)</f>
        <v>2182</v>
      </c>
      <c r="K127" s="2">
        <f>VLOOKUP(A127,'OAdata 313 US GridIDs 2016-22'!A:G,5,FALSE)</f>
        <v>1826</v>
      </c>
      <c r="L127" s="2">
        <f>VLOOKUP(A127,'OAdata 313 US GridIDs 2016-22'!A:G,6,FALSE)</f>
        <v>1254</v>
      </c>
      <c r="M127" s="2">
        <f>VLOOKUP(A127,'OAdata 313 US GridIDs 2016-22'!A:G,7,FALSE)</f>
        <v>982</v>
      </c>
      <c r="N127" s="2">
        <f t="shared" si="12"/>
        <v>6244</v>
      </c>
      <c r="O127" s="2">
        <f t="shared" si="13"/>
        <v>0</v>
      </c>
      <c r="P127" s="2">
        <f t="shared" si="14"/>
        <v>8308</v>
      </c>
      <c r="Q127" s="6">
        <f t="shared" si="15"/>
        <v>1.0001203804020706</v>
      </c>
      <c r="R127" s="3">
        <f t="shared" si="16"/>
        <v>24.843524313914301</v>
      </c>
      <c r="S127" s="3">
        <f t="shared" si="17"/>
        <v>26.263842079922966</v>
      </c>
      <c r="T127" s="3">
        <f t="shared" si="18"/>
        <v>21.978815599422244</v>
      </c>
      <c r="U127" s="3">
        <f t="shared" si="19"/>
        <v>15.093885411651421</v>
      </c>
      <c r="V127" s="3">
        <f t="shared" si="20"/>
        <v>11.819932595089071</v>
      </c>
      <c r="W127" s="2">
        <f t="shared" si="21"/>
        <v>100.00000000000001</v>
      </c>
    </row>
    <row r="128" spans="1:23" x14ac:dyDescent="0.25">
      <c r="A128" t="s">
        <v>260</v>
      </c>
      <c r="B128" t="s">
        <v>261</v>
      </c>
      <c r="D128" t="s">
        <v>9</v>
      </c>
      <c r="E128" s="2">
        <v>8300</v>
      </c>
      <c r="F128" s="2">
        <f>VLOOKUP(A128,'USall 2016-2022'!A:T,4,FALSE)</f>
        <v>13521</v>
      </c>
      <c r="G128" s="3">
        <f t="shared" si="11"/>
        <v>61.385992160343172</v>
      </c>
      <c r="H128" s="2">
        <f>VLOOKUP(A128,'OAdata 313 US GridIDs 2016-22'!A:G,2,FALSE)</f>
        <v>7570</v>
      </c>
      <c r="I128" s="2">
        <f>VLOOKUP(A128,'OAdata 313 US GridIDs 2016-22'!A:G,3,FALSE)</f>
        <v>725</v>
      </c>
      <c r="J128" s="2">
        <f>VLOOKUP(A128,'OAdata 313 US GridIDs 2016-22'!A:G,4,FALSE)</f>
        <v>2214</v>
      </c>
      <c r="K128" s="2">
        <f>VLOOKUP(A128,'OAdata 313 US GridIDs 2016-22'!A:G,5,FALSE)</f>
        <v>2312</v>
      </c>
      <c r="L128" s="2">
        <f>VLOOKUP(A128,'OAdata 313 US GridIDs 2016-22'!A:G,6,FALSE)</f>
        <v>1857</v>
      </c>
      <c r="M128" s="2">
        <f>VLOOKUP(A128,'OAdata 313 US GridIDs 2016-22'!A:G,7,FALSE)</f>
        <v>1187</v>
      </c>
      <c r="N128" s="2">
        <f t="shared" si="12"/>
        <v>7570</v>
      </c>
      <c r="O128" s="2">
        <f t="shared" si="13"/>
        <v>0</v>
      </c>
      <c r="P128" s="2">
        <f t="shared" si="14"/>
        <v>8295</v>
      </c>
      <c r="Q128" s="6">
        <f t="shared" si="15"/>
        <v>0.99939759036144582</v>
      </c>
      <c r="R128" s="3">
        <f t="shared" si="16"/>
        <v>8.7402049427365895</v>
      </c>
      <c r="S128" s="3">
        <f t="shared" si="17"/>
        <v>26.690777576853524</v>
      </c>
      <c r="T128" s="3">
        <f t="shared" si="18"/>
        <v>27.872212176009644</v>
      </c>
      <c r="U128" s="3">
        <f t="shared" si="19"/>
        <v>22.386980108499095</v>
      </c>
      <c r="V128" s="3">
        <f t="shared" si="20"/>
        <v>14.309825195901146</v>
      </c>
      <c r="W128" s="2">
        <f t="shared" si="21"/>
        <v>100</v>
      </c>
    </row>
    <row r="129" spans="1:23" x14ac:dyDescent="0.25">
      <c r="A129" t="s">
        <v>262</v>
      </c>
      <c r="B129" t="s">
        <v>263</v>
      </c>
      <c r="D129" t="s">
        <v>9</v>
      </c>
      <c r="E129" s="2">
        <v>8294</v>
      </c>
      <c r="F129" s="2">
        <f>VLOOKUP(A129,'USall 2016-2022'!A:T,4,FALSE)</f>
        <v>13983</v>
      </c>
      <c r="G129" s="3">
        <f t="shared" si="11"/>
        <v>59.314882357147965</v>
      </c>
      <c r="H129" s="2">
        <f>VLOOKUP(A129,'OAdata 313 US GridIDs 2016-22'!A:G,2,FALSE)</f>
        <v>6979</v>
      </c>
      <c r="I129" s="2">
        <f>VLOOKUP(A129,'OAdata 313 US GridIDs 2016-22'!A:G,3,FALSE)</f>
        <v>1315</v>
      </c>
      <c r="J129" s="2">
        <f>VLOOKUP(A129,'OAdata 313 US GridIDs 2016-22'!A:G,4,FALSE)</f>
        <v>1359</v>
      </c>
      <c r="K129" s="2">
        <f>VLOOKUP(A129,'OAdata 313 US GridIDs 2016-22'!A:G,5,FALSE)</f>
        <v>1971</v>
      </c>
      <c r="L129" s="2">
        <f>VLOOKUP(A129,'OAdata 313 US GridIDs 2016-22'!A:G,6,FALSE)</f>
        <v>2205</v>
      </c>
      <c r="M129" s="2">
        <f>VLOOKUP(A129,'OAdata 313 US GridIDs 2016-22'!A:G,7,FALSE)</f>
        <v>1444</v>
      </c>
      <c r="N129" s="2">
        <f t="shared" si="12"/>
        <v>6979</v>
      </c>
      <c r="O129" s="2">
        <f t="shared" si="13"/>
        <v>0</v>
      </c>
      <c r="P129" s="2">
        <f t="shared" si="14"/>
        <v>8294</v>
      </c>
      <c r="Q129" s="6">
        <f t="shared" si="15"/>
        <v>1</v>
      </c>
      <c r="R129" s="3">
        <f t="shared" si="16"/>
        <v>15.854834820352062</v>
      </c>
      <c r="S129" s="3">
        <f t="shared" si="17"/>
        <v>16.385338799131901</v>
      </c>
      <c r="T129" s="3">
        <f t="shared" si="18"/>
        <v>23.764166867615145</v>
      </c>
      <c r="U129" s="3">
        <f t="shared" si="19"/>
        <v>26.585483482035205</v>
      </c>
      <c r="V129" s="3">
        <f t="shared" si="20"/>
        <v>17.410176030865689</v>
      </c>
      <c r="W129" s="2">
        <f t="shared" si="21"/>
        <v>100</v>
      </c>
    </row>
    <row r="130" spans="1:23" x14ac:dyDescent="0.25">
      <c r="A130" t="s">
        <v>264</v>
      </c>
      <c r="B130" t="s">
        <v>265</v>
      </c>
      <c r="D130" t="s">
        <v>266</v>
      </c>
      <c r="E130" s="2">
        <v>8268</v>
      </c>
      <c r="F130" s="2">
        <f>VLOOKUP(A130,'USall 2016-2022'!A:T,4,FALSE)</f>
        <v>18769</v>
      </c>
      <c r="G130" s="3">
        <f t="shared" si="11"/>
        <v>44.051361287228943</v>
      </c>
      <c r="H130" s="2" t="e">
        <f>VLOOKUP(A130,'OAdata 313 US GridIDs 2016-22'!A:G,2,FALSE)</f>
        <v>#N/A</v>
      </c>
      <c r="I130" s="2" t="e">
        <f>VLOOKUP(A130,'OAdata 313 US GridIDs 2016-22'!A:G,3,FALSE)</f>
        <v>#N/A</v>
      </c>
      <c r="J130" s="2" t="e">
        <f>VLOOKUP(A130,'OAdata 313 US GridIDs 2016-22'!A:G,4,FALSE)</f>
        <v>#N/A</v>
      </c>
      <c r="K130" s="2" t="e">
        <f>VLOOKUP(A130,'OAdata 313 US GridIDs 2016-22'!A:G,5,FALSE)</f>
        <v>#N/A</v>
      </c>
      <c r="L130" s="2" t="e">
        <f>VLOOKUP(A130,'OAdata 313 US GridIDs 2016-22'!A:G,6,FALSE)</f>
        <v>#N/A</v>
      </c>
      <c r="M130" s="2" t="e">
        <f>VLOOKUP(A130,'OAdata 313 US GridIDs 2016-22'!A:G,7,FALSE)</f>
        <v>#N/A</v>
      </c>
      <c r="N130" s="2" t="e">
        <f t="shared" si="12"/>
        <v>#N/A</v>
      </c>
      <c r="O130" s="2" t="e">
        <f t="shared" si="13"/>
        <v>#N/A</v>
      </c>
      <c r="P130" s="2" t="e">
        <f t="shared" si="14"/>
        <v>#N/A</v>
      </c>
      <c r="Q130" s="6" t="e">
        <f t="shared" si="15"/>
        <v>#N/A</v>
      </c>
      <c r="R130" s="3" t="e">
        <f t="shared" si="16"/>
        <v>#N/A</v>
      </c>
      <c r="S130" s="3" t="e">
        <f t="shared" si="17"/>
        <v>#N/A</v>
      </c>
      <c r="T130" s="3" t="e">
        <f t="shared" si="18"/>
        <v>#N/A</v>
      </c>
      <c r="U130" s="3" t="e">
        <f t="shared" si="19"/>
        <v>#N/A</v>
      </c>
      <c r="V130" s="3" t="e">
        <f t="shared" si="20"/>
        <v>#N/A</v>
      </c>
      <c r="W130" s="2" t="e">
        <f t="shared" si="21"/>
        <v>#N/A</v>
      </c>
    </row>
    <row r="131" spans="1:23" x14ac:dyDescent="0.25">
      <c r="A131" t="s">
        <v>267</v>
      </c>
      <c r="B131" t="s">
        <v>268</v>
      </c>
      <c r="D131" t="s">
        <v>9</v>
      </c>
      <c r="E131" s="2">
        <v>8242</v>
      </c>
      <c r="F131" s="2">
        <f>VLOOKUP(A131,'USall 2016-2022'!A:T,4,FALSE)</f>
        <v>9929</v>
      </c>
      <c r="G131" s="3">
        <f t="shared" si="11"/>
        <v>83.009366502165378</v>
      </c>
      <c r="H131" s="2">
        <f>VLOOKUP(A131,'OAdata 313 US GridIDs 2016-22'!A:G,2,FALSE)</f>
        <v>7337</v>
      </c>
      <c r="I131" s="2">
        <f>VLOOKUP(A131,'OAdata 313 US GridIDs 2016-22'!A:G,3,FALSE)</f>
        <v>907</v>
      </c>
      <c r="J131" s="2">
        <f>VLOOKUP(A131,'OAdata 313 US GridIDs 2016-22'!A:G,4,FALSE)</f>
        <v>2549</v>
      </c>
      <c r="K131" s="2">
        <f>VLOOKUP(A131,'OAdata 313 US GridIDs 2016-22'!A:G,5,FALSE)</f>
        <v>1878</v>
      </c>
      <c r="L131" s="2">
        <f>VLOOKUP(A131,'OAdata 313 US GridIDs 2016-22'!A:G,6,FALSE)</f>
        <v>834</v>
      </c>
      <c r="M131" s="2">
        <f>VLOOKUP(A131,'OAdata 313 US GridIDs 2016-22'!A:G,7,FALSE)</f>
        <v>2076</v>
      </c>
      <c r="N131" s="2">
        <f t="shared" si="12"/>
        <v>7337</v>
      </c>
      <c r="O131" s="2">
        <f t="shared" si="13"/>
        <v>0</v>
      </c>
      <c r="P131" s="2">
        <f t="shared" si="14"/>
        <v>8244</v>
      </c>
      <c r="Q131" s="6">
        <f t="shared" si="15"/>
        <v>1.0002426595486533</v>
      </c>
      <c r="R131" s="3">
        <f t="shared" si="16"/>
        <v>11.001940805434256</v>
      </c>
      <c r="S131" s="3">
        <f t="shared" si="17"/>
        <v>30.91945657447841</v>
      </c>
      <c r="T131" s="3">
        <f t="shared" si="18"/>
        <v>22.780203784570595</v>
      </c>
      <c r="U131" s="3">
        <f t="shared" si="19"/>
        <v>10.116448326055313</v>
      </c>
      <c r="V131" s="3">
        <f t="shared" si="20"/>
        <v>25.181950509461426</v>
      </c>
      <c r="W131" s="2">
        <f t="shared" si="21"/>
        <v>100.00000000000001</v>
      </c>
    </row>
    <row r="132" spans="1:23" x14ac:dyDescent="0.25">
      <c r="A132" t="s">
        <v>269</v>
      </c>
      <c r="B132" t="s">
        <v>270</v>
      </c>
      <c r="D132" t="s">
        <v>9</v>
      </c>
      <c r="E132" s="2">
        <v>8169</v>
      </c>
      <c r="F132" s="2">
        <f>VLOOKUP(A132,'USall 2016-2022'!A:T,4,FALSE)</f>
        <v>19385</v>
      </c>
      <c r="G132" s="3">
        <f t="shared" ref="G132:G195" si="22">(E132/F132)*100</f>
        <v>42.14083053907661</v>
      </c>
      <c r="H132" s="2">
        <f>VLOOKUP(A132,'OAdata 313 US GridIDs 2016-22'!A:G,2,FALSE)</f>
        <v>7043</v>
      </c>
      <c r="I132" s="2">
        <f>VLOOKUP(A132,'OAdata 313 US GridIDs 2016-22'!A:G,3,FALSE)</f>
        <v>1130</v>
      </c>
      <c r="J132" s="2">
        <f>VLOOKUP(A132,'OAdata 313 US GridIDs 2016-22'!A:G,4,FALSE)</f>
        <v>2615</v>
      </c>
      <c r="K132" s="2">
        <f>VLOOKUP(A132,'OAdata 313 US GridIDs 2016-22'!A:G,5,FALSE)</f>
        <v>2016</v>
      </c>
      <c r="L132" s="2">
        <f>VLOOKUP(A132,'OAdata 313 US GridIDs 2016-22'!A:G,6,FALSE)</f>
        <v>1605</v>
      </c>
      <c r="M132" s="2">
        <f>VLOOKUP(A132,'OAdata 313 US GridIDs 2016-22'!A:G,7,FALSE)</f>
        <v>807</v>
      </c>
      <c r="N132" s="2">
        <f t="shared" ref="N132:N195" si="23">SUM(J132:M132)</f>
        <v>7043</v>
      </c>
      <c r="O132" s="2">
        <f t="shared" ref="O132:O195" si="24">N132-H132</f>
        <v>0</v>
      </c>
      <c r="P132" s="2">
        <f t="shared" ref="P132:P195" si="25">H132+I132</f>
        <v>8173</v>
      </c>
      <c r="Q132" s="6">
        <f t="shared" ref="Q132:Q195" si="26">P132/E132</f>
        <v>1.0004896560166483</v>
      </c>
      <c r="R132" s="3">
        <f t="shared" ref="R132:R195" si="27">(I132/P132)*100</f>
        <v>13.826012480117461</v>
      </c>
      <c r="S132" s="3">
        <f t="shared" ref="S132:S195" si="28">(J132/P132)*100</f>
        <v>31.995595252661204</v>
      </c>
      <c r="T132" s="3">
        <f t="shared" ref="T132:T195" si="29">(K132/P132)*100</f>
        <v>24.666585097271504</v>
      </c>
      <c r="U132" s="3">
        <f t="shared" ref="U132:U195" si="30">(L132/P132)*100</f>
        <v>19.637831885476569</v>
      </c>
      <c r="V132" s="3">
        <f t="shared" ref="V132:V195" si="31">(M132/P132)*100</f>
        <v>9.873975284473266</v>
      </c>
      <c r="W132" s="2">
        <f t="shared" ref="W132:W195" si="32">SUM(R132:V132)</f>
        <v>100</v>
      </c>
    </row>
    <row r="133" spans="1:23" x14ac:dyDescent="0.25">
      <c r="A133" t="s">
        <v>271</v>
      </c>
      <c r="B133" t="s">
        <v>272</v>
      </c>
      <c r="D133" t="s">
        <v>9</v>
      </c>
      <c r="E133" s="2">
        <v>8133</v>
      </c>
      <c r="F133" s="2">
        <f>VLOOKUP(A133,'USall 2016-2022'!A:T,4,FALSE)</f>
        <v>38662</v>
      </c>
      <c r="G133" s="3">
        <f t="shared" si="22"/>
        <v>21.036159536495784</v>
      </c>
      <c r="H133" s="2">
        <f>VLOOKUP(A133,'OAdata 313 US GridIDs 2016-22'!A:G,2,FALSE)</f>
        <v>7040</v>
      </c>
      <c r="I133" s="2">
        <f>VLOOKUP(A133,'OAdata 313 US GridIDs 2016-22'!A:G,3,FALSE)</f>
        <v>1103</v>
      </c>
      <c r="J133" s="2">
        <f>VLOOKUP(A133,'OAdata 313 US GridIDs 2016-22'!A:G,4,FALSE)</f>
        <v>2270</v>
      </c>
      <c r="K133" s="2">
        <f>VLOOKUP(A133,'OAdata 313 US GridIDs 2016-22'!A:G,5,FALSE)</f>
        <v>2119</v>
      </c>
      <c r="L133" s="2">
        <f>VLOOKUP(A133,'OAdata 313 US GridIDs 2016-22'!A:G,6,FALSE)</f>
        <v>1614</v>
      </c>
      <c r="M133" s="2">
        <f>VLOOKUP(A133,'OAdata 313 US GridIDs 2016-22'!A:G,7,FALSE)</f>
        <v>1037</v>
      </c>
      <c r="N133" s="2">
        <f t="shared" si="23"/>
        <v>7040</v>
      </c>
      <c r="O133" s="2">
        <f t="shared" si="24"/>
        <v>0</v>
      </c>
      <c r="P133" s="2">
        <f t="shared" si="25"/>
        <v>8143</v>
      </c>
      <c r="Q133" s="6">
        <f t="shared" si="26"/>
        <v>1.0012295585884667</v>
      </c>
      <c r="R133" s="3">
        <f t="shared" si="27"/>
        <v>13.545376396905318</v>
      </c>
      <c r="S133" s="3">
        <f t="shared" si="28"/>
        <v>27.876703917475133</v>
      </c>
      <c r="T133" s="3">
        <f t="shared" si="29"/>
        <v>26.022350485079208</v>
      </c>
      <c r="U133" s="3">
        <f t="shared" si="30"/>
        <v>19.820704899914038</v>
      </c>
      <c r="V133" s="3">
        <f t="shared" si="31"/>
        <v>12.734864300626306</v>
      </c>
      <c r="W133" s="2">
        <f t="shared" si="32"/>
        <v>100</v>
      </c>
    </row>
    <row r="134" spans="1:23" x14ac:dyDescent="0.25">
      <c r="A134" t="s">
        <v>273</v>
      </c>
      <c r="B134" t="s">
        <v>274</v>
      </c>
      <c r="D134" t="s">
        <v>9</v>
      </c>
      <c r="E134" s="2">
        <v>8005</v>
      </c>
      <c r="F134" s="2">
        <f>VLOOKUP(A134,'USall 2016-2022'!A:T,4,FALSE)</f>
        <v>17118</v>
      </c>
      <c r="G134" s="3">
        <f t="shared" si="22"/>
        <v>46.763640612221053</v>
      </c>
      <c r="H134" s="2">
        <f>VLOOKUP(A134,'OAdata 313 US GridIDs 2016-22'!A:G,2,FALSE)</f>
        <v>7048</v>
      </c>
      <c r="I134" s="2">
        <f>VLOOKUP(A134,'OAdata 313 US GridIDs 2016-22'!A:G,3,FALSE)</f>
        <v>957</v>
      </c>
      <c r="J134" s="2">
        <f>VLOOKUP(A134,'OAdata 313 US GridIDs 2016-22'!A:G,4,FALSE)</f>
        <v>2354</v>
      </c>
      <c r="K134" s="2">
        <f>VLOOKUP(A134,'OAdata 313 US GridIDs 2016-22'!A:G,5,FALSE)</f>
        <v>2288</v>
      </c>
      <c r="L134" s="2">
        <f>VLOOKUP(A134,'OAdata 313 US GridIDs 2016-22'!A:G,6,FALSE)</f>
        <v>1594</v>
      </c>
      <c r="M134" s="2">
        <f>VLOOKUP(A134,'OAdata 313 US GridIDs 2016-22'!A:G,7,FALSE)</f>
        <v>812</v>
      </c>
      <c r="N134" s="2">
        <f t="shared" si="23"/>
        <v>7048</v>
      </c>
      <c r="O134" s="2">
        <f t="shared" si="24"/>
        <v>0</v>
      </c>
      <c r="P134" s="2">
        <f t="shared" si="25"/>
        <v>8005</v>
      </c>
      <c r="Q134" s="6">
        <f t="shared" si="26"/>
        <v>1</v>
      </c>
      <c r="R134" s="3">
        <f t="shared" si="27"/>
        <v>11.955028107432856</v>
      </c>
      <c r="S134" s="3">
        <f t="shared" si="28"/>
        <v>29.406620861961276</v>
      </c>
      <c r="T134" s="3">
        <f t="shared" si="29"/>
        <v>28.582136164896937</v>
      </c>
      <c r="U134" s="3">
        <f t="shared" si="30"/>
        <v>19.912554653341662</v>
      </c>
      <c r="V134" s="3">
        <f t="shared" si="31"/>
        <v>10.143660212367269</v>
      </c>
      <c r="W134" s="2">
        <f t="shared" si="32"/>
        <v>99.999999999999986</v>
      </c>
    </row>
    <row r="135" spans="1:23" x14ac:dyDescent="0.25">
      <c r="A135" t="s">
        <v>275</v>
      </c>
      <c r="B135" t="s">
        <v>276</v>
      </c>
      <c r="D135" t="s">
        <v>9</v>
      </c>
      <c r="E135" s="2">
        <v>7912</v>
      </c>
      <c r="F135" s="2">
        <f>VLOOKUP(A135,'USall 2016-2022'!A:T,4,FALSE)</f>
        <v>10781</v>
      </c>
      <c r="G135" s="3">
        <f t="shared" si="22"/>
        <v>73.388368425934516</v>
      </c>
      <c r="H135" s="2">
        <f>VLOOKUP(A135,'OAdata 313 US GridIDs 2016-22'!A:G,2,FALSE)</f>
        <v>7477</v>
      </c>
      <c r="I135" s="2">
        <f>VLOOKUP(A135,'OAdata 313 US GridIDs 2016-22'!A:G,3,FALSE)</f>
        <v>438</v>
      </c>
      <c r="J135" s="2">
        <f>VLOOKUP(A135,'OAdata 313 US GridIDs 2016-22'!A:G,4,FALSE)</f>
        <v>2006</v>
      </c>
      <c r="K135" s="2">
        <f>VLOOKUP(A135,'OAdata 313 US GridIDs 2016-22'!A:G,5,FALSE)</f>
        <v>2403</v>
      </c>
      <c r="L135" s="2">
        <f>VLOOKUP(A135,'OAdata 313 US GridIDs 2016-22'!A:G,6,FALSE)</f>
        <v>1657</v>
      </c>
      <c r="M135" s="2">
        <f>VLOOKUP(A135,'OAdata 313 US GridIDs 2016-22'!A:G,7,FALSE)</f>
        <v>1411</v>
      </c>
      <c r="N135" s="2">
        <f t="shared" si="23"/>
        <v>7477</v>
      </c>
      <c r="O135" s="2">
        <f t="shared" si="24"/>
        <v>0</v>
      </c>
      <c r="P135" s="2">
        <f t="shared" si="25"/>
        <v>7915</v>
      </c>
      <c r="Q135" s="6">
        <f t="shared" si="26"/>
        <v>1.0003791708796765</v>
      </c>
      <c r="R135" s="3">
        <f t="shared" si="27"/>
        <v>5.5337965887555276</v>
      </c>
      <c r="S135" s="3">
        <f t="shared" si="28"/>
        <v>25.344283006948832</v>
      </c>
      <c r="T135" s="3">
        <f t="shared" si="29"/>
        <v>30.360075805432725</v>
      </c>
      <c r="U135" s="3">
        <f t="shared" si="30"/>
        <v>20.934933670246366</v>
      </c>
      <c r="V135" s="3">
        <f t="shared" si="31"/>
        <v>17.826910928616552</v>
      </c>
      <c r="W135" s="2">
        <f t="shared" si="32"/>
        <v>100.00000000000001</v>
      </c>
    </row>
    <row r="136" spans="1:23" x14ac:dyDescent="0.25">
      <c r="A136" t="s">
        <v>277</v>
      </c>
      <c r="B136" t="s">
        <v>278</v>
      </c>
      <c r="D136" t="s">
        <v>9</v>
      </c>
      <c r="E136" s="2">
        <v>7810</v>
      </c>
      <c r="F136" s="2">
        <f>VLOOKUP(A136,'USall 2016-2022'!A:T,4,FALSE)</f>
        <v>20139</v>
      </c>
      <c r="G136" s="3">
        <f t="shared" si="22"/>
        <v>38.780475693927208</v>
      </c>
      <c r="H136" s="2">
        <f>VLOOKUP(A136,'OAdata 313 US GridIDs 2016-22'!A:G,2,FALSE)</f>
        <v>5808</v>
      </c>
      <c r="I136" s="2">
        <f>VLOOKUP(A136,'OAdata 313 US GridIDs 2016-22'!A:G,3,FALSE)</f>
        <v>1987</v>
      </c>
      <c r="J136" s="2">
        <f>VLOOKUP(A136,'OAdata 313 US GridIDs 2016-22'!A:G,4,FALSE)</f>
        <v>1819</v>
      </c>
      <c r="K136" s="2">
        <f>VLOOKUP(A136,'OAdata 313 US GridIDs 2016-22'!A:G,5,FALSE)</f>
        <v>1856</v>
      </c>
      <c r="L136" s="2">
        <f>VLOOKUP(A136,'OAdata 313 US GridIDs 2016-22'!A:G,6,FALSE)</f>
        <v>1086</v>
      </c>
      <c r="M136" s="2">
        <f>VLOOKUP(A136,'OAdata 313 US GridIDs 2016-22'!A:G,7,FALSE)</f>
        <v>1047</v>
      </c>
      <c r="N136" s="2">
        <f t="shared" si="23"/>
        <v>5808</v>
      </c>
      <c r="O136" s="2">
        <f t="shared" si="24"/>
        <v>0</v>
      </c>
      <c r="P136" s="2">
        <f t="shared" si="25"/>
        <v>7795</v>
      </c>
      <c r="Q136" s="6">
        <f t="shared" si="26"/>
        <v>0.99807938540332908</v>
      </c>
      <c r="R136" s="3">
        <f t="shared" si="27"/>
        <v>25.490699166132135</v>
      </c>
      <c r="S136" s="3">
        <f t="shared" si="28"/>
        <v>23.335471456061576</v>
      </c>
      <c r="T136" s="3">
        <f t="shared" si="29"/>
        <v>23.810134701731879</v>
      </c>
      <c r="U136" s="3">
        <f t="shared" si="30"/>
        <v>13.932007697241822</v>
      </c>
      <c r="V136" s="3">
        <f t="shared" si="31"/>
        <v>13.431686978832586</v>
      </c>
      <c r="W136" s="2">
        <f t="shared" si="32"/>
        <v>100.00000000000001</v>
      </c>
    </row>
    <row r="137" spans="1:23" x14ac:dyDescent="0.25">
      <c r="A137" t="s">
        <v>279</v>
      </c>
      <c r="B137" t="s">
        <v>280</v>
      </c>
      <c r="D137" t="s">
        <v>9</v>
      </c>
      <c r="E137" s="2">
        <v>7752</v>
      </c>
      <c r="F137" s="2">
        <f>VLOOKUP(A137,'USall 2016-2022'!A:T,4,FALSE)</f>
        <v>17900</v>
      </c>
      <c r="G137" s="3">
        <f t="shared" si="22"/>
        <v>43.307262569832403</v>
      </c>
      <c r="H137" s="2">
        <f>VLOOKUP(A137,'OAdata 313 US GridIDs 2016-22'!A:G,2,FALSE)</f>
        <v>6603</v>
      </c>
      <c r="I137" s="2">
        <f>VLOOKUP(A137,'OAdata 313 US GridIDs 2016-22'!A:G,3,FALSE)</f>
        <v>1153</v>
      </c>
      <c r="J137" s="2">
        <f>VLOOKUP(A137,'OAdata 313 US GridIDs 2016-22'!A:G,4,FALSE)</f>
        <v>2798</v>
      </c>
      <c r="K137" s="2">
        <f>VLOOKUP(A137,'OAdata 313 US GridIDs 2016-22'!A:G,5,FALSE)</f>
        <v>1905</v>
      </c>
      <c r="L137" s="2">
        <f>VLOOKUP(A137,'OAdata 313 US GridIDs 2016-22'!A:G,6,FALSE)</f>
        <v>1208</v>
      </c>
      <c r="M137" s="2">
        <f>VLOOKUP(A137,'OAdata 313 US GridIDs 2016-22'!A:G,7,FALSE)</f>
        <v>692</v>
      </c>
      <c r="N137" s="2">
        <f t="shared" si="23"/>
        <v>6603</v>
      </c>
      <c r="O137" s="2">
        <f t="shared" si="24"/>
        <v>0</v>
      </c>
      <c r="P137" s="2">
        <f t="shared" si="25"/>
        <v>7756</v>
      </c>
      <c r="Q137" s="6">
        <f t="shared" si="26"/>
        <v>1.0005159958720331</v>
      </c>
      <c r="R137" s="3">
        <f t="shared" si="27"/>
        <v>14.865910263022176</v>
      </c>
      <c r="S137" s="3">
        <f t="shared" si="28"/>
        <v>36.075296544610623</v>
      </c>
      <c r="T137" s="3">
        <f t="shared" si="29"/>
        <v>24.56162970603404</v>
      </c>
      <c r="U137" s="3">
        <f t="shared" si="30"/>
        <v>15.57503867973182</v>
      </c>
      <c r="V137" s="3">
        <f t="shared" si="31"/>
        <v>8.9221248066013406</v>
      </c>
      <c r="W137" s="2">
        <f t="shared" si="32"/>
        <v>100</v>
      </c>
    </row>
    <row r="138" spans="1:23" x14ac:dyDescent="0.25">
      <c r="A138" t="s">
        <v>281</v>
      </c>
      <c r="B138" t="s">
        <v>282</v>
      </c>
      <c r="D138" t="s">
        <v>9</v>
      </c>
      <c r="E138" s="2">
        <v>7713</v>
      </c>
      <c r="F138" s="2">
        <f>VLOOKUP(A138,'USall 2016-2022'!A:T,4,FALSE)</f>
        <v>15051</v>
      </c>
      <c r="G138" s="3">
        <f t="shared" si="22"/>
        <v>51.245764401036475</v>
      </c>
      <c r="H138" s="2">
        <f>VLOOKUP(A138,'OAdata 313 US GridIDs 2016-22'!A:G,2,FALSE)</f>
        <v>6264</v>
      </c>
      <c r="I138" s="2">
        <f>VLOOKUP(A138,'OAdata 313 US GridIDs 2016-22'!A:G,3,FALSE)</f>
        <v>1444</v>
      </c>
      <c r="J138" s="2">
        <f>VLOOKUP(A138,'OAdata 313 US GridIDs 2016-22'!A:G,4,FALSE)</f>
        <v>1865</v>
      </c>
      <c r="K138" s="2">
        <f>VLOOKUP(A138,'OAdata 313 US GridIDs 2016-22'!A:G,5,FALSE)</f>
        <v>1991</v>
      </c>
      <c r="L138" s="2">
        <f>VLOOKUP(A138,'OAdata 313 US GridIDs 2016-22'!A:G,6,FALSE)</f>
        <v>1518</v>
      </c>
      <c r="M138" s="2">
        <f>VLOOKUP(A138,'OAdata 313 US GridIDs 2016-22'!A:G,7,FALSE)</f>
        <v>890</v>
      </c>
      <c r="N138" s="2">
        <f t="shared" si="23"/>
        <v>6264</v>
      </c>
      <c r="O138" s="2">
        <f t="shared" si="24"/>
        <v>0</v>
      </c>
      <c r="P138" s="2">
        <f t="shared" si="25"/>
        <v>7708</v>
      </c>
      <c r="Q138" s="6">
        <f t="shared" si="26"/>
        <v>0.99935174380915337</v>
      </c>
      <c r="R138" s="3">
        <f t="shared" si="27"/>
        <v>18.733783082511675</v>
      </c>
      <c r="S138" s="3">
        <f t="shared" si="28"/>
        <v>24.195640892579139</v>
      </c>
      <c r="T138" s="3">
        <f t="shared" si="29"/>
        <v>25.830306175402178</v>
      </c>
      <c r="U138" s="3">
        <f t="shared" si="30"/>
        <v>19.693824597820448</v>
      </c>
      <c r="V138" s="3">
        <f t="shared" si="31"/>
        <v>11.54644525168656</v>
      </c>
      <c r="W138" s="2">
        <f t="shared" si="32"/>
        <v>100.00000000000001</v>
      </c>
    </row>
    <row r="139" spans="1:23" x14ac:dyDescent="0.25">
      <c r="A139" t="s">
        <v>283</v>
      </c>
      <c r="B139" t="s">
        <v>284</v>
      </c>
      <c r="D139" t="s">
        <v>9</v>
      </c>
      <c r="E139" s="2">
        <v>7707</v>
      </c>
      <c r="F139" s="2">
        <f>VLOOKUP(A139,'USall 2016-2022'!A:T,4,FALSE)</f>
        <v>19694</v>
      </c>
      <c r="G139" s="3">
        <f t="shared" si="22"/>
        <v>39.13374631867574</v>
      </c>
      <c r="H139" s="2">
        <f>VLOOKUP(A139,'OAdata 313 US GridIDs 2016-22'!A:G,2,FALSE)</f>
        <v>5485</v>
      </c>
      <c r="I139" s="2">
        <f>VLOOKUP(A139,'OAdata 313 US GridIDs 2016-22'!A:G,3,FALSE)</f>
        <v>2213</v>
      </c>
      <c r="J139" s="2">
        <f>VLOOKUP(A139,'OAdata 313 US GridIDs 2016-22'!A:G,4,FALSE)</f>
        <v>1536</v>
      </c>
      <c r="K139" s="2">
        <f>VLOOKUP(A139,'OAdata 313 US GridIDs 2016-22'!A:G,5,FALSE)</f>
        <v>1532</v>
      </c>
      <c r="L139" s="2">
        <f>VLOOKUP(A139,'OAdata 313 US GridIDs 2016-22'!A:G,6,FALSE)</f>
        <v>1193</v>
      </c>
      <c r="M139" s="2">
        <f>VLOOKUP(A139,'OAdata 313 US GridIDs 2016-22'!A:G,7,FALSE)</f>
        <v>1224</v>
      </c>
      <c r="N139" s="2">
        <f t="shared" si="23"/>
        <v>5485</v>
      </c>
      <c r="O139" s="2">
        <f t="shared" si="24"/>
        <v>0</v>
      </c>
      <c r="P139" s="2">
        <f t="shared" si="25"/>
        <v>7698</v>
      </c>
      <c r="Q139" s="6">
        <f t="shared" si="26"/>
        <v>0.99883223043985991</v>
      </c>
      <c r="R139" s="3">
        <f t="shared" si="27"/>
        <v>28.747726682255131</v>
      </c>
      <c r="S139" s="3">
        <f t="shared" si="28"/>
        <v>19.95323460639127</v>
      </c>
      <c r="T139" s="3">
        <f t="shared" si="29"/>
        <v>19.901273057937129</v>
      </c>
      <c r="U139" s="3">
        <f t="shared" si="30"/>
        <v>15.497531826448427</v>
      </c>
      <c r="V139" s="3">
        <f t="shared" si="31"/>
        <v>15.900233826968044</v>
      </c>
      <c r="W139" s="2">
        <f t="shared" si="32"/>
        <v>100</v>
      </c>
    </row>
    <row r="140" spans="1:23" x14ac:dyDescent="0.25">
      <c r="A140" t="s">
        <v>285</v>
      </c>
      <c r="B140" t="s">
        <v>286</v>
      </c>
      <c r="D140" t="s">
        <v>9</v>
      </c>
      <c r="E140" s="2">
        <v>7701</v>
      </c>
      <c r="F140" s="2">
        <f>VLOOKUP(A140,'USall 2016-2022'!A:T,4,FALSE)</f>
        <v>18411</v>
      </c>
      <c r="G140" s="3">
        <f t="shared" si="22"/>
        <v>41.828254847645432</v>
      </c>
      <c r="H140" s="2">
        <f>VLOOKUP(A140,'OAdata 313 US GridIDs 2016-22'!A:G,2,FALSE)</f>
        <v>6644</v>
      </c>
      <c r="I140" s="2">
        <f>VLOOKUP(A140,'OAdata 313 US GridIDs 2016-22'!A:G,3,FALSE)</f>
        <v>1036</v>
      </c>
      <c r="J140" s="2">
        <f>VLOOKUP(A140,'OAdata 313 US GridIDs 2016-22'!A:G,4,FALSE)</f>
        <v>2570</v>
      </c>
      <c r="K140" s="2">
        <f>VLOOKUP(A140,'OAdata 313 US GridIDs 2016-22'!A:G,5,FALSE)</f>
        <v>1997</v>
      </c>
      <c r="L140" s="2">
        <f>VLOOKUP(A140,'OAdata 313 US GridIDs 2016-22'!A:G,6,FALSE)</f>
        <v>1442</v>
      </c>
      <c r="M140" s="2">
        <f>VLOOKUP(A140,'OAdata 313 US GridIDs 2016-22'!A:G,7,FALSE)</f>
        <v>635</v>
      </c>
      <c r="N140" s="2">
        <f t="shared" si="23"/>
        <v>6644</v>
      </c>
      <c r="O140" s="2">
        <f t="shared" si="24"/>
        <v>0</v>
      </c>
      <c r="P140" s="2">
        <f t="shared" si="25"/>
        <v>7680</v>
      </c>
      <c r="Q140" s="6">
        <f t="shared" si="26"/>
        <v>0.99727308141799764</v>
      </c>
      <c r="R140" s="3">
        <f t="shared" si="27"/>
        <v>13.489583333333332</v>
      </c>
      <c r="S140" s="3">
        <f t="shared" si="28"/>
        <v>33.463541666666671</v>
      </c>
      <c r="T140" s="3">
        <f t="shared" si="29"/>
        <v>26.002604166666664</v>
      </c>
      <c r="U140" s="3">
        <f t="shared" si="30"/>
        <v>18.776041666666668</v>
      </c>
      <c r="V140" s="3">
        <f t="shared" si="31"/>
        <v>8.2682291666666679</v>
      </c>
      <c r="W140" s="2">
        <f t="shared" si="32"/>
        <v>100</v>
      </c>
    </row>
    <row r="141" spans="1:23" x14ac:dyDescent="0.25">
      <c r="A141" t="s">
        <v>287</v>
      </c>
      <c r="B141" t="s">
        <v>288</v>
      </c>
      <c r="D141" t="s">
        <v>266</v>
      </c>
      <c r="E141" s="2">
        <v>7507</v>
      </c>
      <c r="F141" s="2">
        <f>VLOOKUP(A141,'USall 2016-2022'!A:T,4,FALSE)</f>
        <v>16736</v>
      </c>
      <c r="G141" s="3">
        <f t="shared" si="22"/>
        <v>44.855401529636715</v>
      </c>
      <c r="H141" s="2" t="e">
        <f>VLOOKUP(A141,'OAdata 313 US GridIDs 2016-22'!A:G,2,FALSE)</f>
        <v>#N/A</v>
      </c>
      <c r="I141" s="2" t="e">
        <f>VLOOKUP(A141,'OAdata 313 US GridIDs 2016-22'!A:G,3,FALSE)</f>
        <v>#N/A</v>
      </c>
      <c r="J141" s="2" t="e">
        <f>VLOOKUP(A141,'OAdata 313 US GridIDs 2016-22'!A:G,4,FALSE)</f>
        <v>#N/A</v>
      </c>
      <c r="K141" s="2" t="e">
        <f>VLOOKUP(A141,'OAdata 313 US GridIDs 2016-22'!A:G,5,FALSE)</f>
        <v>#N/A</v>
      </c>
      <c r="L141" s="2" t="e">
        <f>VLOOKUP(A141,'OAdata 313 US GridIDs 2016-22'!A:G,6,FALSE)</f>
        <v>#N/A</v>
      </c>
      <c r="M141" s="2" t="e">
        <f>VLOOKUP(A141,'OAdata 313 US GridIDs 2016-22'!A:G,7,FALSE)</f>
        <v>#N/A</v>
      </c>
      <c r="N141" s="2" t="e">
        <f t="shared" si="23"/>
        <v>#N/A</v>
      </c>
      <c r="O141" s="2" t="e">
        <f t="shared" si="24"/>
        <v>#N/A</v>
      </c>
      <c r="P141" s="2" t="e">
        <f t="shared" si="25"/>
        <v>#N/A</v>
      </c>
      <c r="Q141" s="6" t="e">
        <f t="shared" si="26"/>
        <v>#N/A</v>
      </c>
      <c r="R141" s="3" t="e">
        <f t="shared" si="27"/>
        <v>#N/A</v>
      </c>
      <c r="S141" s="3" t="e">
        <f t="shared" si="28"/>
        <v>#N/A</v>
      </c>
      <c r="T141" s="3" t="e">
        <f t="shared" si="29"/>
        <v>#N/A</v>
      </c>
      <c r="U141" s="3" t="e">
        <f t="shared" si="30"/>
        <v>#N/A</v>
      </c>
      <c r="V141" s="3" t="e">
        <f t="shared" si="31"/>
        <v>#N/A</v>
      </c>
      <c r="W141" s="2" t="e">
        <f t="shared" si="32"/>
        <v>#N/A</v>
      </c>
    </row>
    <row r="142" spans="1:23" x14ac:dyDescent="0.25">
      <c r="A142" t="s">
        <v>289</v>
      </c>
      <c r="B142" t="s">
        <v>290</v>
      </c>
      <c r="D142" t="s">
        <v>9</v>
      </c>
      <c r="E142" s="2">
        <v>7479</v>
      </c>
      <c r="F142" s="2">
        <f>VLOOKUP(A142,'USall 2016-2022'!A:T,4,FALSE)</f>
        <v>18340</v>
      </c>
      <c r="G142" s="3">
        <f t="shared" si="22"/>
        <v>40.779716466739366</v>
      </c>
      <c r="H142" s="2">
        <f>VLOOKUP(A142,'OAdata 313 US GridIDs 2016-22'!A:G,2,FALSE)</f>
        <v>5604</v>
      </c>
      <c r="I142" s="2">
        <f>VLOOKUP(A142,'OAdata 313 US GridIDs 2016-22'!A:G,3,FALSE)</f>
        <v>1853</v>
      </c>
      <c r="J142" s="2">
        <f>VLOOKUP(A142,'OAdata 313 US GridIDs 2016-22'!A:G,4,FALSE)</f>
        <v>1845</v>
      </c>
      <c r="K142" s="2">
        <f>VLOOKUP(A142,'OAdata 313 US GridIDs 2016-22'!A:G,5,FALSE)</f>
        <v>1652</v>
      </c>
      <c r="L142" s="2">
        <f>VLOOKUP(A142,'OAdata 313 US GridIDs 2016-22'!A:G,6,FALSE)</f>
        <v>1261</v>
      </c>
      <c r="M142" s="2">
        <f>VLOOKUP(A142,'OAdata 313 US GridIDs 2016-22'!A:G,7,FALSE)</f>
        <v>846</v>
      </c>
      <c r="N142" s="2">
        <f t="shared" si="23"/>
        <v>5604</v>
      </c>
      <c r="O142" s="2">
        <f t="shared" si="24"/>
        <v>0</v>
      </c>
      <c r="P142" s="2">
        <f t="shared" si="25"/>
        <v>7457</v>
      </c>
      <c r="Q142" s="6">
        <f t="shared" si="26"/>
        <v>0.99705843027142671</v>
      </c>
      <c r="R142" s="3">
        <f t="shared" si="27"/>
        <v>24.849135040901167</v>
      </c>
      <c r="S142" s="3">
        <f t="shared" si="28"/>
        <v>24.741853292208663</v>
      </c>
      <c r="T142" s="3">
        <f t="shared" si="29"/>
        <v>22.153681105002011</v>
      </c>
      <c r="U142" s="3">
        <f t="shared" si="30"/>
        <v>16.910285637655896</v>
      </c>
      <c r="V142" s="3">
        <f t="shared" si="31"/>
        <v>11.345044924232264</v>
      </c>
      <c r="W142" s="2">
        <f t="shared" si="32"/>
        <v>100</v>
      </c>
    </row>
    <row r="143" spans="1:23" x14ac:dyDescent="0.25">
      <c r="A143" t="s">
        <v>291</v>
      </c>
      <c r="B143" t="s">
        <v>292</v>
      </c>
      <c r="D143" t="s">
        <v>9</v>
      </c>
      <c r="E143" s="2">
        <v>7412</v>
      </c>
      <c r="F143" s="2">
        <f>VLOOKUP(A143,'USall 2016-2022'!A:T,4,FALSE)</f>
        <v>15534</v>
      </c>
      <c r="G143" s="3">
        <f t="shared" si="22"/>
        <v>47.71469035663705</v>
      </c>
      <c r="H143" s="2">
        <f>VLOOKUP(A143,'OAdata 313 US GridIDs 2016-22'!A:G,2,FALSE)</f>
        <v>5402</v>
      </c>
      <c r="I143" s="2">
        <f>VLOOKUP(A143,'OAdata 313 US GridIDs 2016-22'!A:G,3,FALSE)</f>
        <v>2002</v>
      </c>
      <c r="J143" s="2">
        <f>VLOOKUP(A143,'OAdata 313 US GridIDs 2016-22'!A:G,4,FALSE)</f>
        <v>847</v>
      </c>
      <c r="K143" s="2">
        <f>VLOOKUP(A143,'OAdata 313 US GridIDs 2016-22'!A:G,5,FALSE)</f>
        <v>2372</v>
      </c>
      <c r="L143" s="2">
        <f>VLOOKUP(A143,'OAdata 313 US GridIDs 2016-22'!A:G,6,FALSE)</f>
        <v>978</v>
      </c>
      <c r="M143" s="2">
        <f>VLOOKUP(A143,'OAdata 313 US GridIDs 2016-22'!A:G,7,FALSE)</f>
        <v>1205</v>
      </c>
      <c r="N143" s="2">
        <f t="shared" si="23"/>
        <v>5402</v>
      </c>
      <c r="O143" s="2">
        <f t="shared" si="24"/>
        <v>0</v>
      </c>
      <c r="P143" s="2">
        <f t="shared" si="25"/>
        <v>7404</v>
      </c>
      <c r="Q143" s="6">
        <f t="shared" si="26"/>
        <v>0.99892066918510525</v>
      </c>
      <c r="R143" s="3">
        <f t="shared" si="27"/>
        <v>27.039438141545112</v>
      </c>
      <c r="S143" s="3">
        <f t="shared" si="28"/>
        <v>11.4397622906537</v>
      </c>
      <c r="T143" s="3">
        <f t="shared" si="29"/>
        <v>32.03673689897353</v>
      </c>
      <c r="U143" s="3">
        <f t="shared" si="30"/>
        <v>13.209076175040519</v>
      </c>
      <c r="V143" s="3">
        <f t="shared" si="31"/>
        <v>16.274986493787143</v>
      </c>
      <c r="W143" s="2">
        <f t="shared" si="32"/>
        <v>100</v>
      </c>
    </row>
    <row r="144" spans="1:23" x14ac:dyDescent="0.25">
      <c r="A144" t="s">
        <v>293</v>
      </c>
      <c r="B144" t="s">
        <v>294</v>
      </c>
      <c r="D144" t="s">
        <v>9</v>
      </c>
      <c r="E144" s="2">
        <v>7351</v>
      </c>
      <c r="F144" s="2">
        <f>VLOOKUP(A144,'USall 2016-2022'!A:T,4,FALSE)</f>
        <v>19474</v>
      </c>
      <c r="G144" s="3">
        <f t="shared" si="22"/>
        <v>37.747766252439149</v>
      </c>
      <c r="H144" s="2">
        <f>VLOOKUP(A144,'OAdata 313 US GridIDs 2016-22'!A:G,2,FALSE)</f>
        <v>6406</v>
      </c>
      <c r="I144" s="2">
        <f>VLOOKUP(A144,'OAdata 313 US GridIDs 2016-22'!A:G,3,FALSE)</f>
        <v>942</v>
      </c>
      <c r="J144" s="2">
        <f>VLOOKUP(A144,'OAdata 313 US GridIDs 2016-22'!A:G,4,FALSE)</f>
        <v>2304</v>
      </c>
      <c r="K144" s="2">
        <f>VLOOKUP(A144,'OAdata 313 US GridIDs 2016-22'!A:G,5,FALSE)</f>
        <v>1827</v>
      </c>
      <c r="L144" s="2">
        <f>VLOOKUP(A144,'OAdata 313 US GridIDs 2016-22'!A:G,6,FALSE)</f>
        <v>1489</v>
      </c>
      <c r="M144" s="2">
        <f>VLOOKUP(A144,'OAdata 313 US GridIDs 2016-22'!A:G,7,FALSE)</f>
        <v>786</v>
      </c>
      <c r="N144" s="2">
        <f t="shared" si="23"/>
        <v>6406</v>
      </c>
      <c r="O144" s="2">
        <f t="shared" si="24"/>
        <v>0</v>
      </c>
      <c r="P144" s="2">
        <f t="shared" si="25"/>
        <v>7348</v>
      </c>
      <c r="Q144" s="6">
        <f t="shared" si="26"/>
        <v>0.99959189225955647</v>
      </c>
      <c r="R144" s="3">
        <f t="shared" si="27"/>
        <v>12.819814915623299</v>
      </c>
      <c r="S144" s="3">
        <f t="shared" si="28"/>
        <v>31.35547087642896</v>
      </c>
      <c r="T144" s="3">
        <f t="shared" si="29"/>
        <v>24.863908546543275</v>
      </c>
      <c r="U144" s="3">
        <f t="shared" si="30"/>
        <v>20.264017419706043</v>
      </c>
      <c r="V144" s="3">
        <f t="shared" si="31"/>
        <v>10.696788241698421</v>
      </c>
      <c r="W144" s="2">
        <f t="shared" si="32"/>
        <v>100</v>
      </c>
    </row>
    <row r="145" spans="1:23" x14ac:dyDescent="0.25">
      <c r="A145" t="s">
        <v>295</v>
      </c>
      <c r="B145" t="s">
        <v>296</v>
      </c>
      <c r="D145" t="s">
        <v>9</v>
      </c>
      <c r="E145" s="2">
        <v>7297</v>
      </c>
      <c r="F145" s="2">
        <f>VLOOKUP(A145,'USall 2016-2022'!A:T,4,FALSE)</f>
        <v>8860</v>
      </c>
      <c r="G145" s="3">
        <f t="shared" si="22"/>
        <v>82.358916478555301</v>
      </c>
      <c r="H145" s="2">
        <f>VLOOKUP(A145,'OAdata 313 US GridIDs 2016-22'!A:G,2,FALSE)</f>
        <v>6653</v>
      </c>
      <c r="I145" s="2">
        <f>VLOOKUP(A145,'OAdata 313 US GridIDs 2016-22'!A:G,3,FALSE)</f>
        <v>655</v>
      </c>
      <c r="J145" s="2">
        <f>VLOOKUP(A145,'OAdata 313 US GridIDs 2016-22'!A:G,4,FALSE)</f>
        <v>1471</v>
      </c>
      <c r="K145" s="2">
        <f>VLOOKUP(A145,'OAdata 313 US GridIDs 2016-22'!A:G,5,FALSE)</f>
        <v>2679</v>
      </c>
      <c r="L145" s="2">
        <f>VLOOKUP(A145,'OAdata 313 US GridIDs 2016-22'!A:G,6,FALSE)</f>
        <v>1481</v>
      </c>
      <c r="M145" s="2">
        <f>VLOOKUP(A145,'OAdata 313 US GridIDs 2016-22'!A:G,7,FALSE)</f>
        <v>1022</v>
      </c>
      <c r="N145" s="2">
        <f t="shared" si="23"/>
        <v>6653</v>
      </c>
      <c r="O145" s="2">
        <f t="shared" si="24"/>
        <v>0</v>
      </c>
      <c r="P145" s="2">
        <f t="shared" si="25"/>
        <v>7308</v>
      </c>
      <c r="Q145" s="6">
        <f t="shared" si="26"/>
        <v>1.0015074688228038</v>
      </c>
      <c r="R145" s="3">
        <f t="shared" si="27"/>
        <v>8.9627805145046526</v>
      </c>
      <c r="S145" s="3">
        <f t="shared" si="28"/>
        <v>20.128626163108922</v>
      </c>
      <c r="T145" s="3">
        <f t="shared" si="29"/>
        <v>36.658456486042695</v>
      </c>
      <c r="U145" s="3">
        <f t="shared" si="30"/>
        <v>20.265462506841818</v>
      </c>
      <c r="V145" s="3">
        <f t="shared" si="31"/>
        <v>13.984674329501914</v>
      </c>
      <c r="W145" s="2">
        <f t="shared" si="32"/>
        <v>100</v>
      </c>
    </row>
    <row r="146" spans="1:23" x14ac:dyDescent="0.25">
      <c r="A146" t="s">
        <v>297</v>
      </c>
      <c r="B146" t="s">
        <v>298</v>
      </c>
      <c r="D146" t="s">
        <v>144</v>
      </c>
      <c r="E146" s="2">
        <v>7134</v>
      </c>
      <c r="F146" s="2">
        <f>VLOOKUP(A146,'USall 2016-2022'!A:T,4,FALSE)</f>
        <v>16844</v>
      </c>
      <c r="G146" s="3">
        <f t="shared" si="22"/>
        <v>42.353360246972215</v>
      </c>
      <c r="H146" s="2" t="e">
        <f>VLOOKUP(A146,'OAdata 313 US GridIDs 2016-22'!A:G,2,FALSE)</f>
        <v>#N/A</v>
      </c>
      <c r="I146" s="2" t="e">
        <f>VLOOKUP(A146,'OAdata 313 US GridIDs 2016-22'!A:G,3,FALSE)</f>
        <v>#N/A</v>
      </c>
      <c r="J146" s="2" t="e">
        <f>VLOOKUP(A146,'OAdata 313 US GridIDs 2016-22'!A:G,4,FALSE)</f>
        <v>#N/A</v>
      </c>
      <c r="K146" s="2" t="e">
        <f>VLOOKUP(A146,'OAdata 313 US GridIDs 2016-22'!A:G,5,FALSE)</f>
        <v>#N/A</v>
      </c>
      <c r="L146" s="2" t="e">
        <f>VLOOKUP(A146,'OAdata 313 US GridIDs 2016-22'!A:G,6,FALSE)</f>
        <v>#N/A</v>
      </c>
      <c r="M146" s="2" t="e">
        <f>VLOOKUP(A146,'OAdata 313 US GridIDs 2016-22'!A:G,7,FALSE)</f>
        <v>#N/A</v>
      </c>
      <c r="N146" s="2" t="e">
        <f t="shared" si="23"/>
        <v>#N/A</v>
      </c>
      <c r="O146" s="2" t="e">
        <f t="shared" si="24"/>
        <v>#N/A</v>
      </c>
      <c r="P146" s="2" t="e">
        <f t="shared" si="25"/>
        <v>#N/A</v>
      </c>
      <c r="Q146" s="6" t="e">
        <f t="shared" si="26"/>
        <v>#N/A</v>
      </c>
      <c r="R146" s="3" t="e">
        <f t="shared" si="27"/>
        <v>#N/A</v>
      </c>
      <c r="S146" s="3" t="e">
        <f t="shared" si="28"/>
        <v>#N/A</v>
      </c>
      <c r="T146" s="3" t="e">
        <f t="shared" si="29"/>
        <v>#N/A</v>
      </c>
      <c r="U146" s="3" t="e">
        <f t="shared" si="30"/>
        <v>#N/A</v>
      </c>
      <c r="V146" s="3" t="e">
        <f t="shared" si="31"/>
        <v>#N/A</v>
      </c>
      <c r="W146" s="2" t="e">
        <f t="shared" si="32"/>
        <v>#N/A</v>
      </c>
    </row>
    <row r="147" spans="1:23" x14ac:dyDescent="0.25">
      <c r="A147" t="s">
        <v>299</v>
      </c>
      <c r="B147" t="s">
        <v>300</v>
      </c>
      <c r="D147" t="s">
        <v>9</v>
      </c>
      <c r="E147" s="2">
        <v>7043</v>
      </c>
      <c r="F147" s="2">
        <f>VLOOKUP(A147,'USall 2016-2022'!A:T,4,FALSE)</f>
        <v>16824</v>
      </c>
      <c r="G147" s="3">
        <f t="shared" si="22"/>
        <v>41.862815026153115</v>
      </c>
      <c r="H147" s="2">
        <f>VLOOKUP(A147,'OAdata 313 US GridIDs 2016-22'!A:G,2,FALSE)</f>
        <v>4353</v>
      </c>
      <c r="I147" s="2">
        <f>VLOOKUP(A147,'OAdata 313 US GridIDs 2016-22'!A:G,3,FALSE)</f>
        <v>2685</v>
      </c>
      <c r="J147" s="2">
        <f>VLOOKUP(A147,'OAdata 313 US GridIDs 2016-22'!A:G,4,FALSE)</f>
        <v>981</v>
      </c>
      <c r="K147" s="2">
        <f>VLOOKUP(A147,'OAdata 313 US GridIDs 2016-22'!A:G,5,FALSE)</f>
        <v>1423</v>
      </c>
      <c r="L147" s="2">
        <f>VLOOKUP(A147,'OAdata 313 US GridIDs 2016-22'!A:G,6,FALSE)</f>
        <v>1090</v>
      </c>
      <c r="M147" s="2">
        <f>VLOOKUP(A147,'OAdata 313 US GridIDs 2016-22'!A:G,7,FALSE)</f>
        <v>859</v>
      </c>
      <c r="N147" s="2">
        <f t="shared" si="23"/>
        <v>4353</v>
      </c>
      <c r="O147" s="2">
        <f t="shared" si="24"/>
        <v>0</v>
      </c>
      <c r="P147" s="2">
        <f t="shared" si="25"/>
        <v>7038</v>
      </c>
      <c r="Q147" s="6">
        <f t="shared" si="26"/>
        <v>0.99929007525202329</v>
      </c>
      <c r="R147" s="3">
        <f t="shared" si="27"/>
        <v>38.150042625745954</v>
      </c>
      <c r="S147" s="3">
        <f t="shared" si="28"/>
        <v>13.938618925831204</v>
      </c>
      <c r="T147" s="3">
        <f t="shared" si="29"/>
        <v>20.218812162546179</v>
      </c>
      <c r="U147" s="3">
        <f t="shared" si="30"/>
        <v>15.487354362034669</v>
      </c>
      <c r="V147" s="3">
        <f t="shared" si="31"/>
        <v>12.205171923842</v>
      </c>
      <c r="W147" s="2">
        <f t="shared" si="32"/>
        <v>100.00000000000001</v>
      </c>
    </row>
    <row r="148" spans="1:23" x14ac:dyDescent="0.25">
      <c r="A148" t="s">
        <v>301</v>
      </c>
      <c r="B148" t="s">
        <v>302</v>
      </c>
      <c r="D148" t="s">
        <v>303</v>
      </c>
      <c r="E148" s="2">
        <v>7027</v>
      </c>
      <c r="F148" s="2">
        <f>VLOOKUP(A148,'USall 2016-2022'!A:T,4,FALSE)</f>
        <v>19630</v>
      </c>
      <c r="G148" s="3">
        <f t="shared" si="22"/>
        <v>35.797249108507387</v>
      </c>
      <c r="H148" s="2" t="e">
        <f>VLOOKUP(A148,'OAdata 313 US GridIDs 2016-22'!A:G,2,FALSE)</f>
        <v>#N/A</v>
      </c>
      <c r="I148" s="2" t="e">
        <f>VLOOKUP(A148,'OAdata 313 US GridIDs 2016-22'!A:G,3,FALSE)</f>
        <v>#N/A</v>
      </c>
      <c r="J148" s="2" t="e">
        <f>VLOOKUP(A148,'OAdata 313 US GridIDs 2016-22'!A:G,4,FALSE)</f>
        <v>#N/A</v>
      </c>
      <c r="K148" s="2" t="e">
        <f>VLOOKUP(A148,'OAdata 313 US GridIDs 2016-22'!A:G,5,FALSE)</f>
        <v>#N/A</v>
      </c>
      <c r="L148" s="2" t="e">
        <f>VLOOKUP(A148,'OAdata 313 US GridIDs 2016-22'!A:G,6,FALSE)</f>
        <v>#N/A</v>
      </c>
      <c r="M148" s="2" t="e">
        <f>VLOOKUP(A148,'OAdata 313 US GridIDs 2016-22'!A:G,7,FALSE)</f>
        <v>#N/A</v>
      </c>
      <c r="N148" s="2" t="e">
        <f t="shared" si="23"/>
        <v>#N/A</v>
      </c>
      <c r="O148" s="2" t="e">
        <f t="shared" si="24"/>
        <v>#N/A</v>
      </c>
      <c r="P148" s="2" t="e">
        <f t="shared" si="25"/>
        <v>#N/A</v>
      </c>
      <c r="Q148" s="6" t="e">
        <f t="shared" si="26"/>
        <v>#N/A</v>
      </c>
      <c r="R148" s="3" t="e">
        <f t="shared" si="27"/>
        <v>#N/A</v>
      </c>
      <c r="S148" s="3" t="e">
        <f t="shared" si="28"/>
        <v>#N/A</v>
      </c>
      <c r="T148" s="3" t="e">
        <f t="shared" si="29"/>
        <v>#N/A</v>
      </c>
      <c r="U148" s="3" t="e">
        <f t="shared" si="30"/>
        <v>#N/A</v>
      </c>
      <c r="V148" s="3" t="e">
        <f t="shared" si="31"/>
        <v>#N/A</v>
      </c>
      <c r="W148" s="2" t="e">
        <f t="shared" si="32"/>
        <v>#N/A</v>
      </c>
    </row>
    <row r="149" spans="1:23" x14ac:dyDescent="0.25">
      <c r="A149" t="s">
        <v>304</v>
      </c>
      <c r="B149" t="s">
        <v>305</v>
      </c>
      <c r="D149" t="s">
        <v>306</v>
      </c>
      <c r="E149" s="2">
        <v>7026</v>
      </c>
      <c r="F149" s="2">
        <f>VLOOKUP(A149,'USall 2016-2022'!A:T,4,FALSE)</f>
        <v>14293</v>
      </c>
      <c r="G149" s="3">
        <f t="shared" si="22"/>
        <v>49.156929965717481</v>
      </c>
      <c r="H149" s="2" t="e">
        <f>VLOOKUP(A149,'OAdata 313 US GridIDs 2016-22'!A:G,2,FALSE)</f>
        <v>#N/A</v>
      </c>
      <c r="I149" s="2" t="e">
        <f>VLOOKUP(A149,'OAdata 313 US GridIDs 2016-22'!A:G,3,FALSE)</f>
        <v>#N/A</v>
      </c>
      <c r="J149" s="2" t="e">
        <f>VLOOKUP(A149,'OAdata 313 US GridIDs 2016-22'!A:G,4,FALSE)</f>
        <v>#N/A</v>
      </c>
      <c r="K149" s="2" t="e">
        <f>VLOOKUP(A149,'OAdata 313 US GridIDs 2016-22'!A:G,5,FALSE)</f>
        <v>#N/A</v>
      </c>
      <c r="L149" s="2" t="e">
        <f>VLOOKUP(A149,'OAdata 313 US GridIDs 2016-22'!A:G,6,FALSE)</f>
        <v>#N/A</v>
      </c>
      <c r="M149" s="2" t="e">
        <f>VLOOKUP(A149,'OAdata 313 US GridIDs 2016-22'!A:G,7,FALSE)</f>
        <v>#N/A</v>
      </c>
      <c r="N149" s="2" t="e">
        <f t="shared" si="23"/>
        <v>#N/A</v>
      </c>
      <c r="O149" s="2" t="e">
        <f t="shared" si="24"/>
        <v>#N/A</v>
      </c>
      <c r="P149" s="2" t="e">
        <f t="shared" si="25"/>
        <v>#N/A</v>
      </c>
      <c r="Q149" s="6" t="e">
        <f t="shared" si="26"/>
        <v>#N/A</v>
      </c>
      <c r="R149" s="3" t="e">
        <f t="shared" si="27"/>
        <v>#N/A</v>
      </c>
      <c r="S149" s="3" t="e">
        <f t="shared" si="28"/>
        <v>#N/A</v>
      </c>
      <c r="T149" s="3" t="e">
        <f t="shared" si="29"/>
        <v>#N/A</v>
      </c>
      <c r="U149" s="3" t="e">
        <f t="shared" si="30"/>
        <v>#N/A</v>
      </c>
      <c r="V149" s="3" t="e">
        <f t="shared" si="31"/>
        <v>#N/A</v>
      </c>
      <c r="W149" s="2" t="e">
        <f t="shared" si="32"/>
        <v>#N/A</v>
      </c>
    </row>
    <row r="150" spans="1:23" x14ac:dyDescent="0.25">
      <c r="A150" t="s">
        <v>307</v>
      </c>
      <c r="B150" t="s">
        <v>308</v>
      </c>
      <c r="D150" t="s">
        <v>9</v>
      </c>
      <c r="E150" s="2">
        <v>6943</v>
      </c>
      <c r="F150" s="2">
        <f>VLOOKUP(A150,'USall 2016-2022'!A:T,4,FALSE)</f>
        <v>17108</v>
      </c>
      <c r="G150" s="3">
        <f t="shared" si="22"/>
        <v>40.583352817395365</v>
      </c>
      <c r="H150" s="2">
        <f>VLOOKUP(A150,'OAdata 313 US GridIDs 2016-22'!A:G,2,FALSE)</f>
        <v>4638</v>
      </c>
      <c r="I150" s="2">
        <f>VLOOKUP(A150,'OAdata 313 US GridIDs 2016-22'!A:G,3,FALSE)</f>
        <v>2302</v>
      </c>
      <c r="J150" s="2">
        <f>VLOOKUP(A150,'OAdata 313 US GridIDs 2016-22'!A:G,4,FALSE)</f>
        <v>1328</v>
      </c>
      <c r="K150" s="2">
        <f>VLOOKUP(A150,'OAdata 313 US GridIDs 2016-22'!A:G,5,FALSE)</f>
        <v>1781</v>
      </c>
      <c r="L150" s="2">
        <f>VLOOKUP(A150,'OAdata 313 US GridIDs 2016-22'!A:G,6,FALSE)</f>
        <v>739</v>
      </c>
      <c r="M150" s="2">
        <f>VLOOKUP(A150,'OAdata 313 US GridIDs 2016-22'!A:G,7,FALSE)</f>
        <v>790</v>
      </c>
      <c r="N150" s="2">
        <f t="shared" si="23"/>
        <v>4638</v>
      </c>
      <c r="O150" s="2">
        <f t="shared" si="24"/>
        <v>0</v>
      </c>
      <c r="P150" s="2">
        <f t="shared" si="25"/>
        <v>6940</v>
      </c>
      <c r="Q150" s="6">
        <f t="shared" si="26"/>
        <v>0.9995679101253061</v>
      </c>
      <c r="R150" s="3">
        <f t="shared" si="27"/>
        <v>33.170028818443804</v>
      </c>
      <c r="S150" s="3">
        <f t="shared" si="28"/>
        <v>19.135446685878961</v>
      </c>
      <c r="T150" s="3">
        <f t="shared" si="29"/>
        <v>25.662824207492797</v>
      </c>
      <c r="U150" s="3">
        <f t="shared" si="30"/>
        <v>10.648414985590778</v>
      </c>
      <c r="V150" s="3">
        <f t="shared" si="31"/>
        <v>11.383285302593659</v>
      </c>
      <c r="W150" s="2">
        <f t="shared" si="32"/>
        <v>100</v>
      </c>
    </row>
    <row r="151" spans="1:23" x14ac:dyDescent="0.25">
      <c r="A151" t="s">
        <v>309</v>
      </c>
      <c r="B151" t="s">
        <v>310</v>
      </c>
      <c r="D151" t="s">
        <v>311</v>
      </c>
      <c r="E151" s="2">
        <v>6767</v>
      </c>
      <c r="F151" s="2">
        <f>VLOOKUP(A151,'USall 2016-2022'!A:T,4,FALSE)</f>
        <v>16172</v>
      </c>
      <c r="G151" s="3">
        <f t="shared" si="22"/>
        <v>41.84392777640366</v>
      </c>
      <c r="H151" s="2" t="e">
        <f>VLOOKUP(A151,'OAdata 313 US GridIDs 2016-22'!A:G,2,FALSE)</f>
        <v>#N/A</v>
      </c>
      <c r="I151" s="2" t="e">
        <f>VLOOKUP(A151,'OAdata 313 US GridIDs 2016-22'!A:G,3,FALSE)</f>
        <v>#N/A</v>
      </c>
      <c r="J151" s="2" t="e">
        <f>VLOOKUP(A151,'OAdata 313 US GridIDs 2016-22'!A:G,4,FALSE)</f>
        <v>#N/A</v>
      </c>
      <c r="K151" s="2" t="e">
        <f>VLOOKUP(A151,'OAdata 313 US GridIDs 2016-22'!A:G,5,FALSE)</f>
        <v>#N/A</v>
      </c>
      <c r="L151" s="2" t="e">
        <f>VLOOKUP(A151,'OAdata 313 US GridIDs 2016-22'!A:G,6,FALSE)</f>
        <v>#N/A</v>
      </c>
      <c r="M151" s="2" t="e">
        <f>VLOOKUP(A151,'OAdata 313 US GridIDs 2016-22'!A:G,7,FALSE)</f>
        <v>#N/A</v>
      </c>
      <c r="N151" s="2" t="e">
        <f t="shared" si="23"/>
        <v>#N/A</v>
      </c>
      <c r="O151" s="2" t="e">
        <f t="shared" si="24"/>
        <v>#N/A</v>
      </c>
      <c r="P151" s="2" t="e">
        <f t="shared" si="25"/>
        <v>#N/A</v>
      </c>
      <c r="Q151" s="6" t="e">
        <f t="shared" si="26"/>
        <v>#N/A</v>
      </c>
      <c r="R151" s="3" t="e">
        <f t="shared" si="27"/>
        <v>#N/A</v>
      </c>
      <c r="S151" s="3" t="e">
        <f t="shared" si="28"/>
        <v>#N/A</v>
      </c>
      <c r="T151" s="3" t="e">
        <f t="shared" si="29"/>
        <v>#N/A</v>
      </c>
      <c r="U151" s="3" t="e">
        <f t="shared" si="30"/>
        <v>#N/A</v>
      </c>
      <c r="V151" s="3" t="e">
        <f t="shared" si="31"/>
        <v>#N/A</v>
      </c>
      <c r="W151" s="2" t="e">
        <f t="shared" si="32"/>
        <v>#N/A</v>
      </c>
    </row>
    <row r="152" spans="1:23" x14ac:dyDescent="0.25">
      <c r="A152" t="s">
        <v>312</v>
      </c>
      <c r="B152" t="s">
        <v>313</v>
      </c>
      <c r="D152" t="s">
        <v>9</v>
      </c>
      <c r="E152" s="2">
        <v>6695</v>
      </c>
      <c r="F152" s="2">
        <f>VLOOKUP(A152,'USall 2016-2022'!A:T,4,FALSE)</f>
        <v>18255</v>
      </c>
      <c r="G152" s="3">
        <f t="shared" si="22"/>
        <v>36.674883593536016</v>
      </c>
      <c r="H152" s="2">
        <f>VLOOKUP(A152,'OAdata 313 US GridIDs 2016-22'!A:G,2,FALSE)</f>
        <v>5655</v>
      </c>
      <c r="I152" s="2">
        <f>VLOOKUP(A152,'OAdata 313 US GridIDs 2016-22'!A:G,3,FALSE)</f>
        <v>1027</v>
      </c>
      <c r="J152" s="2">
        <f>VLOOKUP(A152,'OAdata 313 US GridIDs 2016-22'!A:G,4,FALSE)</f>
        <v>1983</v>
      </c>
      <c r="K152" s="2">
        <f>VLOOKUP(A152,'OAdata 313 US GridIDs 2016-22'!A:G,5,FALSE)</f>
        <v>1734</v>
      </c>
      <c r="L152" s="2">
        <f>VLOOKUP(A152,'OAdata 313 US GridIDs 2016-22'!A:G,6,FALSE)</f>
        <v>1244</v>
      </c>
      <c r="M152" s="2">
        <f>VLOOKUP(A152,'OAdata 313 US GridIDs 2016-22'!A:G,7,FALSE)</f>
        <v>694</v>
      </c>
      <c r="N152" s="2">
        <f t="shared" si="23"/>
        <v>5655</v>
      </c>
      <c r="O152" s="2">
        <f t="shared" si="24"/>
        <v>0</v>
      </c>
      <c r="P152" s="2">
        <f t="shared" si="25"/>
        <v>6682</v>
      </c>
      <c r="Q152" s="6">
        <f t="shared" si="26"/>
        <v>0.99805825242718449</v>
      </c>
      <c r="R152" s="3">
        <f t="shared" si="27"/>
        <v>15.369649805447471</v>
      </c>
      <c r="S152" s="3">
        <f t="shared" si="28"/>
        <v>29.676743489973063</v>
      </c>
      <c r="T152" s="3">
        <f t="shared" si="29"/>
        <v>25.95031427716253</v>
      </c>
      <c r="U152" s="3">
        <f t="shared" si="30"/>
        <v>18.617180484884766</v>
      </c>
      <c r="V152" s="3">
        <f t="shared" si="31"/>
        <v>10.386111942532176</v>
      </c>
      <c r="W152" s="2">
        <f t="shared" si="32"/>
        <v>100.00000000000001</v>
      </c>
    </row>
    <row r="153" spans="1:23" x14ac:dyDescent="0.25">
      <c r="A153" t="s">
        <v>314</v>
      </c>
      <c r="B153" t="s">
        <v>315</v>
      </c>
      <c r="D153" t="s">
        <v>9</v>
      </c>
      <c r="E153" s="2">
        <v>6687</v>
      </c>
      <c r="F153" s="2">
        <f>VLOOKUP(A153,'USall 2016-2022'!A:T,4,FALSE)</f>
        <v>17239</v>
      </c>
      <c r="G153" s="3">
        <f t="shared" si="22"/>
        <v>38.789953013515863</v>
      </c>
      <c r="H153" s="2">
        <f>VLOOKUP(A153,'OAdata 313 US GridIDs 2016-22'!A:G,2,FALSE)</f>
        <v>5018</v>
      </c>
      <c r="I153" s="2">
        <f>VLOOKUP(A153,'OAdata 313 US GridIDs 2016-22'!A:G,3,FALSE)</f>
        <v>1664</v>
      </c>
      <c r="J153" s="2">
        <f>VLOOKUP(A153,'OAdata 313 US GridIDs 2016-22'!A:G,4,FALSE)</f>
        <v>1092</v>
      </c>
      <c r="K153" s="2">
        <f>VLOOKUP(A153,'OAdata 313 US GridIDs 2016-22'!A:G,5,FALSE)</f>
        <v>1682</v>
      </c>
      <c r="L153" s="2">
        <f>VLOOKUP(A153,'OAdata 313 US GridIDs 2016-22'!A:G,6,FALSE)</f>
        <v>1254</v>
      </c>
      <c r="M153" s="2">
        <f>VLOOKUP(A153,'OAdata 313 US GridIDs 2016-22'!A:G,7,FALSE)</f>
        <v>990</v>
      </c>
      <c r="N153" s="2">
        <f t="shared" si="23"/>
        <v>5018</v>
      </c>
      <c r="O153" s="2">
        <f t="shared" si="24"/>
        <v>0</v>
      </c>
      <c r="P153" s="2">
        <f t="shared" si="25"/>
        <v>6682</v>
      </c>
      <c r="Q153" s="6">
        <f t="shared" si="26"/>
        <v>0.99925228054433979</v>
      </c>
      <c r="R153" s="3">
        <f t="shared" si="27"/>
        <v>24.902723735408561</v>
      </c>
      <c r="S153" s="3">
        <f t="shared" si="28"/>
        <v>16.342412451361866</v>
      </c>
      <c r="T153" s="3">
        <f t="shared" si="29"/>
        <v>25.172104160431008</v>
      </c>
      <c r="U153" s="3">
        <f t="shared" si="30"/>
        <v>18.766836276563904</v>
      </c>
      <c r="V153" s="3">
        <f t="shared" si="31"/>
        <v>14.815923376234661</v>
      </c>
      <c r="W153" s="2">
        <f t="shared" si="32"/>
        <v>100</v>
      </c>
    </row>
    <row r="154" spans="1:23" x14ac:dyDescent="0.25">
      <c r="A154" t="s">
        <v>316</v>
      </c>
      <c r="B154" t="s">
        <v>317</v>
      </c>
      <c r="D154" t="s">
        <v>9</v>
      </c>
      <c r="E154" s="2">
        <v>6658</v>
      </c>
      <c r="F154" s="2">
        <f>VLOOKUP(A154,'USall 2016-2022'!A:T,4,FALSE)</f>
        <v>17498</v>
      </c>
      <c r="G154" s="3">
        <f t="shared" si="22"/>
        <v>38.050062864327352</v>
      </c>
      <c r="H154" s="2">
        <f>VLOOKUP(A154,'OAdata 313 US GridIDs 2016-22'!A:G,2,FALSE)</f>
        <v>4859</v>
      </c>
      <c r="I154" s="2">
        <f>VLOOKUP(A154,'OAdata 313 US GridIDs 2016-22'!A:G,3,FALSE)</f>
        <v>1776</v>
      </c>
      <c r="J154" s="2">
        <f>VLOOKUP(A154,'OAdata 313 US GridIDs 2016-22'!A:G,4,FALSE)</f>
        <v>1724</v>
      </c>
      <c r="K154" s="2">
        <f>VLOOKUP(A154,'OAdata 313 US GridIDs 2016-22'!A:G,5,FALSE)</f>
        <v>1420</v>
      </c>
      <c r="L154" s="2">
        <f>VLOOKUP(A154,'OAdata 313 US GridIDs 2016-22'!A:G,6,FALSE)</f>
        <v>987</v>
      </c>
      <c r="M154" s="2">
        <f>VLOOKUP(A154,'OAdata 313 US GridIDs 2016-22'!A:G,7,FALSE)</f>
        <v>728</v>
      </c>
      <c r="N154" s="2">
        <f t="shared" si="23"/>
        <v>4859</v>
      </c>
      <c r="O154" s="2">
        <f t="shared" si="24"/>
        <v>0</v>
      </c>
      <c r="P154" s="2">
        <f t="shared" si="25"/>
        <v>6635</v>
      </c>
      <c r="Q154" s="6">
        <f t="shared" si="26"/>
        <v>0.99654550916191054</v>
      </c>
      <c r="R154" s="3">
        <f t="shared" si="27"/>
        <v>26.767143933685006</v>
      </c>
      <c r="S154" s="3">
        <f t="shared" si="28"/>
        <v>25.983421250941973</v>
      </c>
      <c r="T154" s="3">
        <f t="shared" si="29"/>
        <v>21.401657874905801</v>
      </c>
      <c r="U154" s="3">
        <f t="shared" si="30"/>
        <v>14.875659382064807</v>
      </c>
      <c r="V154" s="3">
        <f t="shared" si="31"/>
        <v>10.972117558402411</v>
      </c>
      <c r="W154" s="2">
        <f t="shared" si="32"/>
        <v>100.00000000000001</v>
      </c>
    </row>
    <row r="155" spans="1:23" x14ac:dyDescent="0.25">
      <c r="A155" t="s">
        <v>318</v>
      </c>
      <c r="B155" t="s">
        <v>319</v>
      </c>
      <c r="D155" t="s">
        <v>266</v>
      </c>
      <c r="E155" s="2">
        <v>6651</v>
      </c>
      <c r="F155" s="2">
        <f>VLOOKUP(A155,'USall 2016-2022'!A:T,4,FALSE)</f>
        <v>16632</v>
      </c>
      <c r="G155" s="3">
        <f t="shared" si="22"/>
        <v>39.989177489177493</v>
      </c>
      <c r="H155" s="2" t="e">
        <f>VLOOKUP(A155,'OAdata 313 US GridIDs 2016-22'!A:G,2,FALSE)</f>
        <v>#N/A</v>
      </c>
      <c r="I155" s="2" t="e">
        <f>VLOOKUP(A155,'OAdata 313 US GridIDs 2016-22'!A:G,3,FALSE)</f>
        <v>#N/A</v>
      </c>
      <c r="J155" s="2" t="e">
        <f>VLOOKUP(A155,'OAdata 313 US GridIDs 2016-22'!A:G,4,FALSE)</f>
        <v>#N/A</v>
      </c>
      <c r="K155" s="2" t="e">
        <f>VLOOKUP(A155,'OAdata 313 US GridIDs 2016-22'!A:G,5,FALSE)</f>
        <v>#N/A</v>
      </c>
      <c r="L155" s="2" t="e">
        <f>VLOOKUP(A155,'OAdata 313 US GridIDs 2016-22'!A:G,6,FALSE)</f>
        <v>#N/A</v>
      </c>
      <c r="M155" s="2" t="e">
        <f>VLOOKUP(A155,'OAdata 313 US GridIDs 2016-22'!A:G,7,FALSE)</f>
        <v>#N/A</v>
      </c>
      <c r="N155" s="2" t="e">
        <f t="shared" si="23"/>
        <v>#N/A</v>
      </c>
      <c r="O155" s="2" t="e">
        <f t="shared" si="24"/>
        <v>#N/A</v>
      </c>
      <c r="P155" s="2" t="e">
        <f t="shared" si="25"/>
        <v>#N/A</v>
      </c>
      <c r="Q155" s="6" t="e">
        <f t="shared" si="26"/>
        <v>#N/A</v>
      </c>
      <c r="R155" s="3" t="e">
        <f t="shared" si="27"/>
        <v>#N/A</v>
      </c>
      <c r="S155" s="3" t="e">
        <f t="shared" si="28"/>
        <v>#N/A</v>
      </c>
      <c r="T155" s="3" t="e">
        <f t="shared" si="29"/>
        <v>#N/A</v>
      </c>
      <c r="U155" s="3" t="e">
        <f t="shared" si="30"/>
        <v>#N/A</v>
      </c>
      <c r="V155" s="3" t="e">
        <f t="shared" si="31"/>
        <v>#N/A</v>
      </c>
      <c r="W155" s="2" t="e">
        <f t="shared" si="32"/>
        <v>#N/A</v>
      </c>
    </row>
    <row r="156" spans="1:23" x14ac:dyDescent="0.25">
      <c r="A156" t="s">
        <v>320</v>
      </c>
      <c r="B156" t="s">
        <v>321</v>
      </c>
      <c r="D156" t="s">
        <v>322</v>
      </c>
      <c r="E156" s="2">
        <v>6632</v>
      </c>
      <c r="F156" s="2">
        <f>VLOOKUP(A156,'USall 2016-2022'!A:T,4,FALSE)</f>
        <v>12762</v>
      </c>
      <c r="G156" s="3">
        <f t="shared" si="22"/>
        <v>51.966776367340536</v>
      </c>
      <c r="H156" s="2" t="e">
        <f>VLOOKUP(A156,'OAdata 313 US GridIDs 2016-22'!A:G,2,FALSE)</f>
        <v>#N/A</v>
      </c>
      <c r="I156" s="2" t="e">
        <f>VLOOKUP(A156,'OAdata 313 US GridIDs 2016-22'!A:G,3,FALSE)</f>
        <v>#N/A</v>
      </c>
      <c r="J156" s="2" t="e">
        <f>VLOOKUP(A156,'OAdata 313 US GridIDs 2016-22'!A:G,4,FALSE)</f>
        <v>#N/A</v>
      </c>
      <c r="K156" s="2" t="e">
        <f>VLOOKUP(A156,'OAdata 313 US GridIDs 2016-22'!A:G,5,FALSE)</f>
        <v>#N/A</v>
      </c>
      <c r="L156" s="2" t="e">
        <f>VLOOKUP(A156,'OAdata 313 US GridIDs 2016-22'!A:G,6,FALSE)</f>
        <v>#N/A</v>
      </c>
      <c r="M156" s="2" t="e">
        <f>VLOOKUP(A156,'OAdata 313 US GridIDs 2016-22'!A:G,7,FALSE)</f>
        <v>#N/A</v>
      </c>
      <c r="N156" s="2" t="e">
        <f t="shared" si="23"/>
        <v>#N/A</v>
      </c>
      <c r="O156" s="2" t="e">
        <f t="shared" si="24"/>
        <v>#N/A</v>
      </c>
      <c r="P156" s="2" t="e">
        <f t="shared" si="25"/>
        <v>#N/A</v>
      </c>
      <c r="Q156" s="6" t="e">
        <f t="shared" si="26"/>
        <v>#N/A</v>
      </c>
      <c r="R156" s="3" t="e">
        <f t="shared" si="27"/>
        <v>#N/A</v>
      </c>
      <c r="S156" s="3" t="e">
        <f t="shared" si="28"/>
        <v>#N/A</v>
      </c>
      <c r="T156" s="3" t="e">
        <f t="shared" si="29"/>
        <v>#N/A</v>
      </c>
      <c r="U156" s="3" t="e">
        <f t="shared" si="30"/>
        <v>#N/A</v>
      </c>
      <c r="V156" s="3" t="e">
        <f t="shared" si="31"/>
        <v>#N/A</v>
      </c>
      <c r="W156" s="2" t="e">
        <f t="shared" si="32"/>
        <v>#N/A</v>
      </c>
    </row>
    <row r="157" spans="1:23" x14ac:dyDescent="0.25">
      <c r="A157" t="s">
        <v>323</v>
      </c>
      <c r="B157" t="s">
        <v>324</v>
      </c>
      <c r="D157" t="s">
        <v>9</v>
      </c>
      <c r="E157" s="2">
        <v>6567</v>
      </c>
      <c r="F157" s="2">
        <f>VLOOKUP(A157,'USall 2016-2022'!A:T,4,FALSE)</f>
        <v>17054</v>
      </c>
      <c r="G157" s="3">
        <f t="shared" si="22"/>
        <v>38.507095109651694</v>
      </c>
      <c r="H157" s="2">
        <f>VLOOKUP(A157,'OAdata 313 US GridIDs 2016-22'!A:G,2,FALSE)</f>
        <v>5371</v>
      </c>
      <c r="I157" s="2">
        <f>VLOOKUP(A157,'OAdata 313 US GridIDs 2016-22'!A:G,3,FALSE)</f>
        <v>1192</v>
      </c>
      <c r="J157" s="2">
        <f>VLOOKUP(A157,'OAdata 313 US GridIDs 2016-22'!A:G,4,FALSE)</f>
        <v>1508</v>
      </c>
      <c r="K157" s="2">
        <f>VLOOKUP(A157,'OAdata 313 US GridIDs 2016-22'!A:G,5,FALSE)</f>
        <v>2020</v>
      </c>
      <c r="L157" s="2">
        <f>VLOOKUP(A157,'OAdata 313 US GridIDs 2016-22'!A:G,6,FALSE)</f>
        <v>1143</v>
      </c>
      <c r="M157" s="2">
        <f>VLOOKUP(A157,'OAdata 313 US GridIDs 2016-22'!A:G,7,FALSE)</f>
        <v>700</v>
      </c>
      <c r="N157" s="2">
        <f t="shared" si="23"/>
        <v>5371</v>
      </c>
      <c r="O157" s="2">
        <f t="shared" si="24"/>
        <v>0</v>
      </c>
      <c r="P157" s="2">
        <f t="shared" si="25"/>
        <v>6563</v>
      </c>
      <c r="Q157" s="6">
        <f t="shared" si="26"/>
        <v>0.99939089386325564</v>
      </c>
      <c r="R157" s="3">
        <f t="shared" si="27"/>
        <v>18.162425719945148</v>
      </c>
      <c r="S157" s="3">
        <f t="shared" si="28"/>
        <v>22.977296967850069</v>
      </c>
      <c r="T157" s="3">
        <f t="shared" si="29"/>
        <v>30.778607344202346</v>
      </c>
      <c r="U157" s="3">
        <f t="shared" si="30"/>
        <v>17.415815937833308</v>
      </c>
      <c r="V157" s="3">
        <f t="shared" si="31"/>
        <v>10.665854030169129</v>
      </c>
      <c r="W157" s="2">
        <f t="shared" si="32"/>
        <v>100</v>
      </c>
    </row>
    <row r="158" spans="1:23" x14ac:dyDescent="0.25">
      <c r="A158" t="s">
        <v>325</v>
      </c>
      <c r="B158" t="s">
        <v>326</v>
      </c>
      <c r="D158" t="s">
        <v>9</v>
      </c>
      <c r="E158" s="2">
        <v>6566</v>
      </c>
      <c r="F158" s="2">
        <f>VLOOKUP(A158,'USall 2016-2022'!A:T,4,FALSE)</f>
        <v>21427</v>
      </c>
      <c r="G158" s="3">
        <f t="shared" si="22"/>
        <v>30.643580529238811</v>
      </c>
      <c r="H158" s="2">
        <f>VLOOKUP(A158,'OAdata 313 US GridIDs 2016-22'!A:G,2,FALSE)</f>
        <v>3810</v>
      </c>
      <c r="I158" s="2">
        <f>VLOOKUP(A158,'OAdata 313 US GridIDs 2016-22'!A:G,3,FALSE)</f>
        <v>2739</v>
      </c>
      <c r="J158" s="2">
        <f>VLOOKUP(A158,'OAdata 313 US GridIDs 2016-22'!A:G,4,FALSE)</f>
        <v>1091</v>
      </c>
      <c r="K158" s="2">
        <f>VLOOKUP(A158,'OAdata 313 US GridIDs 2016-22'!A:G,5,FALSE)</f>
        <v>1178</v>
      </c>
      <c r="L158" s="2">
        <f>VLOOKUP(A158,'OAdata 313 US GridIDs 2016-22'!A:G,6,FALSE)</f>
        <v>790</v>
      </c>
      <c r="M158" s="2">
        <f>VLOOKUP(A158,'OAdata 313 US GridIDs 2016-22'!A:G,7,FALSE)</f>
        <v>751</v>
      </c>
      <c r="N158" s="2">
        <f t="shared" si="23"/>
        <v>3810</v>
      </c>
      <c r="O158" s="2">
        <f t="shared" si="24"/>
        <v>0</v>
      </c>
      <c r="P158" s="2">
        <f t="shared" si="25"/>
        <v>6549</v>
      </c>
      <c r="Q158" s="6">
        <f t="shared" si="26"/>
        <v>0.99741090466037163</v>
      </c>
      <c r="R158" s="3">
        <f t="shared" si="27"/>
        <v>41.823179111314708</v>
      </c>
      <c r="S158" s="3">
        <f t="shared" si="28"/>
        <v>16.6590319132692</v>
      </c>
      <c r="T158" s="3">
        <f t="shared" si="29"/>
        <v>17.987479004428156</v>
      </c>
      <c r="U158" s="3">
        <f t="shared" si="30"/>
        <v>12.062910367995114</v>
      </c>
      <c r="V158" s="3">
        <f t="shared" si="31"/>
        <v>11.467399602992822</v>
      </c>
      <c r="W158" s="2">
        <f t="shared" si="32"/>
        <v>100</v>
      </c>
    </row>
    <row r="159" spans="1:23" x14ac:dyDescent="0.25">
      <c r="A159" t="s">
        <v>327</v>
      </c>
      <c r="B159" t="s">
        <v>328</v>
      </c>
      <c r="D159" t="s">
        <v>9</v>
      </c>
      <c r="E159" s="2">
        <v>6508</v>
      </c>
      <c r="F159" s="2">
        <f>VLOOKUP(A159,'USall 2016-2022'!A:T,4,FALSE)</f>
        <v>9527</v>
      </c>
      <c r="G159" s="3">
        <f t="shared" si="22"/>
        <v>68.311115776214976</v>
      </c>
      <c r="H159" s="2">
        <f>VLOOKUP(A159,'OAdata 313 US GridIDs 2016-22'!A:G,2,FALSE)</f>
        <v>4606</v>
      </c>
      <c r="I159" s="2">
        <f>VLOOKUP(A159,'OAdata 313 US GridIDs 2016-22'!A:G,3,FALSE)</f>
        <v>1902</v>
      </c>
      <c r="J159" s="2">
        <f>VLOOKUP(A159,'OAdata 313 US GridIDs 2016-22'!A:G,4,FALSE)</f>
        <v>1141</v>
      </c>
      <c r="K159" s="2">
        <f>VLOOKUP(A159,'OAdata 313 US GridIDs 2016-22'!A:G,5,FALSE)</f>
        <v>1299</v>
      </c>
      <c r="L159" s="2">
        <f>VLOOKUP(A159,'OAdata 313 US GridIDs 2016-22'!A:G,6,FALSE)</f>
        <v>1260</v>
      </c>
      <c r="M159" s="2">
        <f>VLOOKUP(A159,'OAdata 313 US GridIDs 2016-22'!A:G,7,FALSE)</f>
        <v>906</v>
      </c>
      <c r="N159" s="2">
        <f t="shared" si="23"/>
        <v>4606</v>
      </c>
      <c r="O159" s="2">
        <f t="shared" si="24"/>
        <v>0</v>
      </c>
      <c r="P159" s="2">
        <f t="shared" si="25"/>
        <v>6508</v>
      </c>
      <c r="Q159" s="6">
        <f t="shared" si="26"/>
        <v>1</v>
      </c>
      <c r="R159" s="3">
        <f t="shared" si="27"/>
        <v>29.225568531038721</v>
      </c>
      <c r="S159" s="3">
        <f t="shared" si="28"/>
        <v>17.532267977873385</v>
      </c>
      <c r="T159" s="3">
        <f t="shared" si="29"/>
        <v>19.960049170251999</v>
      </c>
      <c r="U159" s="3">
        <f t="shared" si="30"/>
        <v>19.360786724031961</v>
      </c>
      <c r="V159" s="3">
        <f t="shared" si="31"/>
        <v>13.921327596803934</v>
      </c>
      <c r="W159" s="2">
        <f t="shared" si="32"/>
        <v>100</v>
      </c>
    </row>
    <row r="160" spans="1:23" x14ac:dyDescent="0.25">
      <c r="A160" t="s">
        <v>329</v>
      </c>
      <c r="B160" t="s">
        <v>330</v>
      </c>
      <c r="D160" t="s">
        <v>9</v>
      </c>
      <c r="E160" s="2">
        <v>6412</v>
      </c>
      <c r="F160" s="2">
        <f>VLOOKUP(A160,'USall 2016-2022'!A:T,4,FALSE)</f>
        <v>16686</v>
      </c>
      <c r="G160" s="3">
        <f t="shared" si="22"/>
        <v>38.427424187941988</v>
      </c>
      <c r="H160" s="2">
        <f>VLOOKUP(A160,'OAdata 313 US GridIDs 2016-22'!A:G,2,FALSE)</f>
        <v>3737</v>
      </c>
      <c r="I160" s="2">
        <f>VLOOKUP(A160,'OAdata 313 US GridIDs 2016-22'!A:G,3,FALSE)</f>
        <v>2659</v>
      </c>
      <c r="J160" s="2">
        <f>VLOOKUP(A160,'OAdata 313 US GridIDs 2016-22'!A:G,4,FALSE)</f>
        <v>728</v>
      </c>
      <c r="K160" s="2">
        <f>VLOOKUP(A160,'OAdata 313 US GridIDs 2016-22'!A:G,5,FALSE)</f>
        <v>1329</v>
      </c>
      <c r="L160" s="2">
        <f>VLOOKUP(A160,'OAdata 313 US GridIDs 2016-22'!A:G,6,FALSE)</f>
        <v>912</v>
      </c>
      <c r="M160" s="2">
        <f>VLOOKUP(A160,'OAdata 313 US GridIDs 2016-22'!A:G,7,FALSE)</f>
        <v>768</v>
      </c>
      <c r="N160" s="2">
        <f t="shared" si="23"/>
        <v>3737</v>
      </c>
      <c r="O160" s="2">
        <f t="shared" si="24"/>
        <v>0</v>
      </c>
      <c r="P160" s="2">
        <f t="shared" si="25"/>
        <v>6396</v>
      </c>
      <c r="Q160" s="6">
        <f t="shared" si="26"/>
        <v>0.99750467872738613</v>
      </c>
      <c r="R160" s="3">
        <f t="shared" si="27"/>
        <v>41.57285803627267</v>
      </c>
      <c r="S160" s="3">
        <f t="shared" si="28"/>
        <v>11.38211382113821</v>
      </c>
      <c r="T160" s="3">
        <f t="shared" si="29"/>
        <v>20.77861163227017</v>
      </c>
      <c r="U160" s="3">
        <f t="shared" si="30"/>
        <v>14.258911819887429</v>
      </c>
      <c r="V160" s="3">
        <f t="shared" si="31"/>
        <v>12.007504690431519</v>
      </c>
      <c r="W160" s="2">
        <f t="shared" si="32"/>
        <v>100</v>
      </c>
    </row>
    <row r="161" spans="1:23" x14ac:dyDescent="0.25">
      <c r="A161" t="s">
        <v>331</v>
      </c>
      <c r="B161" t="s">
        <v>332</v>
      </c>
      <c r="D161" t="s">
        <v>9</v>
      </c>
      <c r="E161" s="2">
        <v>6239</v>
      </c>
      <c r="F161" s="2">
        <f>VLOOKUP(A161,'USall 2016-2022'!A:T,4,FALSE)</f>
        <v>8668</v>
      </c>
      <c r="G161" s="3">
        <f t="shared" si="22"/>
        <v>71.977388094139357</v>
      </c>
      <c r="H161" s="2">
        <f>VLOOKUP(A161,'OAdata 313 US GridIDs 2016-22'!A:G,2,FALSE)</f>
        <v>4809</v>
      </c>
      <c r="I161" s="2">
        <f>VLOOKUP(A161,'OAdata 313 US GridIDs 2016-22'!A:G,3,FALSE)</f>
        <v>1431</v>
      </c>
      <c r="J161" s="2">
        <f>VLOOKUP(A161,'OAdata 313 US GridIDs 2016-22'!A:G,4,FALSE)</f>
        <v>2215</v>
      </c>
      <c r="K161" s="2">
        <f>VLOOKUP(A161,'OAdata 313 US GridIDs 2016-22'!A:G,5,FALSE)</f>
        <v>669</v>
      </c>
      <c r="L161" s="2">
        <f>VLOOKUP(A161,'OAdata 313 US GridIDs 2016-22'!A:G,6,FALSE)</f>
        <v>759</v>
      </c>
      <c r="M161" s="2">
        <f>VLOOKUP(A161,'OAdata 313 US GridIDs 2016-22'!A:G,7,FALSE)</f>
        <v>1166</v>
      </c>
      <c r="N161" s="2">
        <f t="shared" si="23"/>
        <v>4809</v>
      </c>
      <c r="O161" s="2">
        <f t="shared" si="24"/>
        <v>0</v>
      </c>
      <c r="P161" s="2">
        <f t="shared" si="25"/>
        <v>6240</v>
      </c>
      <c r="Q161" s="6">
        <f t="shared" si="26"/>
        <v>1.0001602820964899</v>
      </c>
      <c r="R161" s="3">
        <f t="shared" si="27"/>
        <v>22.932692307692307</v>
      </c>
      <c r="S161" s="3">
        <f t="shared" si="28"/>
        <v>35.496794871794876</v>
      </c>
      <c r="T161" s="3">
        <f t="shared" si="29"/>
        <v>10.721153846153845</v>
      </c>
      <c r="U161" s="3">
        <f t="shared" si="30"/>
        <v>12.163461538461538</v>
      </c>
      <c r="V161" s="3">
        <f t="shared" si="31"/>
        <v>18.685897435897438</v>
      </c>
      <c r="W161" s="2">
        <f t="shared" si="32"/>
        <v>100</v>
      </c>
    </row>
    <row r="162" spans="1:23" x14ac:dyDescent="0.25">
      <c r="A162" t="s">
        <v>333</v>
      </c>
      <c r="B162" t="s">
        <v>334</v>
      </c>
      <c r="D162" t="s">
        <v>9</v>
      </c>
      <c r="E162" s="2">
        <v>6173</v>
      </c>
      <c r="F162" s="2">
        <f>VLOOKUP(A162,'USall 2016-2022'!A:T,4,FALSE)</f>
        <v>12646</v>
      </c>
      <c r="G162" s="3">
        <f t="shared" si="22"/>
        <v>48.813854183140911</v>
      </c>
      <c r="H162" s="2">
        <f>VLOOKUP(A162,'OAdata 313 US GridIDs 2016-22'!A:G,2,FALSE)</f>
        <v>5391</v>
      </c>
      <c r="I162" s="2">
        <f>VLOOKUP(A162,'OAdata 313 US GridIDs 2016-22'!A:G,3,FALSE)</f>
        <v>752</v>
      </c>
      <c r="J162" s="2">
        <f>VLOOKUP(A162,'OAdata 313 US GridIDs 2016-22'!A:G,4,FALSE)</f>
        <v>1711</v>
      </c>
      <c r="K162" s="2">
        <f>VLOOKUP(A162,'OAdata 313 US GridIDs 2016-22'!A:G,5,FALSE)</f>
        <v>1852</v>
      </c>
      <c r="L162" s="2">
        <f>VLOOKUP(A162,'OAdata 313 US GridIDs 2016-22'!A:G,6,FALSE)</f>
        <v>1188</v>
      </c>
      <c r="M162" s="2">
        <f>VLOOKUP(A162,'OAdata 313 US GridIDs 2016-22'!A:G,7,FALSE)</f>
        <v>640</v>
      </c>
      <c r="N162" s="2">
        <f t="shared" si="23"/>
        <v>5391</v>
      </c>
      <c r="O162" s="2">
        <f t="shared" si="24"/>
        <v>0</v>
      </c>
      <c r="P162" s="2">
        <f t="shared" si="25"/>
        <v>6143</v>
      </c>
      <c r="Q162" s="6">
        <f t="shared" si="26"/>
        <v>0.99514012635671467</v>
      </c>
      <c r="R162" s="3">
        <f t="shared" si="27"/>
        <v>12.241575777307505</v>
      </c>
      <c r="S162" s="3">
        <f t="shared" si="28"/>
        <v>27.852840631613219</v>
      </c>
      <c r="T162" s="3">
        <f t="shared" si="29"/>
        <v>30.148136089858372</v>
      </c>
      <c r="U162" s="3">
        <f t="shared" si="30"/>
        <v>19.339085137554939</v>
      </c>
      <c r="V162" s="3">
        <f t="shared" si="31"/>
        <v>10.418362363665961</v>
      </c>
      <c r="W162" s="2">
        <f t="shared" si="32"/>
        <v>99.999999999999986</v>
      </c>
    </row>
    <row r="163" spans="1:23" x14ac:dyDescent="0.25">
      <c r="A163" t="s">
        <v>335</v>
      </c>
      <c r="B163" t="s">
        <v>336</v>
      </c>
      <c r="D163" t="s">
        <v>9</v>
      </c>
      <c r="E163" s="2">
        <v>6069</v>
      </c>
      <c r="F163" s="2">
        <f>VLOOKUP(A163,'USall 2016-2022'!A:T,4,FALSE)</f>
        <v>13714</v>
      </c>
      <c r="G163" s="3">
        <f t="shared" si="22"/>
        <v>44.254046959311651</v>
      </c>
      <c r="H163" s="2">
        <f>VLOOKUP(A163,'OAdata 313 US GridIDs 2016-22'!A:G,2,FALSE)</f>
        <v>4042</v>
      </c>
      <c r="I163" s="2">
        <f>VLOOKUP(A163,'OAdata 313 US GridIDs 2016-22'!A:G,3,FALSE)</f>
        <v>2020</v>
      </c>
      <c r="J163" s="2">
        <f>VLOOKUP(A163,'OAdata 313 US GridIDs 2016-22'!A:G,4,FALSE)</f>
        <v>1207</v>
      </c>
      <c r="K163" s="2">
        <f>VLOOKUP(A163,'OAdata 313 US GridIDs 2016-22'!A:G,5,FALSE)</f>
        <v>1257</v>
      </c>
      <c r="L163" s="2">
        <f>VLOOKUP(A163,'OAdata 313 US GridIDs 2016-22'!A:G,6,FALSE)</f>
        <v>682</v>
      </c>
      <c r="M163" s="2">
        <f>VLOOKUP(A163,'OAdata 313 US GridIDs 2016-22'!A:G,7,FALSE)</f>
        <v>896</v>
      </c>
      <c r="N163" s="2">
        <f t="shared" si="23"/>
        <v>4042</v>
      </c>
      <c r="O163" s="2">
        <f t="shared" si="24"/>
        <v>0</v>
      </c>
      <c r="P163" s="2">
        <f t="shared" si="25"/>
        <v>6062</v>
      </c>
      <c r="Q163" s="6">
        <f t="shared" si="26"/>
        <v>0.99884659746251436</v>
      </c>
      <c r="R163" s="3">
        <f t="shared" si="27"/>
        <v>33.322335862751565</v>
      </c>
      <c r="S163" s="3">
        <f t="shared" si="28"/>
        <v>19.910920488287694</v>
      </c>
      <c r="T163" s="3">
        <f t="shared" si="29"/>
        <v>20.735730781920157</v>
      </c>
      <c r="U163" s="3">
        <f t="shared" si="30"/>
        <v>11.250412405146816</v>
      </c>
      <c r="V163" s="3">
        <f t="shared" si="31"/>
        <v>14.780600461893764</v>
      </c>
      <c r="W163" s="2">
        <f t="shared" si="32"/>
        <v>100</v>
      </c>
    </row>
    <row r="164" spans="1:23" x14ac:dyDescent="0.25">
      <c r="A164" t="s">
        <v>337</v>
      </c>
      <c r="B164" t="s">
        <v>338</v>
      </c>
      <c r="D164" t="s">
        <v>339</v>
      </c>
      <c r="E164" s="2">
        <v>6059</v>
      </c>
      <c r="F164" s="2">
        <f>VLOOKUP(A164,'USall 2016-2022'!A:T,4,FALSE)</f>
        <v>11900</v>
      </c>
      <c r="G164" s="3">
        <f t="shared" si="22"/>
        <v>50.915966386554622</v>
      </c>
      <c r="H164" s="2" t="e">
        <f>VLOOKUP(A164,'OAdata 313 US GridIDs 2016-22'!A:G,2,FALSE)</f>
        <v>#N/A</v>
      </c>
      <c r="I164" s="2" t="e">
        <f>VLOOKUP(A164,'OAdata 313 US GridIDs 2016-22'!A:G,3,FALSE)</f>
        <v>#N/A</v>
      </c>
      <c r="J164" s="2" t="e">
        <f>VLOOKUP(A164,'OAdata 313 US GridIDs 2016-22'!A:G,4,FALSE)</f>
        <v>#N/A</v>
      </c>
      <c r="K164" s="2" t="e">
        <f>VLOOKUP(A164,'OAdata 313 US GridIDs 2016-22'!A:G,5,FALSE)</f>
        <v>#N/A</v>
      </c>
      <c r="L164" s="2" t="e">
        <f>VLOOKUP(A164,'OAdata 313 US GridIDs 2016-22'!A:G,6,FALSE)</f>
        <v>#N/A</v>
      </c>
      <c r="M164" s="2" t="e">
        <f>VLOOKUP(A164,'OAdata 313 US GridIDs 2016-22'!A:G,7,FALSE)</f>
        <v>#N/A</v>
      </c>
      <c r="N164" s="2" t="e">
        <f t="shared" si="23"/>
        <v>#N/A</v>
      </c>
      <c r="O164" s="2" t="e">
        <f t="shared" si="24"/>
        <v>#N/A</v>
      </c>
      <c r="P164" s="2" t="e">
        <f t="shared" si="25"/>
        <v>#N/A</v>
      </c>
      <c r="Q164" s="6" t="e">
        <f t="shared" si="26"/>
        <v>#N/A</v>
      </c>
      <c r="R164" s="3" t="e">
        <f t="shared" si="27"/>
        <v>#N/A</v>
      </c>
      <c r="S164" s="3" t="e">
        <f t="shared" si="28"/>
        <v>#N/A</v>
      </c>
      <c r="T164" s="3" t="e">
        <f t="shared" si="29"/>
        <v>#N/A</v>
      </c>
      <c r="U164" s="3" t="e">
        <f t="shared" si="30"/>
        <v>#N/A</v>
      </c>
      <c r="V164" s="3" t="e">
        <f t="shared" si="31"/>
        <v>#N/A</v>
      </c>
      <c r="W164" s="2" t="e">
        <f t="shared" si="32"/>
        <v>#N/A</v>
      </c>
    </row>
    <row r="165" spans="1:23" x14ac:dyDescent="0.25">
      <c r="A165" t="s">
        <v>340</v>
      </c>
      <c r="B165" t="s">
        <v>341</v>
      </c>
      <c r="D165" t="s">
        <v>266</v>
      </c>
      <c r="E165" s="2">
        <v>6008</v>
      </c>
      <c r="F165" s="2">
        <f>VLOOKUP(A165,'USall 2016-2022'!A:T,4,FALSE)</f>
        <v>15650</v>
      </c>
      <c r="G165" s="3">
        <f t="shared" si="22"/>
        <v>38.389776357827479</v>
      </c>
      <c r="H165" s="2" t="e">
        <f>VLOOKUP(A165,'OAdata 313 US GridIDs 2016-22'!A:G,2,FALSE)</f>
        <v>#N/A</v>
      </c>
      <c r="I165" s="2" t="e">
        <f>VLOOKUP(A165,'OAdata 313 US GridIDs 2016-22'!A:G,3,FALSE)</f>
        <v>#N/A</v>
      </c>
      <c r="J165" s="2" t="e">
        <f>VLOOKUP(A165,'OAdata 313 US GridIDs 2016-22'!A:G,4,FALSE)</f>
        <v>#N/A</v>
      </c>
      <c r="K165" s="2" t="e">
        <f>VLOOKUP(A165,'OAdata 313 US GridIDs 2016-22'!A:G,5,FALSE)</f>
        <v>#N/A</v>
      </c>
      <c r="L165" s="2" t="e">
        <f>VLOOKUP(A165,'OAdata 313 US GridIDs 2016-22'!A:G,6,FALSE)</f>
        <v>#N/A</v>
      </c>
      <c r="M165" s="2" t="e">
        <f>VLOOKUP(A165,'OAdata 313 US GridIDs 2016-22'!A:G,7,FALSE)</f>
        <v>#N/A</v>
      </c>
      <c r="N165" s="2" t="e">
        <f t="shared" si="23"/>
        <v>#N/A</v>
      </c>
      <c r="O165" s="2" t="e">
        <f t="shared" si="24"/>
        <v>#N/A</v>
      </c>
      <c r="P165" s="2" t="e">
        <f t="shared" si="25"/>
        <v>#N/A</v>
      </c>
      <c r="Q165" s="6" t="e">
        <f t="shared" si="26"/>
        <v>#N/A</v>
      </c>
      <c r="R165" s="3" t="e">
        <f t="shared" si="27"/>
        <v>#N/A</v>
      </c>
      <c r="S165" s="3" t="e">
        <f t="shared" si="28"/>
        <v>#N/A</v>
      </c>
      <c r="T165" s="3" t="e">
        <f t="shared" si="29"/>
        <v>#N/A</v>
      </c>
      <c r="U165" s="3" t="e">
        <f t="shared" si="30"/>
        <v>#N/A</v>
      </c>
      <c r="V165" s="3" t="e">
        <f t="shared" si="31"/>
        <v>#N/A</v>
      </c>
      <c r="W165" s="2" t="e">
        <f t="shared" si="32"/>
        <v>#N/A</v>
      </c>
    </row>
    <row r="166" spans="1:23" x14ac:dyDescent="0.25">
      <c r="A166" t="s">
        <v>342</v>
      </c>
      <c r="B166" t="s">
        <v>343</v>
      </c>
      <c r="D166" t="s">
        <v>9</v>
      </c>
      <c r="E166" s="2">
        <v>5926</v>
      </c>
      <c r="F166" s="2">
        <f>VLOOKUP(A166,'USall 2016-2022'!A:T,4,FALSE)</f>
        <v>12591</v>
      </c>
      <c r="G166" s="3">
        <f t="shared" si="22"/>
        <v>47.065364148995315</v>
      </c>
      <c r="H166" s="2">
        <f>VLOOKUP(A166,'OAdata 313 US GridIDs 2016-22'!A:G,2,FALSE)</f>
        <v>4727</v>
      </c>
      <c r="I166" s="2">
        <f>VLOOKUP(A166,'OAdata 313 US GridIDs 2016-22'!A:G,3,FALSE)</f>
        <v>1184</v>
      </c>
      <c r="J166" s="2">
        <f>VLOOKUP(A166,'OAdata 313 US GridIDs 2016-22'!A:G,4,FALSE)</f>
        <v>1474</v>
      </c>
      <c r="K166" s="2">
        <f>VLOOKUP(A166,'OAdata 313 US GridIDs 2016-22'!A:G,5,FALSE)</f>
        <v>1461</v>
      </c>
      <c r="L166" s="2">
        <f>VLOOKUP(A166,'OAdata 313 US GridIDs 2016-22'!A:G,6,FALSE)</f>
        <v>1105</v>
      </c>
      <c r="M166" s="2">
        <f>VLOOKUP(A166,'OAdata 313 US GridIDs 2016-22'!A:G,7,FALSE)</f>
        <v>687</v>
      </c>
      <c r="N166" s="2">
        <f t="shared" si="23"/>
        <v>4727</v>
      </c>
      <c r="O166" s="2">
        <f t="shared" si="24"/>
        <v>0</v>
      </c>
      <c r="P166" s="2">
        <f t="shared" si="25"/>
        <v>5911</v>
      </c>
      <c r="Q166" s="6">
        <f t="shared" si="26"/>
        <v>0.99746878164022945</v>
      </c>
      <c r="R166" s="3">
        <f t="shared" si="27"/>
        <v>20.030451700219928</v>
      </c>
      <c r="S166" s="3">
        <f t="shared" si="28"/>
        <v>24.93655895787515</v>
      </c>
      <c r="T166" s="3">
        <f t="shared" si="29"/>
        <v>24.716630011842327</v>
      </c>
      <c r="U166" s="3">
        <f t="shared" si="30"/>
        <v>18.693960412789714</v>
      </c>
      <c r="V166" s="3">
        <f t="shared" si="31"/>
        <v>11.622398917272882</v>
      </c>
      <c r="W166" s="2">
        <f t="shared" si="32"/>
        <v>100</v>
      </c>
    </row>
    <row r="167" spans="1:23" x14ac:dyDescent="0.25">
      <c r="A167" t="s">
        <v>344</v>
      </c>
      <c r="B167" t="s">
        <v>345</v>
      </c>
      <c r="D167" t="s">
        <v>9</v>
      </c>
      <c r="E167" s="2">
        <v>5884</v>
      </c>
      <c r="F167" s="2">
        <f>VLOOKUP(A167,'USall 2016-2022'!A:T,4,FALSE)</f>
        <v>14275</v>
      </c>
      <c r="G167" s="3">
        <f t="shared" si="22"/>
        <v>41.218914185639228</v>
      </c>
      <c r="H167" s="2">
        <f>VLOOKUP(A167,'OAdata 313 US GridIDs 2016-22'!A:G,2,FALSE)</f>
        <v>5013</v>
      </c>
      <c r="I167" s="2">
        <f>VLOOKUP(A167,'OAdata 313 US GridIDs 2016-22'!A:G,3,FALSE)</f>
        <v>859</v>
      </c>
      <c r="J167" s="2">
        <f>VLOOKUP(A167,'OAdata 313 US GridIDs 2016-22'!A:G,4,FALSE)</f>
        <v>1755</v>
      </c>
      <c r="K167" s="2">
        <f>VLOOKUP(A167,'OAdata 313 US GridIDs 2016-22'!A:G,5,FALSE)</f>
        <v>1685</v>
      </c>
      <c r="L167" s="2">
        <f>VLOOKUP(A167,'OAdata 313 US GridIDs 2016-22'!A:G,6,FALSE)</f>
        <v>1002</v>
      </c>
      <c r="M167" s="2">
        <f>VLOOKUP(A167,'OAdata 313 US GridIDs 2016-22'!A:G,7,FALSE)</f>
        <v>571</v>
      </c>
      <c r="N167" s="2">
        <f t="shared" si="23"/>
        <v>5013</v>
      </c>
      <c r="O167" s="2">
        <f t="shared" si="24"/>
        <v>0</v>
      </c>
      <c r="P167" s="2">
        <f t="shared" si="25"/>
        <v>5872</v>
      </c>
      <c r="Q167" s="6">
        <f t="shared" si="26"/>
        <v>0.99796057104010882</v>
      </c>
      <c r="R167" s="3">
        <f t="shared" si="27"/>
        <v>14.628746594005449</v>
      </c>
      <c r="S167" s="3">
        <f t="shared" si="28"/>
        <v>29.887602179836513</v>
      </c>
      <c r="T167" s="3">
        <f t="shared" si="29"/>
        <v>28.695504087193463</v>
      </c>
      <c r="U167" s="3">
        <f t="shared" si="30"/>
        <v>17.064032697547685</v>
      </c>
      <c r="V167" s="3">
        <f t="shared" si="31"/>
        <v>9.7241144414168943</v>
      </c>
      <c r="W167" s="2">
        <f t="shared" si="32"/>
        <v>100</v>
      </c>
    </row>
    <row r="168" spans="1:23" x14ac:dyDescent="0.25">
      <c r="A168" t="s">
        <v>346</v>
      </c>
      <c r="B168" t="s">
        <v>347</v>
      </c>
      <c r="D168" t="s">
        <v>9</v>
      </c>
      <c r="E168" s="2">
        <v>5808</v>
      </c>
      <c r="F168" s="2">
        <f>VLOOKUP(A168,'USall 2016-2022'!A:T,4,FALSE)</f>
        <v>7309</v>
      </c>
      <c r="G168" s="3">
        <f t="shared" si="22"/>
        <v>79.463674921329869</v>
      </c>
      <c r="H168" s="2">
        <f>VLOOKUP(A168,'OAdata 313 US GridIDs 2016-22'!A:G,2,FALSE)</f>
        <v>4420</v>
      </c>
      <c r="I168" s="2">
        <f>VLOOKUP(A168,'OAdata 313 US GridIDs 2016-22'!A:G,3,FALSE)</f>
        <v>1394</v>
      </c>
      <c r="J168" s="2">
        <f>VLOOKUP(A168,'OAdata 313 US GridIDs 2016-22'!A:G,4,FALSE)</f>
        <v>1700</v>
      </c>
      <c r="K168" s="2">
        <f>VLOOKUP(A168,'OAdata 313 US GridIDs 2016-22'!A:G,5,FALSE)</f>
        <v>914</v>
      </c>
      <c r="L168" s="2">
        <f>VLOOKUP(A168,'OAdata 313 US GridIDs 2016-22'!A:G,6,FALSE)</f>
        <v>711</v>
      </c>
      <c r="M168" s="2">
        <f>VLOOKUP(A168,'OAdata 313 US GridIDs 2016-22'!A:G,7,FALSE)</f>
        <v>1095</v>
      </c>
      <c r="N168" s="2">
        <f t="shared" si="23"/>
        <v>4420</v>
      </c>
      <c r="O168" s="2">
        <f t="shared" si="24"/>
        <v>0</v>
      </c>
      <c r="P168" s="2">
        <f t="shared" si="25"/>
        <v>5814</v>
      </c>
      <c r="Q168" s="6">
        <f t="shared" si="26"/>
        <v>1.0010330578512396</v>
      </c>
      <c r="R168" s="3">
        <f t="shared" si="27"/>
        <v>23.976608187134502</v>
      </c>
      <c r="S168" s="3">
        <f t="shared" si="28"/>
        <v>29.239766081871345</v>
      </c>
      <c r="T168" s="3">
        <f t="shared" si="29"/>
        <v>15.720674234606122</v>
      </c>
      <c r="U168" s="3">
        <f t="shared" si="30"/>
        <v>12.229102167182662</v>
      </c>
      <c r="V168" s="3">
        <f t="shared" si="31"/>
        <v>18.833849329205364</v>
      </c>
      <c r="W168" s="2">
        <f t="shared" si="32"/>
        <v>100</v>
      </c>
    </row>
    <row r="169" spans="1:23" x14ac:dyDescent="0.25">
      <c r="A169" t="s">
        <v>348</v>
      </c>
      <c r="B169" t="s">
        <v>349</v>
      </c>
      <c r="D169" t="s">
        <v>9</v>
      </c>
      <c r="E169" s="2">
        <v>5679</v>
      </c>
      <c r="F169" s="2">
        <f>VLOOKUP(A169,'USall 2016-2022'!A:T,4,FALSE)</f>
        <v>17383</v>
      </c>
      <c r="G169" s="3">
        <f t="shared" si="22"/>
        <v>32.669849853304953</v>
      </c>
      <c r="H169" s="2">
        <f>VLOOKUP(A169,'OAdata 313 US GridIDs 2016-22'!A:G,2,FALSE)</f>
        <v>4308</v>
      </c>
      <c r="I169" s="2">
        <f>VLOOKUP(A169,'OAdata 313 US GridIDs 2016-22'!A:G,3,FALSE)</f>
        <v>1367</v>
      </c>
      <c r="J169" s="2">
        <f>VLOOKUP(A169,'OAdata 313 US GridIDs 2016-22'!A:G,4,FALSE)</f>
        <v>1359</v>
      </c>
      <c r="K169" s="2">
        <f>VLOOKUP(A169,'OAdata 313 US GridIDs 2016-22'!A:G,5,FALSE)</f>
        <v>1552</v>
      </c>
      <c r="L169" s="2">
        <f>VLOOKUP(A169,'OAdata 313 US GridIDs 2016-22'!A:G,6,FALSE)</f>
        <v>870</v>
      </c>
      <c r="M169" s="2">
        <f>VLOOKUP(A169,'OAdata 313 US GridIDs 2016-22'!A:G,7,FALSE)</f>
        <v>527</v>
      </c>
      <c r="N169" s="2">
        <f t="shared" si="23"/>
        <v>4308</v>
      </c>
      <c r="O169" s="2">
        <f t="shared" si="24"/>
        <v>0</v>
      </c>
      <c r="P169" s="2">
        <f t="shared" si="25"/>
        <v>5675</v>
      </c>
      <c r="Q169" s="6">
        <f t="shared" si="26"/>
        <v>0.99929565064271875</v>
      </c>
      <c r="R169" s="3">
        <f t="shared" si="27"/>
        <v>24.088105726872246</v>
      </c>
      <c r="S169" s="3">
        <f t="shared" si="28"/>
        <v>23.947136563876654</v>
      </c>
      <c r="T169" s="3">
        <f t="shared" si="29"/>
        <v>27.348017621145377</v>
      </c>
      <c r="U169" s="3">
        <f t="shared" si="30"/>
        <v>15.330396475770925</v>
      </c>
      <c r="V169" s="3">
        <f t="shared" si="31"/>
        <v>9.286343612334802</v>
      </c>
      <c r="W169" s="2">
        <f t="shared" si="32"/>
        <v>100</v>
      </c>
    </row>
    <row r="170" spans="1:23" x14ac:dyDescent="0.25">
      <c r="A170" t="s">
        <v>350</v>
      </c>
      <c r="B170" t="s">
        <v>351</v>
      </c>
      <c r="D170" t="s">
        <v>9</v>
      </c>
      <c r="E170" s="2">
        <v>5616</v>
      </c>
      <c r="F170" s="2">
        <f>VLOOKUP(A170,'USall 2016-2022'!A:T,4,FALSE)</f>
        <v>11193</v>
      </c>
      <c r="G170" s="3">
        <f t="shared" si="22"/>
        <v>50.174216027874564</v>
      </c>
      <c r="H170" s="2">
        <f>VLOOKUP(A170,'OAdata 313 US GridIDs 2016-22'!A:G,2,FALSE)</f>
        <v>4276</v>
      </c>
      <c r="I170" s="2">
        <f>VLOOKUP(A170,'OAdata 313 US GridIDs 2016-22'!A:G,3,FALSE)</f>
        <v>1347</v>
      </c>
      <c r="J170" s="2">
        <f>VLOOKUP(A170,'OAdata 313 US GridIDs 2016-22'!A:G,4,FALSE)</f>
        <v>1135</v>
      </c>
      <c r="K170" s="2">
        <f>VLOOKUP(A170,'OAdata 313 US GridIDs 2016-22'!A:G,5,FALSE)</f>
        <v>1394</v>
      </c>
      <c r="L170" s="2">
        <f>VLOOKUP(A170,'OAdata 313 US GridIDs 2016-22'!A:G,6,FALSE)</f>
        <v>872</v>
      </c>
      <c r="M170" s="2">
        <f>VLOOKUP(A170,'OAdata 313 US GridIDs 2016-22'!A:G,7,FALSE)</f>
        <v>875</v>
      </c>
      <c r="N170" s="2">
        <f t="shared" si="23"/>
        <v>4276</v>
      </c>
      <c r="O170" s="2">
        <f t="shared" si="24"/>
        <v>0</v>
      </c>
      <c r="P170" s="2">
        <f t="shared" si="25"/>
        <v>5623</v>
      </c>
      <c r="Q170" s="6">
        <f t="shared" si="26"/>
        <v>1.0012464387464388</v>
      </c>
      <c r="R170" s="3">
        <f t="shared" si="27"/>
        <v>23.955184065445494</v>
      </c>
      <c r="S170" s="3">
        <f t="shared" si="28"/>
        <v>20.184954650542412</v>
      </c>
      <c r="T170" s="3">
        <f t="shared" si="29"/>
        <v>24.7910368130891</v>
      </c>
      <c r="U170" s="3">
        <f t="shared" si="30"/>
        <v>15.507736083940957</v>
      </c>
      <c r="V170" s="3">
        <f t="shared" si="31"/>
        <v>15.561088386982039</v>
      </c>
      <c r="W170" s="2">
        <f t="shared" si="32"/>
        <v>99.999999999999986</v>
      </c>
    </row>
    <row r="171" spans="1:23" x14ac:dyDescent="0.25">
      <c r="A171" t="s">
        <v>352</v>
      </c>
      <c r="B171" t="s">
        <v>353</v>
      </c>
      <c r="D171" t="s">
        <v>9</v>
      </c>
      <c r="E171" s="2">
        <v>5603</v>
      </c>
      <c r="F171" s="2">
        <f>VLOOKUP(A171,'USall 2016-2022'!A:T,4,FALSE)</f>
        <v>9460</v>
      </c>
      <c r="G171" s="3">
        <f t="shared" si="22"/>
        <v>59.228329809725153</v>
      </c>
      <c r="H171" s="2">
        <f>VLOOKUP(A171,'OAdata 313 US GridIDs 2016-22'!A:G,2,FALSE)</f>
        <v>4247</v>
      </c>
      <c r="I171" s="2">
        <f>VLOOKUP(A171,'OAdata 313 US GridIDs 2016-22'!A:G,3,FALSE)</f>
        <v>1359</v>
      </c>
      <c r="J171" s="2">
        <f>VLOOKUP(A171,'OAdata 313 US GridIDs 2016-22'!A:G,4,FALSE)</f>
        <v>1737</v>
      </c>
      <c r="K171" s="2">
        <f>VLOOKUP(A171,'OAdata 313 US GridIDs 2016-22'!A:G,5,FALSE)</f>
        <v>875</v>
      </c>
      <c r="L171" s="2">
        <f>VLOOKUP(A171,'OAdata 313 US GridIDs 2016-22'!A:G,6,FALSE)</f>
        <v>703</v>
      </c>
      <c r="M171" s="2">
        <f>VLOOKUP(A171,'OAdata 313 US GridIDs 2016-22'!A:G,7,FALSE)</f>
        <v>932</v>
      </c>
      <c r="N171" s="2">
        <f t="shared" si="23"/>
        <v>4247</v>
      </c>
      <c r="O171" s="2">
        <f t="shared" si="24"/>
        <v>0</v>
      </c>
      <c r="P171" s="2">
        <f t="shared" si="25"/>
        <v>5606</v>
      </c>
      <c r="Q171" s="6">
        <f t="shared" si="26"/>
        <v>1.0005354274495806</v>
      </c>
      <c r="R171" s="3">
        <f t="shared" si="27"/>
        <v>24.241883696039956</v>
      </c>
      <c r="S171" s="3">
        <f t="shared" si="28"/>
        <v>30.984659293613987</v>
      </c>
      <c r="T171" s="3">
        <f t="shared" si="29"/>
        <v>15.608276846236175</v>
      </c>
      <c r="U171" s="3">
        <f t="shared" si="30"/>
        <v>12.540135569033179</v>
      </c>
      <c r="V171" s="3">
        <f t="shared" si="31"/>
        <v>16.625044595076705</v>
      </c>
      <c r="W171" s="2">
        <f t="shared" si="32"/>
        <v>100</v>
      </c>
    </row>
    <row r="172" spans="1:23" x14ac:dyDescent="0.25">
      <c r="A172" t="s">
        <v>354</v>
      </c>
      <c r="B172" t="s">
        <v>355</v>
      </c>
      <c r="D172" t="s">
        <v>9</v>
      </c>
      <c r="E172" s="2">
        <v>5555</v>
      </c>
      <c r="F172" s="2">
        <f>VLOOKUP(A172,'USall 2016-2022'!A:T,4,FALSE)</f>
        <v>15514</v>
      </c>
      <c r="G172" s="3">
        <f t="shared" si="22"/>
        <v>35.806368441407763</v>
      </c>
      <c r="H172" s="2">
        <f>VLOOKUP(A172,'OAdata 313 US GridIDs 2016-22'!A:G,2,FALSE)</f>
        <v>3677</v>
      </c>
      <c r="I172" s="2">
        <f>VLOOKUP(A172,'OAdata 313 US GridIDs 2016-22'!A:G,3,FALSE)</f>
        <v>1856</v>
      </c>
      <c r="J172" s="2">
        <f>VLOOKUP(A172,'OAdata 313 US GridIDs 2016-22'!A:G,4,FALSE)</f>
        <v>954</v>
      </c>
      <c r="K172" s="2">
        <f>VLOOKUP(A172,'OAdata 313 US GridIDs 2016-22'!A:G,5,FALSE)</f>
        <v>1120</v>
      </c>
      <c r="L172" s="2">
        <f>VLOOKUP(A172,'OAdata 313 US GridIDs 2016-22'!A:G,6,FALSE)</f>
        <v>993</v>
      </c>
      <c r="M172" s="2">
        <f>VLOOKUP(A172,'OAdata 313 US GridIDs 2016-22'!A:G,7,FALSE)</f>
        <v>610</v>
      </c>
      <c r="N172" s="2">
        <f t="shared" si="23"/>
        <v>3677</v>
      </c>
      <c r="O172" s="2">
        <f t="shared" si="24"/>
        <v>0</v>
      </c>
      <c r="P172" s="2">
        <f t="shared" si="25"/>
        <v>5533</v>
      </c>
      <c r="Q172" s="6">
        <f t="shared" si="26"/>
        <v>0.99603960396039604</v>
      </c>
      <c r="R172" s="3">
        <f t="shared" si="27"/>
        <v>33.544189409000538</v>
      </c>
      <c r="S172" s="3">
        <f t="shared" si="28"/>
        <v>17.242002530272906</v>
      </c>
      <c r="T172" s="3">
        <f t="shared" si="29"/>
        <v>20.242183264052052</v>
      </c>
      <c r="U172" s="3">
        <f t="shared" si="30"/>
        <v>17.946864268931865</v>
      </c>
      <c r="V172" s="3">
        <f t="shared" si="31"/>
        <v>11.024760527742634</v>
      </c>
      <c r="W172" s="2">
        <f t="shared" si="32"/>
        <v>99.999999999999986</v>
      </c>
    </row>
    <row r="173" spans="1:23" x14ac:dyDescent="0.25">
      <c r="A173" t="s">
        <v>356</v>
      </c>
      <c r="B173" t="s">
        <v>357</v>
      </c>
      <c r="D173" t="s">
        <v>266</v>
      </c>
      <c r="E173" s="2">
        <v>5551</v>
      </c>
      <c r="F173" s="2">
        <f>VLOOKUP(A173,'USall 2016-2022'!A:T,4,FALSE)</f>
        <v>15465</v>
      </c>
      <c r="G173" s="3">
        <f t="shared" si="22"/>
        <v>35.893954089880374</v>
      </c>
      <c r="H173" s="2" t="e">
        <f>VLOOKUP(A173,'OAdata 313 US GridIDs 2016-22'!A:G,2,FALSE)</f>
        <v>#N/A</v>
      </c>
      <c r="I173" s="2" t="e">
        <f>VLOOKUP(A173,'OAdata 313 US GridIDs 2016-22'!A:G,3,FALSE)</f>
        <v>#N/A</v>
      </c>
      <c r="J173" s="2" t="e">
        <f>VLOOKUP(A173,'OAdata 313 US GridIDs 2016-22'!A:G,4,FALSE)</f>
        <v>#N/A</v>
      </c>
      <c r="K173" s="2" t="e">
        <f>VLOOKUP(A173,'OAdata 313 US GridIDs 2016-22'!A:G,5,FALSE)</f>
        <v>#N/A</v>
      </c>
      <c r="L173" s="2" t="e">
        <f>VLOOKUP(A173,'OAdata 313 US GridIDs 2016-22'!A:G,6,FALSE)</f>
        <v>#N/A</v>
      </c>
      <c r="M173" s="2" t="e">
        <f>VLOOKUP(A173,'OAdata 313 US GridIDs 2016-22'!A:G,7,FALSE)</f>
        <v>#N/A</v>
      </c>
      <c r="N173" s="2" t="e">
        <f t="shared" si="23"/>
        <v>#N/A</v>
      </c>
      <c r="O173" s="2" t="e">
        <f t="shared" si="24"/>
        <v>#N/A</v>
      </c>
      <c r="P173" s="2" t="e">
        <f t="shared" si="25"/>
        <v>#N/A</v>
      </c>
      <c r="Q173" s="6" t="e">
        <f t="shared" si="26"/>
        <v>#N/A</v>
      </c>
      <c r="R173" s="3" t="e">
        <f t="shared" si="27"/>
        <v>#N/A</v>
      </c>
      <c r="S173" s="3" t="e">
        <f t="shared" si="28"/>
        <v>#N/A</v>
      </c>
      <c r="T173" s="3" t="e">
        <f t="shared" si="29"/>
        <v>#N/A</v>
      </c>
      <c r="U173" s="3" t="e">
        <f t="shared" si="30"/>
        <v>#N/A</v>
      </c>
      <c r="V173" s="3" t="e">
        <f t="shared" si="31"/>
        <v>#N/A</v>
      </c>
      <c r="W173" s="2" t="e">
        <f t="shared" si="32"/>
        <v>#N/A</v>
      </c>
    </row>
    <row r="174" spans="1:23" x14ac:dyDescent="0.25">
      <c r="A174" t="s">
        <v>358</v>
      </c>
      <c r="B174" t="s">
        <v>359</v>
      </c>
      <c r="D174" t="s">
        <v>311</v>
      </c>
      <c r="E174" s="2">
        <v>5540</v>
      </c>
      <c r="F174" s="2">
        <f>VLOOKUP(A174,'USall 2016-2022'!A:T,4,FALSE)</f>
        <v>15346</v>
      </c>
      <c r="G174" s="3">
        <f t="shared" si="22"/>
        <v>36.100612537469047</v>
      </c>
      <c r="H174" s="2" t="e">
        <f>VLOOKUP(A174,'OAdata 313 US GridIDs 2016-22'!A:G,2,FALSE)</f>
        <v>#N/A</v>
      </c>
      <c r="I174" s="2" t="e">
        <f>VLOOKUP(A174,'OAdata 313 US GridIDs 2016-22'!A:G,3,FALSE)</f>
        <v>#N/A</v>
      </c>
      <c r="J174" s="2" t="e">
        <f>VLOOKUP(A174,'OAdata 313 US GridIDs 2016-22'!A:G,4,FALSE)</f>
        <v>#N/A</v>
      </c>
      <c r="K174" s="2" t="e">
        <f>VLOOKUP(A174,'OAdata 313 US GridIDs 2016-22'!A:G,5,FALSE)</f>
        <v>#N/A</v>
      </c>
      <c r="L174" s="2" t="e">
        <f>VLOOKUP(A174,'OAdata 313 US GridIDs 2016-22'!A:G,6,FALSE)</f>
        <v>#N/A</v>
      </c>
      <c r="M174" s="2" t="e">
        <f>VLOOKUP(A174,'OAdata 313 US GridIDs 2016-22'!A:G,7,FALSE)</f>
        <v>#N/A</v>
      </c>
      <c r="N174" s="2" t="e">
        <f t="shared" si="23"/>
        <v>#N/A</v>
      </c>
      <c r="O174" s="2" t="e">
        <f t="shared" si="24"/>
        <v>#N/A</v>
      </c>
      <c r="P174" s="2" t="e">
        <f t="shared" si="25"/>
        <v>#N/A</v>
      </c>
      <c r="Q174" s="6" t="e">
        <f t="shared" si="26"/>
        <v>#N/A</v>
      </c>
      <c r="R174" s="3" t="e">
        <f t="shared" si="27"/>
        <v>#N/A</v>
      </c>
      <c r="S174" s="3" t="e">
        <f t="shared" si="28"/>
        <v>#N/A</v>
      </c>
      <c r="T174" s="3" t="e">
        <f t="shared" si="29"/>
        <v>#N/A</v>
      </c>
      <c r="U174" s="3" t="e">
        <f t="shared" si="30"/>
        <v>#N/A</v>
      </c>
      <c r="V174" s="3" t="e">
        <f t="shared" si="31"/>
        <v>#N/A</v>
      </c>
      <c r="W174" s="2" t="e">
        <f t="shared" si="32"/>
        <v>#N/A</v>
      </c>
    </row>
    <row r="175" spans="1:23" x14ac:dyDescent="0.25">
      <c r="A175" t="s">
        <v>360</v>
      </c>
      <c r="B175" t="s">
        <v>361</v>
      </c>
      <c r="D175" t="s">
        <v>9</v>
      </c>
      <c r="E175" s="2">
        <v>5480</v>
      </c>
      <c r="F175" s="2">
        <f>VLOOKUP(A175,'USall 2016-2022'!A:T,4,FALSE)</f>
        <v>6896</v>
      </c>
      <c r="G175" s="3">
        <f t="shared" si="22"/>
        <v>79.466357308584691</v>
      </c>
      <c r="H175" s="2">
        <f>VLOOKUP(A175,'OAdata 313 US GridIDs 2016-22'!A:G,2,FALSE)</f>
        <v>4983</v>
      </c>
      <c r="I175" s="2">
        <f>VLOOKUP(A175,'OAdata 313 US GridIDs 2016-22'!A:G,3,FALSE)</f>
        <v>505</v>
      </c>
      <c r="J175" s="2">
        <f>VLOOKUP(A175,'OAdata 313 US GridIDs 2016-22'!A:G,4,FALSE)</f>
        <v>1319</v>
      </c>
      <c r="K175" s="2">
        <f>VLOOKUP(A175,'OAdata 313 US GridIDs 2016-22'!A:G,5,FALSE)</f>
        <v>1889</v>
      </c>
      <c r="L175" s="2">
        <f>VLOOKUP(A175,'OAdata 313 US GridIDs 2016-22'!A:G,6,FALSE)</f>
        <v>1070</v>
      </c>
      <c r="M175" s="2">
        <f>VLOOKUP(A175,'OAdata 313 US GridIDs 2016-22'!A:G,7,FALSE)</f>
        <v>705</v>
      </c>
      <c r="N175" s="2">
        <f t="shared" si="23"/>
        <v>4983</v>
      </c>
      <c r="O175" s="2">
        <f t="shared" si="24"/>
        <v>0</v>
      </c>
      <c r="P175" s="2">
        <f t="shared" si="25"/>
        <v>5488</v>
      </c>
      <c r="Q175" s="6">
        <f t="shared" si="26"/>
        <v>1.0014598540145985</v>
      </c>
      <c r="R175" s="3">
        <f t="shared" si="27"/>
        <v>9.2018950437317777</v>
      </c>
      <c r="S175" s="3">
        <f t="shared" si="28"/>
        <v>24.034256559766764</v>
      </c>
      <c r="T175" s="3">
        <f t="shared" si="29"/>
        <v>34.420553935860063</v>
      </c>
      <c r="U175" s="3">
        <f t="shared" si="30"/>
        <v>19.497084548104958</v>
      </c>
      <c r="V175" s="3">
        <f t="shared" si="31"/>
        <v>12.846209912536445</v>
      </c>
      <c r="W175" s="2">
        <f t="shared" si="32"/>
        <v>100</v>
      </c>
    </row>
    <row r="176" spans="1:23" x14ac:dyDescent="0.25">
      <c r="A176" t="s">
        <v>362</v>
      </c>
      <c r="B176" t="s">
        <v>363</v>
      </c>
      <c r="D176" t="s">
        <v>9</v>
      </c>
      <c r="E176" s="2">
        <v>5422</v>
      </c>
      <c r="F176" s="2">
        <f>VLOOKUP(A176,'USall 2016-2022'!A:T,4,FALSE)</f>
        <v>9306</v>
      </c>
      <c r="G176" s="3">
        <f t="shared" si="22"/>
        <v>58.263485923060387</v>
      </c>
      <c r="H176" s="2">
        <f>VLOOKUP(A176,'OAdata 313 US GridIDs 2016-22'!A:G,2,FALSE)</f>
        <v>4733</v>
      </c>
      <c r="I176" s="2">
        <f>VLOOKUP(A176,'OAdata 313 US GridIDs 2016-22'!A:G,3,FALSE)</f>
        <v>691</v>
      </c>
      <c r="J176" s="2">
        <f>VLOOKUP(A176,'OAdata 313 US GridIDs 2016-22'!A:G,4,FALSE)</f>
        <v>1539</v>
      </c>
      <c r="K176" s="2">
        <f>VLOOKUP(A176,'OAdata 313 US GridIDs 2016-22'!A:G,5,FALSE)</f>
        <v>1459</v>
      </c>
      <c r="L176" s="2">
        <f>VLOOKUP(A176,'OAdata 313 US GridIDs 2016-22'!A:G,6,FALSE)</f>
        <v>974</v>
      </c>
      <c r="M176" s="2">
        <f>VLOOKUP(A176,'OAdata 313 US GridIDs 2016-22'!A:G,7,FALSE)</f>
        <v>761</v>
      </c>
      <c r="N176" s="2">
        <f t="shared" si="23"/>
        <v>4733</v>
      </c>
      <c r="O176" s="2">
        <f t="shared" si="24"/>
        <v>0</v>
      </c>
      <c r="P176" s="2">
        <f t="shared" si="25"/>
        <v>5424</v>
      </c>
      <c r="Q176" s="6">
        <f t="shared" si="26"/>
        <v>1.0003688675765401</v>
      </c>
      <c r="R176" s="3">
        <f t="shared" si="27"/>
        <v>12.739675516224189</v>
      </c>
      <c r="S176" s="3">
        <f t="shared" si="28"/>
        <v>28.373893805309734</v>
      </c>
      <c r="T176" s="3">
        <f t="shared" si="29"/>
        <v>26.89896755162242</v>
      </c>
      <c r="U176" s="3">
        <f t="shared" si="30"/>
        <v>17.957227138643066</v>
      </c>
      <c r="V176" s="3">
        <f t="shared" si="31"/>
        <v>14.030235988200591</v>
      </c>
      <c r="W176" s="2">
        <f t="shared" si="32"/>
        <v>99.999999999999986</v>
      </c>
    </row>
    <row r="177" spans="1:23" x14ac:dyDescent="0.25">
      <c r="A177" t="s">
        <v>364</v>
      </c>
      <c r="B177" t="s">
        <v>365</v>
      </c>
      <c r="D177" t="s">
        <v>185</v>
      </c>
      <c r="E177" s="2">
        <v>5400</v>
      </c>
      <c r="F177" s="2">
        <f>VLOOKUP(A177,'USall 2016-2022'!A:T,4,FALSE)</f>
        <v>11080</v>
      </c>
      <c r="G177" s="3">
        <f t="shared" si="22"/>
        <v>48.736462093862812</v>
      </c>
      <c r="H177" s="2" t="e">
        <f>VLOOKUP(A177,'OAdata 313 US GridIDs 2016-22'!A:G,2,FALSE)</f>
        <v>#N/A</v>
      </c>
      <c r="I177" s="2" t="e">
        <f>VLOOKUP(A177,'OAdata 313 US GridIDs 2016-22'!A:G,3,FALSE)</f>
        <v>#N/A</v>
      </c>
      <c r="J177" s="2" t="e">
        <f>VLOOKUP(A177,'OAdata 313 US GridIDs 2016-22'!A:G,4,FALSE)</f>
        <v>#N/A</v>
      </c>
      <c r="K177" s="2" t="e">
        <f>VLOOKUP(A177,'OAdata 313 US GridIDs 2016-22'!A:G,5,FALSE)</f>
        <v>#N/A</v>
      </c>
      <c r="L177" s="2" t="e">
        <f>VLOOKUP(A177,'OAdata 313 US GridIDs 2016-22'!A:G,6,FALSE)</f>
        <v>#N/A</v>
      </c>
      <c r="M177" s="2" t="e">
        <f>VLOOKUP(A177,'OAdata 313 US GridIDs 2016-22'!A:G,7,FALSE)</f>
        <v>#N/A</v>
      </c>
      <c r="N177" s="2" t="e">
        <f t="shared" si="23"/>
        <v>#N/A</v>
      </c>
      <c r="O177" s="2" t="e">
        <f t="shared" si="24"/>
        <v>#N/A</v>
      </c>
      <c r="P177" s="2" t="e">
        <f t="shared" si="25"/>
        <v>#N/A</v>
      </c>
      <c r="Q177" s="6" t="e">
        <f t="shared" si="26"/>
        <v>#N/A</v>
      </c>
      <c r="R177" s="3" t="e">
        <f t="shared" si="27"/>
        <v>#N/A</v>
      </c>
      <c r="S177" s="3" t="e">
        <f t="shared" si="28"/>
        <v>#N/A</v>
      </c>
      <c r="T177" s="3" t="e">
        <f t="shared" si="29"/>
        <v>#N/A</v>
      </c>
      <c r="U177" s="3" t="e">
        <f t="shared" si="30"/>
        <v>#N/A</v>
      </c>
      <c r="V177" s="3" t="e">
        <f t="shared" si="31"/>
        <v>#N/A</v>
      </c>
      <c r="W177" s="2" t="e">
        <f t="shared" si="32"/>
        <v>#N/A</v>
      </c>
    </row>
    <row r="178" spans="1:23" x14ac:dyDescent="0.25">
      <c r="A178" t="s">
        <v>366</v>
      </c>
      <c r="B178" t="s">
        <v>367</v>
      </c>
      <c r="D178" t="s">
        <v>9</v>
      </c>
      <c r="E178" s="2">
        <v>5319</v>
      </c>
      <c r="F178" s="2">
        <f>VLOOKUP(A178,'USall 2016-2022'!A:T,4,FALSE)</f>
        <v>7171</v>
      </c>
      <c r="G178" s="3">
        <f t="shared" si="22"/>
        <v>74.173755403709379</v>
      </c>
      <c r="H178" s="2">
        <f>VLOOKUP(A178,'OAdata 313 US GridIDs 2016-22'!A:G,2,FALSE)</f>
        <v>4718</v>
      </c>
      <c r="I178" s="2">
        <f>VLOOKUP(A178,'OAdata 313 US GridIDs 2016-22'!A:G,3,FALSE)</f>
        <v>595</v>
      </c>
      <c r="J178" s="2">
        <f>VLOOKUP(A178,'OAdata 313 US GridIDs 2016-22'!A:G,4,FALSE)</f>
        <v>1601</v>
      </c>
      <c r="K178" s="2">
        <f>VLOOKUP(A178,'OAdata 313 US GridIDs 2016-22'!A:G,5,FALSE)</f>
        <v>1446</v>
      </c>
      <c r="L178" s="2">
        <f>VLOOKUP(A178,'OAdata 313 US GridIDs 2016-22'!A:G,6,FALSE)</f>
        <v>924</v>
      </c>
      <c r="M178" s="2">
        <f>VLOOKUP(A178,'OAdata 313 US GridIDs 2016-22'!A:G,7,FALSE)</f>
        <v>747</v>
      </c>
      <c r="N178" s="2">
        <f t="shared" si="23"/>
        <v>4718</v>
      </c>
      <c r="O178" s="2">
        <f t="shared" si="24"/>
        <v>0</v>
      </c>
      <c r="P178" s="2">
        <f t="shared" si="25"/>
        <v>5313</v>
      </c>
      <c r="Q178" s="6">
        <f t="shared" si="26"/>
        <v>0.99887196841511561</v>
      </c>
      <c r="R178" s="3">
        <f t="shared" si="27"/>
        <v>11.198945981554678</v>
      </c>
      <c r="S178" s="3">
        <f t="shared" si="28"/>
        <v>30.133634481460568</v>
      </c>
      <c r="T178" s="3">
        <f t="shared" si="29"/>
        <v>27.216261998870696</v>
      </c>
      <c r="U178" s="3">
        <f t="shared" si="30"/>
        <v>17.391304347826086</v>
      </c>
      <c r="V178" s="3">
        <f t="shared" si="31"/>
        <v>14.059853190287974</v>
      </c>
      <c r="W178" s="2">
        <f t="shared" si="32"/>
        <v>100</v>
      </c>
    </row>
    <row r="179" spans="1:23" x14ac:dyDescent="0.25">
      <c r="A179" t="s">
        <v>368</v>
      </c>
      <c r="B179" t="s">
        <v>369</v>
      </c>
      <c r="D179" t="s">
        <v>9</v>
      </c>
      <c r="E179" s="2">
        <v>5317</v>
      </c>
      <c r="F179" s="2">
        <f>VLOOKUP(A179,'USall 2016-2022'!A:T,4,FALSE)</f>
        <v>15283</v>
      </c>
      <c r="G179" s="3">
        <f t="shared" si="22"/>
        <v>34.79028986455539</v>
      </c>
      <c r="H179" s="2">
        <f>VLOOKUP(A179,'OAdata 313 US GridIDs 2016-22'!A:G,2,FALSE)</f>
        <v>3561</v>
      </c>
      <c r="I179" s="2">
        <f>VLOOKUP(A179,'OAdata 313 US GridIDs 2016-22'!A:G,3,FALSE)</f>
        <v>1748</v>
      </c>
      <c r="J179" s="2">
        <f>VLOOKUP(A179,'OAdata 313 US GridIDs 2016-22'!A:G,4,FALSE)</f>
        <v>706</v>
      </c>
      <c r="K179" s="2">
        <f>VLOOKUP(A179,'OAdata 313 US GridIDs 2016-22'!A:G,5,FALSE)</f>
        <v>1285</v>
      </c>
      <c r="L179" s="2">
        <f>VLOOKUP(A179,'OAdata 313 US GridIDs 2016-22'!A:G,6,FALSE)</f>
        <v>769</v>
      </c>
      <c r="M179" s="2">
        <f>VLOOKUP(A179,'OAdata 313 US GridIDs 2016-22'!A:G,7,FALSE)</f>
        <v>801</v>
      </c>
      <c r="N179" s="2">
        <f t="shared" si="23"/>
        <v>3561</v>
      </c>
      <c r="O179" s="2">
        <f t="shared" si="24"/>
        <v>0</v>
      </c>
      <c r="P179" s="2">
        <f t="shared" si="25"/>
        <v>5309</v>
      </c>
      <c r="Q179" s="6">
        <f t="shared" si="26"/>
        <v>0.99849539213842398</v>
      </c>
      <c r="R179" s="3">
        <f t="shared" si="27"/>
        <v>32.925221322282916</v>
      </c>
      <c r="S179" s="3">
        <f t="shared" si="28"/>
        <v>13.298172913919759</v>
      </c>
      <c r="T179" s="3">
        <f t="shared" si="29"/>
        <v>24.204181578451685</v>
      </c>
      <c r="U179" s="3">
        <f t="shared" si="30"/>
        <v>14.484837069127895</v>
      </c>
      <c r="V179" s="3">
        <f t="shared" si="31"/>
        <v>15.087587116217744</v>
      </c>
      <c r="W179" s="2">
        <f t="shared" si="32"/>
        <v>100</v>
      </c>
    </row>
    <row r="180" spans="1:23" x14ac:dyDescent="0.25">
      <c r="A180" t="s">
        <v>370</v>
      </c>
      <c r="B180" t="s">
        <v>371</v>
      </c>
      <c r="D180" t="s">
        <v>9</v>
      </c>
      <c r="E180" s="2">
        <v>5279</v>
      </c>
      <c r="F180" s="2">
        <f>VLOOKUP(A180,'USall 2016-2022'!A:T,4,FALSE)</f>
        <v>13103</v>
      </c>
      <c r="G180" s="3">
        <f t="shared" si="22"/>
        <v>40.288483553384715</v>
      </c>
      <c r="H180" s="2">
        <f>VLOOKUP(A180,'OAdata 313 US GridIDs 2016-22'!A:G,2,FALSE)</f>
        <v>3579</v>
      </c>
      <c r="I180" s="2">
        <f>VLOOKUP(A180,'OAdata 313 US GridIDs 2016-22'!A:G,3,FALSE)</f>
        <v>1675</v>
      </c>
      <c r="J180" s="2">
        <f>VLOOKUP(A180,'OAdata 313 US GridIDs 2016-22'!A:G,4,FALSE)</f>
        <v>659</v>
      </c>
      <c r="K180" s="2">
        <f>VLOOKUP(A180,'OAdata 313 US GridIDs 2016-22'!A:G,5,FALSE)</f>
        <v>1549</v>
      </c>
      <c r="L180" s="2">
        <f>VLOOKUP(A180,'OAdata 313 US GridIDs 2016-22'!A:G,6,FALSE)</f>
        <v>633</v>
      </c>
      <c r="M180" s="2">
        <f>VLOOKUP(A180,'OAdata 313 US GridIDs 2016-22'!A:G,7,FALSE)</f>
        <v>738</v>
      </c>
      <c r="N180" s="2">
        <f t="shared" si="23"/>
        <v>3579</v>
      </c>
      <c r="O180" s="2">
        <f t="shared" si="24"/>
        <v>0</v>
      </c>
      <c r="P180" s="2">
        <f t="shared" si="25"/>
        <v>5254</v>
      </c>
      <c r="Q180" s="6">
        <f t="shared" si="26"/>
        <v>0.99526425459367307</v>
      </c>
      <c r="R180" s="3">
        <f t="shared" si="27"/>
        <v>31.88047202131709</v>
      </c>
      <c r="S180" s="3">
        <f t="shared" si="28"/>
        <v>12.542824514655502</v>
      </c>
      <c r="T180" s="3">
        <f t="shared" si="29"/>
        <v>29.482299200609059</v>
      </c>
      <c r="U180" s="3">
        <f t="shared" si="30"/>
        <v>12.047963456414161</v>
      </c>
      <c r="V180" s="3">
        <f t="shared" si="31"/>
        <v>14.046440807004187</v>
      </c>
      <c r="W180" s="2">
        <f t="shared" si="32"/>
        <v>100</v>
      </c>
    </row>
    <row r="181" spans="1:23" x14ac:dyDescent="0.25">
      <c r="A181" t="s">
        <v>372</v>
      </c>
      <c r="B181" t="s">
        <v>373</v>
      </c>
      <c r="D181" t="s">
        <v>9</v>
      </c>
      <c r="E181" s="2">
        <v>5239</v>
      </c>
      <c r="F181" s="2">
        <f>VLOOKUP(A181,'USall 2016-2022'!A:T,4,FALSE)</f>
        <v>7845</v>
      </c>
      <c r="G181" s="3">
        <f t="shared" si="22"/>
        <v>66.781389420012744</v>
      </c>
      <c r="H181" s="2">
        <f>VLOOKUP(A181,'OAdata 313 US GridIDs 2016-22'!A:G,2,FALSE)</f>
        <v>3216</v>
      </c>
      <c r="I181" s="2">
        <f>VLOOKUP(A181,'OAdata 313 US GridIDs 2016-22'!A:G,3,FALSE)</f>
        <v>2022</v>
      </c>
      <c r="J181" s="2">
        <f>VLOOKUP(A181,'OAdata 313 US GridIDs 2016-22'!A:G,4,FALSE)</f>
        <v>575</v>
      </c>
      <c r="K181" s="2">
        <f>VLOOKUP(A181,'OAdata 313 US GridIDs 2016-22'!A:G,5,FALSE)</f>
        <v>792</v>
      </c>
      <c r="L181" s="2">
        <f>VLOOKUP(A181,'OAdata 313 US GridIDs 2016-22'!A:G,6,FALSE)</f>
        <v>958</v>
      </c>
      <c r="M181" s="2">
        <f>VLOOKUP(A181,'OAdata 313 US GridIDs 2016-22'!A:G,7,FALSE)</f>
        <v>891</v>
      </c>
      <c r="N181" s="2">
        <f t="shared" si="23"/>
        <v>3216</v>
      </c>
      <c r="O181" s="2">
        <f t="shared" si="24"/>
        <v>0</v>
      </c>
      <c r="P181" s="2">
        <f t="shared" si="25"/>
        <v>5238</v>
      </c>
      <c r="Q181" s="6">
        <f t="shared" si="26"/>
        <v>0.99980912387860277</v>
      </c>
      <c r="R181" s="3">
        <f t="shared" si="27"/>
        <v>38.60252004581902</v>
      </c>
      <c r="S181" s="3">
        <f t="shared" si="28"/>
        <v>10.977472317678503</v>
      </c>
      <c r="T181" s="3">
        <f t="shared" si="29"/>
        <v>15.120274914089347</v>
      </c>
      <c r="U181" s="3">
        <f t="shared" si="30"/>
        <v>18.289423444062621</v>
      </c>
      <c r="V181" s="3">
        <f t="shared" si="31"/>
        <v>17.010309278350515</v>
      </c>
      <c r="W181" s="2">
        <f t="shared" si="32"/>
        <v>100.00000000000001</v>
      </c>
    </row>
    <row r="182" spans="1:23" x14ac:dyDescent="0.25">
      <c r="A182" t="s">
        <v>374</v>
      </c>
      <c r="B182" t="s">
        <v>375</v>
      </c>
      <c r="D182" t="s">
        <v>9</v>
      </c>
      <c r="E182" s="2">
        <v>5213</v>
      </c>
      <c r="F182" s="2">
        <f>VLOOKUP(A182,'USall 2016-2022'!A:T,4,FALSE)</f>
        <v>6069</v>
      </c>
      <c r="G182" s="3">
        <f t="shared" si="22"/>
        <v>85.895534684462021</v>
      </c>
      <c r="H182" s="2">
        <f>VLOOKUP(A182,'OAdata 313 US GridIDs 2016-22'!A:G,2,FALSE)</f>
        <v>4782</v>
      </c>
      <c r="I182" s="2">
        <f>VLOOKUP(A182,'OAdata 313 US GridIDs 2016-22'!A:G,3,FALSE)</f>
        <v>439</v>
      </c>
      <c r="J182" s="2">
        <f>VLOOKUP(A182,'OAdata 313 US GridIDs 2016-22'!A:G,4,FALSE)</f>
        <v>1525</v>
      </c>
      <c r="K182" s="2">
        <f>VLOOKUP(A182,'OAdata 313 US GridIDs 2016-22'!A:G,5,FALSE)</f>
        <v>1460</v>
      </c>
      <c r="L182" s="2">
        <f>VLOOKUP(A182,'OAdata 313 US GridIDs 2016-22'!A:G,6,FALSE)</f>
        <v>599</v>
      </c>
      <c r="M182" s="2">
        <f>VLOOKUP(A182,'OAdata 313 US GridIDs 2016-22'!A:G,7,FALSE)</f>
        <v>1198</v>
      </c>
      <c r="N182" s="2">
        <f t="shared" si="23"/>
        <v>4782</v>
      </c>
      <c r="O182" s="2">
        <f t="shared" si="24"/>
        <v>0</v>
      </c>
      <c r="P182" s="2">
        <f t="shared" si="25"/>
        <v>5221</v>
      </c>
      <c r="Q182" s="6">
        <f t="shared" si="26"/>
        <v>1.0015346249760215</v>
      </c>
      <c r="R182" s="3">
        <f t="shared" si="27"/>
        <v>8.4083508906339777</v>
      </c>
      <c r="S182" s="3">
        <f t="shared" si="28"/>
        <v>29.208963800038308</v>
      </c>
      <c r="T182" s="3">
        <f t="shared" si="29"/>
        <v>27.96399157249569</v>
      </c>
      <c r="U182" s="3">
        <f t="shared" si="30"/>
        <v>11.472897912277341</v>
      </c>
      <c r="V182" s="3">
        <f t="shared" si="31"/>
        <v>22.945795824554683</v>
      </c>
      <c r="W182" s="2">
        <f t="shared" si="32"/>
        <v>100</v>
      </c>
    </row>
    <row r="183" spans="1:23" x14ac:dyDescent="0.25">
      <c r="A183" t="s">
        <v>376</v>
      </c>
      <c r="B183" t="s">
        <v>377</v>
      </c>
      <c r="D183" t="s">
        <v>9</v>
      </c>
      <c r="E183" s="2">
        <v>5210</v>
      </c>
      <c r="F183" s="2">
        <f>VLOOKUP(A183,'USall 2016-2022'!A:T,4,FALSE)</f>
        <v>13149</v>
      </c>
      <c r="G183" s="3">
        <f t="shared" si="22"/>
        <v>39.6227850026618</v>
      </c>
      <c r="H183" s="2">
        <f>VLOOKUP(A183,'OAdata 313 US GridIDs 2016-22'!A:G,2,FALSE)</f>
        <v>3926</v>
      </c>
      <c r="I183" s="2">
        <f>VLOOKUP(A183,'OAdata 313 US GridIDs 2016-22'!A:G,3,FALSE)</f>
        <v>1241</v>
      </c>
      <c r="J183" s="2">
        <f>VLOOKUP(A183,'OAdata 313 US GridIDs 2016-22'!A:G,4,FALSE)</f>
        <v>1288</v>
      </c>
      <c r="K183" s="2">
        <f>VLOOKUP(A183,'OAdata 313 US GridIDs 2016-22'!A:G,5,FALSE)</f>
        <v>1181</v>
      </c>
      <c r="L183" s="2">
        <f>VLOOKUP(A183,'OAdata 313 US GridIDs 2016-22'!A:G,6,FALSE)</f>
        <v>891</v>
      </c>
      <c r="M183" s="2">
        <f>VLOOKUP(A183,'OAdata 313 US GridIDs 2016-22'!A:G,7,FALSE)</f>
        <v>566</v>
      </c>
      <c r="N183" s="2">
        <f t="shared" si="23"/>
        <v>3926</v>
      </c>
      <c r="O183" s="2">
        <f t="shared" si="24"/>
        <v>0</v>
      </c>
      <c r="P183" s="2">
        <f t="shared" si="25"/>
        <v>5167</v>
      </c>
      <c r="Q183" s="6">
        <f t="shared" si="26"/>
        <v>0.99174664107485599</v>
      </c>
      <c r="R183" s="3">
        <f t="shared" si="27"/>
        <v>24.017805302883684</v>
      </c>
      <c r="S183" s="3">
        <f t="shared" si="28"/>
        <v>24.927424037158893</v>
      </c>
      <c r="T183" s="3">
        <f t="shared" si="29"/>
        <v>22.856589897425973</v>
      </c>
      <c r="U183" s="3">
        <f t="shared" si="30"/>
        <v>17.24404877104703</v>
      </c>
      <c r="V183" s="3">
        <f t="shared" si="31"/>
        <v>10.95413199148442</v>
      </c>
      <c r="W183" s="2">
        <f t="shared" si="32"/>
        <v>100</v>
      </c>
    </row>
    <row r="184" spans="1:23" x14ac:dyDescent="0.25">
      <c r="A184" t="s">
        <v>378</v>
      </c>
      <c r="B184" t="s">
        <v>379</v>
      </c>
      <c r="D184" t="s">
        <v>9</v>
      </c>
      <c r="E184" s="2">
        <v>5158</v>
      </c>
      <c r="F184" s="2">
        <f>VLOOKUP(A184,'USall 2016-2022'!A:T,4,FALSE)</f>
        <v>14661</v>
      </c>
      <c r="G184" s="3">
        <f t="shared" si="22"/>
        <v>35.181774776618241</v>
      </c>
      <c r="H184" s="2">
        <f>VLOOKUP(A184,'OAdata 313 US GridIDs 2016-22'!A:G,2,FALSE)</f>
        <v>3516</v>
      </c>
      <c r="I184" s="2">
        <f>VLOOKUP(A184,'OAdata 313 US GridIDs 2016-22'!A:G,3,FALSE)</f>
        <v>1630</v>
      </c>
      <c r="J184" s="2">
        <f>VLOOKUP(A184,'OAdata 313 US GridIDs 2016-22'!A:G,4,FALSE)</f>
        <v>665</v>
      </c>
      <c r="K184" s="2">
        <f>VLOOKUP(A184,'OAdata 313 US GridIDs 2016-22'!A:G,5,FALSE)</f>
        <v>1307</v>
      </c>
      <c r="L184" s="2">
        <f>VLOOKUP(A184,'OAdata 313 US GridIDs 2016-22'!A:G,6,FALSE)</f>
        <v>718</v>
      </c>
      <c r="M184" s="2">
        <f>VLOOKUP(A184,'OAdata 313 US GridIDs 2016-22'!A:G,7,FALSE)</f>
        <v>826</v>
      </c>
      <c r="N184" s="2">
        <f t="shared" si="23"/>
        <v>3516</v>
      </c>
      <c r="O184" s="2">
        <f t="shared" si="24"/>
        <v>0</v>
      </c>
      <c r="P184" s="2">
        <f t="shared" si="25"/>
        <v>5146</v>
      </c>
      <c r="Q184" s="6">
        <f t="shared" si="26"/>
        <v>0.99767351686700267</v>
      </c>
      <c r="R184" s="3">
        <f t="shared" si="27"/>
        <v>31.675087446560436</v>
      </c>
      <c r="S184" s="3">
        <f t="shared" si="28"/>
        <v>12.922658375437232</v>
      </c>
      <c r="T184" s="3">
        <f t="shared" si="29"/>
        <v>25.398367664205207</v>
      </c>
      <c r="U184" s="3">
        <f t="shared" si="30"/>
        <v>13.952584531675088</v>
      </c>
      <c r="V184" s="3">
        <f t="shared" si="31"/>
        <v>16.051301982122038</v>
      </c>
      <c r="W184" s="2">
        <f t="shared" si="32"/>
        <v>100</v>
      </c>
    </row>
    <row r="185" spans="1:23" x14ac:dyDescent="0.25">
      <c r="A185" t="s">
        <v>380</v>
      </c>
      <c r="B185" t="s">
        <v>381</v>
      </c>
      <c r="D185" t="s">
        <v>9</v>
      </c>
      <c r="E185" s="2">
        <v>5139</v>
      </c>
      <c r="F185" s="2">
        <f>VLOOKUP(A185,'USall 2016-2022'!A:T,4,FALSE)</f>
        <v>6880</v>
      </c>
      <c r="G185" s="3">
        <f t="shared" si="22"/>
        <v>74.694767441860463</v>
      </c>
      <c r="H185" s="2">
        <f>VLOOKUP(A185,'OAdata 313 US GridIDs 2016-22'!A:G,2,FALSE)</f>
        <v>5006</v>
      </c>
      <c r="I185" s="2">
        <f>VLOOKUP(A185,'OAdata 313 US GridIDs 2016-22'!A:G,3,FALSE)</f>
        <v>134</v>
      </c>
      <c r="J185" s="2">
        <f>VLOOKUP(A185,'OAdata 313 US GridIDs 2016-22'!A:G,4,FALSE)</f>
        <v>877</v>
      </c>
      <c r="K185" s="2">
        <f>VLOOKUP(A185,'OAdata 313 US GridIDs 2016-22'!A:G,5,FALSE)</f>
        <v>617</v>
      </c>
      <c r="L185" s="2">
        <f>VLOOKUP(A185,'OAdata 313 US GridIDs 2016-22'!A:G,6,FALSE)</f>
        <v>2996</v>
      </c>
      <c r="M185" s="2">
        <f>VLOOKUP(A185,'OAdata 313 US GridIDs 2016-22'!A:G,7,FALSE)</f>
        <v>516</v>
      </c>
      <c r="N185" s="2">
        <f t="shared" si="23"/>
        <v>5006</v>
      </c>
      <c r="O185" s="2">
        <f t="shared" si="24"/>
        <v>0</v>
      </c>
      <c r="P185" s="2">
        <f t="shared" si="25"/>
        <v>5140</v>
      </c>
      <c r="Q185" s="6">
        <f t="shared" si="26"/>
        <v>1.0001945903872349</v>
      </c>
      <c r="R185" s="3">
        <f t="shared" si="27"/>
        <v>2.6070038910505837</v>
      </c>
      <c r="S185" s="3">
        <f t="shared" si="28"/>
        <v>17.062256809338521</v>
      </c>
      <c r="T185" s="3">
        <f t="shared" si="29"/>
        <v>12.003891050583658</v>
      </c>
      <c r="U185" s="3">
        <f t="shared" si="30"/>
        <v>58.287937743190668</v>
      </c>
      <c r="V185" s="3">
        <f t="shared" si="31"/>
        <v>10.038910505836576</v>
      </c>
      <c r="W185" s="2">
        <f t="shared" si="32"/>
        <v>100</v>
      </c>
    </row>
    <row r="186" spans="1:23" x14ac:dyDescent="0.25">
      <c r="A186" t="s">
        <v>382</v>
      </c>
      <c r="B186" t="s">
        <v>383</v>
      </c>
      <c r="D186" t="s">
        <v>9</v>
      </c>
      <c r="E186" s="2">
        <v>5121</v>
      </c>
      <c r="F186" s="2">
        <f>VLOOKUP(A186,'USall 2016-2022'!A:T,4,FALSE)</f>
        <v>12977</v>
      </c>
      <c r="G186" s="3">
        <f t="shared" si="22"/>
        <v>39.46212529860523</v>
      </c>
      <c r="H186" s="2">
        <f>VLOOKUP(A186,'OAdata 313 US GridIDs 2016-22'!A:G,2,FALSE)</f>
        <v>4384</v>
      </c>
      <c r="I186" s="2">
        <f>VLOOKUP(A186,'OAdata 313 US GridIDs 2016-22'!A:G,3,FALSE)</f>
        <v>734</v>
      </c>
      <c r="J186" s="2">
        <f>VLOOKUP(A186,'OAdata 313 US GridIDs 2016-22'!A:G,4,FALSE)</f>
        <v>1450</v>
      </c>
      <c r="K186" s="2">
        <f>VLOOKUP(A186,'OAdata 313 US GridIDs 2016-22'!A:G,5,FALSE)</f>
        <v>1608</v>
      </c>
      <c r="L186" s="2">
        <f>VLOOKUP(A186,'OAdata 313 US GridIDs 2016-22'!A:G,6,FALSE)</f>
        <v>807</v>
      </c>
      <c r="M186" s="2">
        <f>VLOOKUP(A186,'OAdata 313 US GridIDs 2016-22'!A:G,7,FALSE)</f>
        <v>519</v>
      </c>
      <c r="N186" s="2">
        <f t="shared" si="23"/>
        <v>4384</v>
      </c>
      <c r="O186" s="2">
        <f t="shared" si="24"/>
        <v>0</v>
      </c>
      <c r="P186" s="2">
        <f t="shared" si="25"/>
        <v>5118</v>
      </c>
      <c r="Q186" s="6">
        <f t="shared" si="26"/>
        <v>0.9994141769185706</v>
      </c>
      <c r="R186" s="3">
        <f t="shared" si="27"/>
        <v>14.341539663931224</v>
      </c>
      <c r="S186" s="3">
        <f t="shared" si="28"/>
        <v>28.331379445095738</v>
      </c>
      <c r="T186" s="3">
        <f t="shared" si="29"/>
        <v>31.418522860492381</v>
      </c>
      <c r="U186" s="3">
        <f t="shared" si="30"/>
        <v>15.767878077373974</v>
      </c>
      <c r="V186" s="3">
        <f t="shared" si="31"/>
        <v>10.140679953106682</v>
      </c>
      <c r="W186" s="2">
        <f t="shared" si="32"/>
        <v>100</v>
      </c>
    </row>
    <row r="187" spans="1:23" x14ac:dyDescent="0.25">
      <c r="A187" t="s">
        <v>384</v>
      </c>
      <c r="B187" t="s">
        <v>385</v>
      </c>
      <c r="D187" t="s">
        <v>9</v>
      </c>
      <c r="E187" s="2">
        <v>5112</v>
      </c>
      <c r="F187" s="2">
        <f>VLOOKUP(A187,'USall 2016-2022'!A:T,4,FALSE)</f>
        <v>11659</v>
      </c>
      <c r="G187" s="3">
        <f t="shared" si="22"/>
        <v>43.845955913886272</v>
      </c>
      <c r="H187" s="2">
        <f>VLOOKUP(A187,'OAdata 313 US GridIDs 2016-22'!A:G,2,FALSE)</f>
        <v>3405</v>
      </c>
      <c r="I187" s="2">
        <f>VLOOKUP(A187,'OAdata 313 US GridIDs 2016-22'!A:G,3,FALSE)</f>
        <v>1701</v>
      </c>
      <c r="J187" s="2">
        <f>VLOOKUP(A187,'OAdata 313 US GridIDs 2016-22'!A:G,4,FALSE)</f>
        <v>825</v>
      </c>
      <c r="K187" s="2">
        <f>VLOOKUP(A187,'OAdata 313 US GridIDs 2016-22'!A:G,5,FALSE)</f>
        <v>1141</v>
      </c>
      <c r="L187" s="2">
        <f>VLOOKUP(A187,'OAdata 313 US GridIDs 2016-22'!A:G,6,FALSE)</f>
        <v>813</v>
      </c>
      <c r="M187" s="2">
        <f>VLOOKUP(A187,'OAdata 313 US GridIDs 2016-22'!A:G,7,FALSE)</f>
        <v>626</v>
      </c>
      <c r="N187" s="2">
        <f t="shared" si="23"/>
        <v>3405</v>
      </c>
      <c r="O187" s="2">
        <f t="shared" si="24"/>
        <v>0</v>
      </c>
      <c r="P187" s="2">
        <f t="shared" si="25"/>
        <v>5106</v>
      </c>
      <c r="Q187" s="6">
        <f t="shared" si="26"/>
        <v>0.99882629107981225</v>
      </c>
      <c r="R187" s="3">
        <f t="shared" si="27"/>
        <v>33.313748531139836</v>
      </c>
      <c r="S187" s="3">
        <f t="shared" si="28"/>
        <v>16.157461809635723</v>
      </c>
      <c r="T187" s="3">
        <f t="shared" si="29"/>
        <v>22.346259302781039</v>
      </c>
      <c r="U187" s="3">
        <f t="shared" si="30"/>
        <v>15.92244418331375</v>
      </c>
      <c r="V187" s="3">
        <f t="shared" si="31"/>
        <v>12.260086173129652</v>
      </c>
      <c r="W187" s="2">
        <f t="shared" si="32"/>
        <v>100</v>
      </c>
    </row>
    <row r="188" spans="1:23" x14ac:dyDescent="0.25">
      <c r="A188" t="s">
        <v>386</v>
      </c>
      <c r="B188" t="s">
        <v>387</v>
      </c>
      <c r="D188" t="s">
        <v>9</v>
      </c>
      <c r="E188" s="2">
        <v>5020</v>
      </c>
      <c r="F188" s="2">
        <f>VLOOKUP(A188,'USall 2016-2022'!A:T,4,FALSE)</f>
        <v>11038</v>
      </c>
      <c r="G188" s="3">
        <f t="shared" si="22"/>
        <v>45.479253487950714</v>
      </c>
      <c r="H188" s="2">
        <f>VLOOKUP(A188,'OAdata 313 US GridIDs 2016-22'!A:G,2,FALSE)</f>
        <v>3056</v>
      </c>
      <c r="I188" s="2">
        <f>VLOOKUP(A188,'OAdata 313 US GridIDs 2016-22'!A:G,3,FALSE)</f>
        <v>1970</v>
      </c>
      <c r="J188" s="2">
        <f>VLOOKUP(A188,'OAdata 313 US GridIDs 2016-22'!A:G,4,FALSE)</f>
        <v>597</v>
      </c>
      <c r="K188" s="2">
        <f>VLOOKUP(A188,'OAdata 313 US GridIDs 2016-22'!A:G,5,FALSE)</f>
        <v>1246</v>
      </c>
      <c r="L188" s="2">
        <f>VLOOKUP(A188,'OAdata 313 US GridIDs 2016-22'!A:G,6,FALSE)</f>
        <v>531</v>
      </c>
      <c r="M188" s="2">
        <f>VLOOKUP(A188,'OAdata 313 US GridIDs 2016-22'!A:G,7,FALSE)</f>
        <v>682</v>
      </c>
      <c r="N188" s="2">
        <f t="shared" si="23"/>
        <v>3056</v>
      </c>
      <c r="O188" s="2">
        <f t="shared" si="24"/>
        <v>0</v>
      </c>
      <c r="P188" s="2">
        <f t="shared" si="25"/>
        <v>5026</v>
      </c>
      <c r="Q188" s="6">
        <f t="shared" si="26"/>
        <v>1.0011952191235061</v>
      </c>
      <c r="R188" s="3">
        <f t="shared" si="27"/>
        <v>39.196179864703538</v>
      </c>
      <c r="S188" s="3">
        <f t="shared" si="28"/>
        <v>11.878233187425389</v>
      </c>
      <c r="T188" s="3">
        <f t="shared" si="29"/>
        <v>24.791086350974929</v>
      </c>
      <c r="U188" s="3">
        <f t="shared" si="30"/>
        <v>10.565061679267808</v>
      </c>
      <c r="V188" s="3">
        <f t="shared" si="31"/>
        <v>13.569438917628332</v>
      </c>
      <c r="W188" s="2">
        <f t="shared" si="32"/>
        <v>100</v>
      </c>
    </row>
    <row r="189" spans="1:23" x14ac:dyDescent="0.25">
      <c r="A189" t="s">
        <v>388</v>
      </c>
      <c r="B189" t="s">
        <v>389</v>
      </c>
      <c r="D189" t="s">
        <v>185</v>
      </c>
      <c r="E189" s="2">
        <v>5004</v>
      </c>
      <c r="F189" s="2">
        <f>VLOOKUP(A189,'USall 2016-2022'!A:T,4,FALSE)</f>
        <v>11068</v>
      </c>
      <c r="G189" s="3">
        <f t="shared" si="22"/>
        <v>45.211420310805927</v>
      </c>
      <c r="H189" s="2" t="e">
        <f>VLOOKUP(A189,'OAdata 313 US GridIDs 2016-22'!A:G,2,FALSE)</f>
        <v>#N/A</v>
      </c>
      <c r="I189" s="2" t="e">
        <f>VLOOKUP(A189,'OAdata 313 US GridIDs 2016-22'!A:G,3,FALSE)</f>
        <v>#N/A</v>
      </c>
      <c r="J189" s="2" t="e">
        <f>VLOOKUP(A189,'OAdata 313 US GridIDs 2016-22'!A:G,4,FALSE)</f>
        <v>#N/A</v>
      </c>
      <c r="K189" s="2" t="e">
        <f>VLOOKUP(A189,'OAdata 313 US GridIDs 2016-22'!A:G,5,FALSE)</f>
        <v>#N/A</v>
      </c>
      <c r="L189" s="2" t="e">
        <f>VLOOKUP(A189,'OAdata 313 US GridIDs 2016-22'!A:G,6,FALSE)</f>
        <v>#N/A</v>
      </c>
      <c r="M189" s="2" t="e">
        <f>VLOOKUP(A189,'OAdata 313 US GridIDs 2016-22'!A:G,7,FALSE)</f>
        <v>#N/A</v>
      </c>
      <c r="N189" s="2" t="e">
        <f t="shared" si="23"/>
        <v>#N/A</v>
      </c>
      <c r="O189" s="2" t="e">
        <f t="shared" si="24"/>
        <v>#N/A</v>
      </c>
      <c r="P189" s="2" t="e">
        <f t="shared" si="25"/>
        <v>#N/A</v>
      </c>
      <c r="Q189" s="6" t="e">
        <f t="shared" si="26"/>
        <v>#N/A</v>
      </c>
      <c r="R189" s="3" t="e">
        <f t="shared" si="27"/>
        <v>#N/A</v>
      </c>
      <c r="S189" s="3" t="e">
        <f t="shared" si="28"/>
        <v>#N/A</v>
      </c>
      <c r="T189" s="3" t="e">
        <f t="shared" si="29"/>
        <v>#N/A</v>
      </c>
      <c r="U189" s="3" t="e">
        <f t="shared" si="30"/>
        <v>#N/A</v>
      </c>
      <c r="V189" s="3" t="e">
        <f t="shared" si="31"/>
        <v>#N/A</v>
      </c>
      <c r="W189" s="2" t="e">
        <f t="shared" si="32"/>
        <v>#N/A</v>
      </c>
    </row>
    <row r="190" spans="1:23" x14ac:dyDescent="0.25">
      <c r="A190" t="s">
        <v>390</v>
      </c>
      <c r="B190" t="s">
        <v>391</v>
      </c>
      <c r="D190" t="s">
        <v>9</v>
      </c>
      <c r="E190" s="2">
        <v>5002</v>
      </c>
      <c r="F190" s="2">
        <f>VLOOKUP(A190,'USall 2016-2022'!A:T,4,FALSE)</f>
        <v>14105</v>
      </c>
      <c r="G190" s="3">
        <f t="shared" si="22"/>
        <v>35.462601914214822</v>
      </c>
      <c r="H190" s="2">
        <f>VLOOKUP(A190,'OAdata 313 US GridIDs 2016-22'!A:G,2,FALSE)</f>
        <v>4405</v>
      </c>
      <c r="I190" s="2">
        <f>VLOOKUP(A190,'OAdata 313 US GridIDs 2016-22'!A:G,3,FALSE)</f>
        <v>605</v>
      </c>
      <c r="J190" s="2">
        <f>VLOOKUP(A190,'OAdata 313 US GridIDs 2016-22'!A:G,4,FALSE)</f>
        <v>1397</v>
      </c>
      <c r="K190" s="2">
        <f>VLOOKUP(A190,'OAdata 313 US GridIDs 2016-22'!A:G,5,FALSE)</f>
        <v>1398</v>
      </c>
      <c r="L190" s="2">
        <f>VLOOKUP(A190,'OAdata 313 US GridIDs 2016-22'!A:G,6,FALSE)</f>
        <v>1031</v>
      </c>
      <c r="M190" s="2">
        <f>VLOOKUP(A190,'OAdata 313 US GridIDs 2016-22'!A:G,7,FALSE)</f>
        <v>579</v>
      </c>
      <c r="N190" s="2">
        <f t="shared" si="23"/>
        <v>4405</v>
      </c>
      <c r="O190" s="2">
        <f t="shared" si="24"/>
        <v>0</v>
      </c>
      <c r="P190" s="2">
        <f t="shared" si="25"/>
        <v>5010</v>
      </c>
      <c r="Q190" s="6">
        <f t="shared" si="26"/>
        <v>1.0015993602558977</v>
      </c>
      <c r="R190" s="3">
        <f t="shared" si="27"/>
        <v>12.075848303393213</v>
      </c>
      <c r="S190" s="3">
        <f t="shared" si="28"/>
        <v>27.884231536926148</v>
      </c>
      <c r="T190" s="3">
        <f t="shared" si="29"/>
        <v>27.904191616766465</v>
      </c>
      <c r="U190" s="3">
        <f t="shared" si="30"/>
        <v>20.578842315369261</v>
      </c>
      <c r="V190" s="3">
        <f t="shared" si="31"/>
        <v>11.55688622754491</v>
      </c>
      <c r="W190" s="2">
        <f t="shared" si="32"/>
        <v>99.999999999999986</v>
      </c>
    </row>
    <row r="191" spans="1:23" x14ac:dyDescent="0.25">
      <c r="A191" t="s">
        <v>392</v>
      </c>
      <c r="B191" t="s">
        <v>393</v>
      </c>
      <c r="D191" t="s">
        <v>394</v>
      </c>
      <c r="E191" s="2">
        <v>4979</v>
      </c>
      <c r="F191" s="2">
        <f>VLOOKUP(A191,'USall 2016-2022'!A:T,4,FALSE)</f>
        <v>12473</v>
      </c>
      <c r="G191" s="3">
        <f t="shared" si="22"/>
        <v>39.918223362462918</v>
      </c>
      <c r="H191" s="2" t="e">
        <f>VLOOKUP(A191,'OAdata 313 US GridIDs 2016-22'!A:G,2,FALSE)</f>
        <v>#N/A</v>
      </c>
      <c r="I191" s="2" t="e">
        <f>VLOOKUP(A191,'OAdata 313 US GridIDs 2016-22'!A:G,3,FALSE)</f>
        <v>#N/A</v>
      </c>
      <c r="J191" s="2" t="e">
        <f>VLOOKUP(A191,'OAdata 313 US GridIDs 2016-22'!A:G,4,FALSE)</f>
        <v>#N/A</v>
      </c>
      <c r="K191" s="2" t="e">
        <f>VLOOKUP(A191,'OAdata 313 US GridIDs 2016-22'!A:G,5,FALSE)</f>
        <v>#N/A</v>
      </c>
      <c r="L191" s="2" t="e">
        <f>VLOOKUP(A191,'OAdata 313 US GridIDs 2016-22'!A:G,6,FALSE)</f>
        <v>#N/A</v>
      </c>
      <c r="M191" s="2" t="e">
        <f>VLOOKUP(A191,'OAdata 313 US GridIDs 2016-22'!A:G,7,FALSE)</f>
        <v>#N/A</v>
      </c>
      <c r="N191" s="2" t="e">
        <f t="shared" si="23"/>
        <v>#N/A</v>
      </c>
      <c r="O191" s="2" t="e">
        <f t="shared" si="24"/>
        <v>#N/A</v>
      </c>
      <c r="P191" s="2" t="e">
        <f t="shared" si="25"/>
        <v>#N/A</v>
      </c>
      <c r="Q191" s="6" t="e">
        <f t="shared" si="26"/>
        <v>#N/A</v>
      </c>
      <c r="R191" s="3" t="e">
        <f t="shared" si="27"/>
        <v>#N/A</v>
      </c>
      <c r="S191" s="3" t="e">
        <f t="shared" si="28"/>
        <v>#N/A</v>
      </c>
      <c r="T191" s="3" t="e">
        <f t="shared" si="29"/>
        <v>#N/A</v>
      </c>
      <c r="U191" s="3" t="e">
        <f t="shared" si="30"/>
        <v>#N/A</v>
      </c>
      <c r="V191" s="3" t="e">
        <f t="shared" si="31"/>
        <v>#N/A</v>
      </c>
      <c r="W191" s="2" t="e">
        <f t="shared" si="32"/>
        <v>#N/A</v>
      </c>
    </row>
    <row r="192" spans="1:23" x14ac:dyDescent="0.25">
      <c r="A192" t="s">
        <v>395</v>
      </c>
      <c r="B192" t="s">
        <v>396</v>
      </c>
      <c r="D192" t="s">
        <v>311</v>
      </c>
      <c r="E192" s="2">
        <v>4964</v>
      </c>
      <c r="F192" s="2">
        <f>VLOOKUP(A192,'USall 2016-2022'!A:T,4,FALSE)</f>
        <v>12850</v>
      </c>
      <c r="G192" s="3">
        <f t="shared" si="22"/>
        <v>38.630350194552534</v>
      </c>
      <c r="H192" s="2" t="e">
        <f>VLOOKUP(A192,'OAdata 313 US GridIDs 2016-22'!A:G,2,FALSE)</f>
        <v>#N/A</v>
      </c>
      <c r="I192" s="2" t="e">
        <f>VLOOKUP(A192,'OAdata 313 US GridIDs 2016-22'!A:G,3,FALSE)</f>
        <v>#N/A</v>
      </c>
      <c r="J192" s="2" t="e">
        <f>VLOOKUP(A192,'OAdata 313 US GridIDs 2016-22'!A:G,4,FALSE)</f>
        <v>#N/A</v>
      </c>
      <c r="K192" s="2" t="e">
        <f>VLOOKUP(A192,'OAdata 313 US GridIDs 2016-22'!A:G,5,FALSE)</f>
        <v>#N/A</v>
      </c>
      <c r="L192" s="2" t="e">
        <f>VLOOKUP(A192,'OAdata 313 US GridIDs 2016-22'!A:G,6,FALSE)</f>
        <v>#N/A</v>
      </c>
      <c r="M192" s="2" t="e">
        <f>VLOOKUP(A192,'OAdata 313 US GridIDs 2016-22'!A:G,7,FALSE)</f>
        <v>#N/A</v>
      </c>
      <c r="N192" s="2" t="e">
        <f t="shared" si="23"/>
        <v>#N/A</v>
      </c>
      <c r="O192" s="2" t="e">
        <f t="shared" si="24"/>
        <v>#N/A</v>
      </c>
      <c r="P192" s="2" t="e">
        <f t="shared" si="25"/>
        <v>#N/A</v>
      </c>
      <c r="Q192" s="6" t="e">
        <f t="shared" si="26"/>
        <v>#N/A</v>
      </c>
      <c r="R192" s="3" t="e">
        <f t="shared" si="27"/>
        <v>#N/A</v>
      </c>
      <c r="S192" s="3" t="e">
        <f t="shared" si="28"/>
        <v>#N/A</v>
      </c>
      <c r="T192" s="3" t="e">
        <f t="shared" si="29"/>
        <v>#N/A</v>
      </c>
      <c r="U192" s="3" t="e">
        <f t="shared" si="30"/>
        <v>#N/A</v>
      </c>
      <c r="V192" s="3" t="e">
        <f t="shared" si="31"/>
        <v>#N/A</v>
      </c>
      <c r="W192" s="2" t="e">
        <f t="shared" si="32"/>
        <v>#N/A</v>
      </c>
    </row>
    <row r="193" spans="1:23" x14ac:dyDescent="0.25">
      <c r="A193" t="s">
        <v>397</v>
      </c>
      <c r="B193" t="s">
        <v>398</v>
      </c>
      <c r="D193" t="s">
        <v>9</v>
      </c>
      <c r="E193" s="2">
        <v>4955</v>
      </c>
      <c r="F193" s="2">
        <f>VLOOKUP(A193,'USall 2016-2022'!A:T,4,FALSE)</f>
        <v>11341</v>
      </c>
      <c r="G193" s="3">
        <f t="shared" si="22"/>
        <v>43.691032536813331</v>
      </c>
      <c r="H193" s="2">
        <f>VLOOKUP(A193,'OAdata 313 US GridIDs 2016-22'!A:G,2,FALSE)</f>
        <v>3091</v>
      </c>
      <c r="I193" s="2">
        <f>VLOOKUP(A193,'OAdata 313 US GridIDs 2016-22'!A:G,3,FALSE)</f>
        <v>1845</v>
      </c>
      <c r="J193" s="2">
        <f>VLOOKUP(A193,'OAdata 313 US GridIDs 2016-22'!A:G,4,FALSE)</f>
        <v>503</v>
      </c>
      <c r="K193" s="2">
        <f>VLOOKUP(A193,'OAdata 313 US GridIDs 2016-22'!A:G,5,FALSE)</f>
        <v>1273</v>
      </c>
      <c r="L193" s="2">
        <f>VLOOKUP(A193,'OAdata 313 US GridIDs 2016-22'!A:G,6,FALSE)</f>
        <v>646</v>
      </c>
      <c r="M193" s="2">
        <f>VLOOKUP(A193,'OAdata 313 US GridIDs 2016-22'!A:G,7,FALSE)</f>
        <v>669</v>
      </c>
      <c r="N193" s="2">
        <f t="shared" si="23"/>
        <v>3091</v>
      </c>
      <c r="O193" s="2">
        <f t="shared" si="24"/>
        <v>0</v>
      </c>
      <c r="P193" s="2">
        <f t="shared" si="25"/>
        <v>4936</v>
      </c>
      <c r="Q193" s="6">
        <f t="shared" si="26"/>
        <v>0.99616548940464178</v>
      </c>
      <c r="R193" s="3">
        <f t="shared" si="27"/>
        <v>37.378444084278769</v>
      </c>
      <c r="S193" s="3">
        <f t="shared" si="28"/>
        <v>10.190437601296596</v>
      </c>
      <c r="T193" s="3">
        <f t="shared" si="29"/>
        <v>25.790113452188006</v>
      </c>
      <c r="U193" s="3">
        <f t="shared" si="30"/>
        <v>13.087520259319287</v>
      </c>
      <c r="V193" s="3">
        <f t="shared" si="31"/>
        <v>13.553484602917344</v>
      </c>
      <c r="W193" s="2">
        <f t="shared" si="32"/>
        <v>100</v>
      </c>
    </row>
    <row r="194" spans="1:23" x14ac:dyDescent="0.25">
      <c r="A194" t="s">
        <v>399</v>
      </c>
      <c r="B194" t="s">
        <v>400</v>
      </c>
      <c r="D194" t="s">
        <v>401</v>
      </c>
      <c r="E194" s="2">
        <v>4948</v>
      </c>
      <c r="F194" s="2">
        <f>VLOOKUP(A194,'USall 2016-2022'!A:T,4,FALSE)</f>
        <v>11377</v>
      </c>
      <c r="G194" s="3">
        <f t="shared" si="22"/>
        <v>43.491254284960881</v>
      </c>
      <c r="H194" s="2" t="e">
        <f>VLOOKUP(A194,'OAdata 313 US GridIDs 2016-22'!A:G,2,FALSE)</f>
        <v>#N/A</v>
      </c>
      <c r="I194" s="2" t="e">
        <f>VLOOKUP(A194,'OAdata 313 US GridIDs 2016-22'!A:G,3,FALSE)</f>
        <v>#N/A</v>
      </c>
      <c r="J194" s="2" t="e">
        <f>VLOOKUP(A194,'OAdata 313 US GridIDs 2016-22'!A:G,4,FALSE)</f>
        <v>#N/A</v>
      </c>
      <c r="K194" s="2" t="e">
        <f>VLOOKUP(A194,'OAdata 313 US GridIDs 2016-22'!A:G,5,FALSE)</f>
        <v>#N/A</v>
      </c>
      <c r="L194" s="2" t="e">
        <f>VLOOKUP(A194,'OAdata 313 US GridIDs 2016-22'!A:G,6,FALSE)</f>
        <v>#N/A</v>
      </c>
      <c r="M194" s="2" t="e">
        <f>VLOOKUP(A194,'OAdata 313 US GridIDs 2016-22'!A:G,7,FALSE)</f>
        <v>#N/A</v>
      </c>
      <c r="N194" s="2" t="e">
        <f t="shared" si="23"/>
        <v>#N/A</v>
      </c>
      <c r="O194" s="2" t="e">
        <f t="shared" si="24"/>
        <v>#N/A</v>
      </c>
      <c r="P194" s="2" t="e">
        <f t="shared" si="25"/>
        <v>#N/A</v>
      </c>
      <c r="Q194" s="6" t="e">
        <f t="shared" si="26"/>
        <v>#N/A</v>
      </c>
      <c r="R194" s="3" t="e">
        <f t="shared" si="27"/>
        <v>#N/A</v>
      </c>
      <c r="S194" s="3" t="e">
        <f t="shared" si="28"/>
        <v>#N/A</v>
      </c>
      <c r="T194" s="3" t="e">
        <f t="shared" si="29"/>
        <v>#N/A</v>
      </c>
      <c r="U194" s="3" t="e">
        <f t="shared" si="30"/>
        <v>#N/A</v>
      </c>
      <c r="V194" s="3" t="e">
        <f t="shared" si="31"/>
        <v>#N/A</v>
      </c>
      <c r="W194" s="2" t="e">
        <f t="shared" si="32"/>
        <v>#N/A</v>
      </c>
    </row>
    <row r="195" spans="1:23" x14ac:dyDescent="0.25">
      <c r="A195" t="s">
        <v>402</v>
      </c>
      <c r="B195" t="s">
        <v>403</v>
      </c>
      <c r="D195" t="s">
        <v>144</v>
      </c>
      <c r="E195" s="2">
        <v>4926</v>
      </c>
      <c r="F195" s="2">
        <f>VLOOKUP(A195,'USall 2016-2022'!A:T,4,FALSE)</f>
        <v>13645</v>
      </c>
      <c r="G195" s="3">
        <f t="shared" si="22"/>
        <v>36.101135947233423</v>
      </c>
      <c r="H195" s="2" t="e">
        <f>VLOOKUP(A195,'OAdata 313 US GridIDs 2016-22'!A:G,2,FALSE)</f>
        <v>#N/A</v>
      </c>
      <c r="I195" s="2" t="e">
        <f>VLOOKUP(A195,'OAdata 313 US GridIDs 2016-22'!A:G,3,FALSE)</f>
        <v>#N/A</v>
      </c>
      <c r="J195" s="2" t="e">
        <f>VLOOKUP(A195,'OAdata 313 US GridIDs 2016-22'!A:G,4,FALSE)</f>
        <v>#N/A</v>
      </c>
      <c r="K195" s="2" t="e">
        <f>VLOOKUP(A195,'OAdata 313 US GridIDs 2016-22'!A:G,5,FALSE)</f>
        <v>#N/A</v>
      </c>
      <c r="L195" s="2" t="e">
        <f>VLOOKUP(A195,'OAdata 313 US GridIDs 2016-22'!A:G,6,FALSE)</f>
        <v>#N/A</v>
      </c>
      <c r="M195" s="2" t="e">
        <f>VLOOKUP(A195,'OAdata 313 US GridIDs 2016-22'!A:G,7,FALSE)</f>
        <v>#N/A</v>
      </c>
      <c r="N195" s="2" t="e">
        <f t="shared" si="23"/>
        <v>#N/A</v>
      </c>
      <c r="O195" s="2" t="e">
        <f t="shared" si="24"/>
        <v>#N/A</v>
      </c>
      <c r="P195" s="2" t="e">
        <f t="shared" si="25"/>
        <v>#N/A</v>
      </c>
      <c r="Q195" s="6" t="e">
        <f t="shared" si="26"/>
        <v>#N/A</v>
      </c>
      <c r="R195" s="3" t="e">
        <f t="shared" si="27"/>
        <v>#N/A</v>
      </c>
      <c r="S195" s="3" t="e">
        <f t="shared" si="28"/>
        <v>#N/A</v>
      </c>
      <c r="T195" s="3" t="e">
        <f t="shared" si="29"/>
        <v>#N/A</v>
      </c>
      <c r="U195" s="3" t="e">
        <f t="shared" si="30"/>
        <v>#N/A</v>
      </c>
      <c r="V195" s="3" t="e">
        <f t="shared" si="31"/>
        <v>#N/A</v>
      </c>
      <c r="W195" s="2" t="e">
        <f t="shared" si="32"/>
        <v>#N/A</v>
      </c>
    </row>
    <row r="196" spans="1:23" x14ac:dyDescent="0.25">
      <c r="A196" t="s">
        <v>404</v>
      </c>
      <c r="B196" t="s">
        <v>405</v>
      </c>
      <c r="D196" t="s">
        <v>9</v>
      </c>
      <c r="E196" s="2">
        <v>4865</v>
      </c>
      <c r="F196" s="2">
        <f>VLOOKUP(A196,'USall 2016-2022'!A:T,4,FALSE)</f>
        <v>10654</v>
      </c>
      <c r="G196" s="3">
        <f t="shared" ref="G196:G259" si="33">(E196/F196)*100</f>
        <v>45.663600525624176</v>
      </c>
      <c r="H196" s="2">
        <f>VLOOKUP(A196,'OAdata 313 US GridIDs 2016-22'!A:G,2,FALSE)</f>
        <v>3693</v>
      </c>
      <c r="I196" s="2">
        <f>VLOOKUP(A196,'OAdata 313 US GridIDs 2016-22'!A:G,3,FALSE)</f>
        <v>1171</v>
      </c>
      <c r="J196" s="2">
        <f>VLOOKUP(A196,'OAdata 313 US GridIDs 2016-22'!A:G,4,FALSE)</f>
        <v>1295</v>
      </c>
      <c r="K196" s="2">
        <f>VLOOKUP(A196,'OAdata 313 US GridIDs 2016-22'!A:G,5,FALSE)</f>
        <v>1089</v>
      </c>
      <c r="L196" s="2">
        <f>VLOOKUP(A196,'OAdata 313 US GridIDs 2016-22'!A:G,6,FALSE)</f>
        <v>741</v>
      </c>
      <c r="M196" s="2">
        <f>VLOOKUP(A196,'OAdata 313 US GridIDs 2016-22'!A:G,7,FALSE)</f>
        <v>568</v>
      </c>
      <c r="N196" s="2">
        <f t="shared" ref="N196:N259" si="34">SUM(J196:M196)</f>
        <v>3693</v>
      </c>
      <c r="O196" s="2">
        <f t="shared" ref="O196:O259" si="35">N196-H196</f>
        <v>0</v>
      </c>
      <c r="P196" s="2">
        <f t="shared" ref="P196:P259" si="36">H196+I196</f>
        <v>4864</v>
      </c>
      <c r="Q196" s="6">
        <f t="shared" ref="Q196:Q259" si="37">P196/E196</f>
        <v>0.99979445015416235</v>
      </c>
      <c r="R196" s="3">
        <f t="shared" ref="R196:R259" si="38">(I196/P196)*100</f>
        <v>24.074835526315788</v>
      </c>
      <c r="S196" s="3">
        <f t="shared" ref="S196:S259" si="39">(J196/P196)*100</f>
        <v>26.624177631578949</v>
      </c>
      <c r="T196" s="3">
        <f t="shared" ref="T196:T259" si="40">(K196/P196)*100</f>
        <v>22.388980263157894</v>
      </c>
      <c r="U196" s="3">
        <f t="shared" ref="U196:U259" si="41">(L196/P196)*100</f>
        <v>15.234375</v>
      </c>
      <c r="V196" s="3">
        <f t="shared" ref="V196:V259" si="42">(M196/P196)*100</f>
        <v>11.677631578947368</v>
      </c>
      <c r="W196" s="2">
        <f t="shared" ref="W196:W259" si="43">SUM(R196:V196)</f>
        <v>100</v>
      </c>
    </row>
    <row r="197" spans="1:23" x14ac:dyDescent="0.25">
      <c r="A197" t="s">
        <v>406</v>
      </c>
      <c r="B197" t="s">
        <v>407</v>
      </c>
      <c r="D197" t="s">
        <v>408</v>
      </c>
      <c r="E197" s="2">
        <v>4838</v>
      </c>
      <c r="F197" s="2">
        <f>VLOOKUP(A197,'USall 2016-2022'!A:T,4,FALSE)</f>
        <v>10634</v>
      </c>
      <c r="G197" s="3">
        <f t="shared" si="33"/>
        <v>45.495580214406623</v>
      </c>
      <c r="H197" s="2" t="e">
        <f>VLOOKUP(A197,'OAdata 313 US GridIDs 2016-22'!A:G,2,FALSE)</f>
        <v>#N/A</v>
      </c>
      <c r="I197" s="2" t="e">
        <f>VLOOKUP(A197,'OAdata 313 US GridIDs 2016-22'!A:G,3,FALSE)</f>
        <v>#N/A</v>
      </c>
      <c r="J197" s="2" t="e">
        <f>VLOOKUP(A197,'OAdata 313 US GridIDs 2016-22'!A:G,4,FALSE)</f>
        <v>#N/A</v>
      </c>
      <c r="K197" s="2" t="e">
        <f>VLOOKUP(A197,'OAdata 313 US GridIDs 2016-22'!A:G,5,FALSE)</f>
        <v>#N/A</v>
      </c>
      <c r="L197" s="2" t="e">
        <f>VLOOKUP(A197,'OAdata 313 US GridIDs 2016-22'!A:G,6,FALSE)</f>
        <v>#N/A</v>
      </c>
      <c r="M197" s="2" t="e">
        <f>VLOOKUP(A197,'OAdata 313 US GridIDs 2016-22'!A:G,7,FALSE)</f>
        <v>#N/A</v>
      </c>
      <c r="N197" s="2" t="e">
        <f t="shared" si="34"/>
        <v>#N/A</v>
      </c>
      <c r="O197" s="2" t="e">
        <f t="shared" si="35"/>
        <v>#N/A</v>
      </c>
      <c r="P197" s="2" t="e">
        <f t="shared" si="36"/>
        <v>#N/A</v>
      </c>
      <c r="Q197" s="6" t="e">
        <f t="shared" si="37"/>
        <v>#N/A</v>
      </c>
      <c r="R197" s="3" t="e">
        <f t="shared" si="38"/>
        <v>#N/A</v>
      </c>
      <c r="S197" s="3" t="e">
        <f t="shared" si="39"/>
        <v>#N/A</v>
      </c>
      <c r="T197" s="3" t="e">
        <f t="shared" si="40"/>
        <v>#N/A</v>
      </c>
      <c r="U197" s="3" t="e">
        <f t="shared" si="41"/>
        <v>#N/A</v>
      </c>
      <c r="V197" s="3" t="e">
        <f t="shared" si="42"/>
        <v>#N/A</v>
      </c>
      <c r="W197" s="2" t="e">
        <f t="shared" si="43"/>
        <v>#N/A</v>
      </c>
    </row>
    <row r="198" spans="1:23" x14ac:dyDescent="0.25">
      <c r="A198" t="s">
        <v>409</v>
      </c>
      <c r="B198" t="s">
        <v>410</v>
      </c>
      <c r="D198" t="s">
        <v>185</v>
      </c>
      <c r="E198" s="2">
        <v>4813</v>
      </c>
      <c r="F198" s="2">
        <f>VLOOKUP(A198,'USall 2016-2022'!A:T,4,FALSE)</f>
        <v>12060</v>
      </c>
      <c r="G198" s="3">
        <f t="shared" si="33"/>
        <v>39.908789386401331</v>
      </c>
      <c r="H198" s="2" t="e">
        <f>VLOOKUP(A198,'OAdata 313 US GridIDs 2016-22'!A:G,2,FALSE)</f>
        <v>#N/A</v>
      </c>
      <c r="I198" s="2" t="e">
        <f>VLOOKUP(A198,'OAdata 313 US GridIDs 2016-22'!A:G,3,FALSE)</f>
        <v>#N/A</v>
      </c>
      <c r="J198" s="2" t="e">
        <f>VLOOKUP(A198,'OAdata 313 US GridIDs 2016-22'!A:G,4,FALSE)</f>
        <v>#N/A</v>
      </c>
      <c r="K198" s="2" t="e">
        <f>VLOOKUP(A198,'OAdata 313 US GridIDs 2016-22'!A:G,5,FALSE)</f>
        <v>#N/A</v>
      </c>
      <c r="L198" s="2" t="e">
        <f>VLOOKUP(A198,'OAdata 313 US GridIDs 2016-22'!A:G,6,FALSE)</f>
        <v>#N/A</v>
      </c>
      <c r="M198" s="2" t="e">
        <f>VLOOKUP(A198,'OAdata 313 US GridIDs 2016-22'!A:G,7,FALSE)</f>
        <v>#N/A</v>
      </c>
      <c r="N198" s="2" t="e">
        <f t="shared" si="34"/>
        <v>#N/A</v>
      </c>
      <c r="O198" s="2" t="e">
        <f t="shared" si="35"/>
        <v>#N/A</v>
      </c>
      <c r="P198" s="2" t="e">
        <f t="shared" si="36"/>
        <v>#N/A</v>
      </c>
      <c r="Q198" s="6" t="e">
        <f t="shared" si="37"/>
        <v>#N/A</v>
      </c>
      <c r="R198" s="3" t="e">
        <f t="shared" si="38"/>
        <v>#N/A</v>
      </c>
      <c r="S198" s="3" t="e">
        <f t="shared" si="39"/>
        <v>#N/A</v>
      </c>
      <c r="T198" s="3" t="e">
        <f t="shared" si="40"/>
        <v>#N/A</v>
      </c>
      <c r="U198" s="3" t="e">
        <f t="shared" si="41"/>
        <v>#N/A</v>
      </c>
      <c r="V198" s="3" t="e">
        <f t="shared" si="42"/>
        <v>#N/A</v>
      </c>
      <c r="W198" s="2" t="e">
        <f t="shared" si="43"/>
        <v>#N/A</v>
      </c>
    </row>
    <row r="199" spans="1:23" x14ac:dyDescent="0.25">
      <c r="A199" t="s">
        <v>411</v>
      </c>
      <c r="B199" t="s">
        <v>412</v>
      </c>
      <c r="D199" t="s">
        <v>266</v>
      </c>
      <c r="E199" s="2">
        <v>4764</v>
      </c>
      <c r="F199" s="2">
        <f>VLOOKUP(A199,'USall 2016-2022'!A:T,4,FALSE)</f>
        <v>9068</v>
      </c>
      <c r="G199" s="3">
        <f t="shared" si="33"/>
        <v>52.536391707101892</v>
      </c>
      <c r="H199" s="2" t="e">
        <f>VLOOKUP(A199,'OAdata 313 US GridIDs 2016-22'!A:G,2,FALSE)</f>
        <v>#N/A</v>
      </c>
      <c r="I199" s="2" t="e">
        <f>VLOOKUP(A199,'OAdata 313 US GridIDs 2016-22'!A:G,3,FALSE)</f>
        <v>#N/A</v>
      </c>
      <c r="J199" s="2" t="e">
        <f>VLOOKUP(A199,'OAdata 313 US GridIDs 2016-22'!A:G,4,FALSE)</f>
        <v>#N/A</v>
      </c>
      <c r="K199" s="2" t="e">
        <f>VLOOKUP(A199,'OAdata 313 US GridIDs 2016-22'!A:G,5,FALSE)</f>
        <v>#N/A</v>
      </c>
      <c r="L199" s="2" t="e">
        <f>VLOOKUP(A199,'OAdata 313 US GridIDs 2016-22'!A:G,6,FALSE)</f>
        <v>#N/A</v>
      </c>
      <c r="M199" s="2" t="e">
        <f>VLOOKUP(A199,'OAdata 313 US GridIDs 2016-22'!A:G,7,FALSE)</f>
        <v>#N/A</v>
      </c>
      <c r="N199" s="2" t="e">
        <f t="shared" si="34"/>
        <v>#N/A</v>
      </c>
      <c r="O199" s="2" t="e">
        <f t="shared" si="35"/>
        <v>#N/A</v>
      </c>
      <c r="P199" s="2" t="e">
        <f t="shared" si="36"/>
        <v>#N/A</v>
      </c>
      <c r="Q199" s="6" t="e">
        <f t="shared" si="37"/>
        <v>#N/A</v>
      </c>
      <c r="R199" s="3" t="e">
        <f t="shared" si="38"/>
        <v>#N/A</v>
      </c>
      <c r="S199" s="3" t="e">
        <f t="shared" si="39"/>
        <v>#N/A</v>
      </c>
      <c r="T199" s="3" t="e">
        <f t="shared" si="40"/>
        <v>#N/A</v>
      </c>
      <c r="U199" s="3" t="e">
        <f t="shared" si="41"/>
        <v>#N/A</v>
      </c>
      <c r="V199" s="3" t="e">
        <f t="shared" si="42"/>
        <v>#N/A</v>
      </c>
      <c r="W199" s="2" t="e">
        <f t="shared" si="43"/>
        <v>#N/A</v>
      </c>
    </row>
    <row r="200" spans="1:23" x14ac:dyDescent="0.25">
      <c r="A200" t="s">
        <v>413</v>
      </c>
      <c r="B200" t="s">
        <v>414</v>
      </c>
      <c r="D200" t="s">
        <v>9</v>
      </c>
      <c r="E200" s="2">
        <v>4733</v>
      </c>
      <c r="F200" s="2">
        <f>VLOOKUP(A200,'USall 2016-2022'!A:T,4,FALSE)</f>
        <v>10574</v>
      </c>
      <c r="G200" s="3">
        <f t="shared" si="33"/>
        <v>44.760733875543785</v>
      </c>
      <c r="H200" s="2">
        <f>VLOOKUP(A200,'OAdata 313 US GridIDs 2016-22'!A:G,2,FALSE)</f>
        <v>3165</v>
      </c>
      <c r="I200" s="2">
        <f>VLOOKUP(A200,'OAdata 313 US GridIDs 2016-22'!A:G,3,FALSE)</f>
        <v>1563</v>
      </c>
      <c r="J200" s="2">
        <f>VLOOKUP(A200,'OAdata 313 US GridIDs 2016-22'!A:G,4,FALSE)</f>
        <v>913</v>
      </c>
      <c r="K200" s="2">
        <f>VLOOKUP(A200,'OAdata 313 US GridIDs 2016-22'!A:G,5,FALSE)</f>
        <v>920</v>
      </c>
      <c r="L200" s="2">
        <f>VLOOKUP(A200,'OAdata 313 US GridIDs 2016-22'!A:G,6,FALSE)</f>
        <v>728</v>
      </c>
      <c r="M200" s="2">
        <f>VLOOKUP(A200,'OAdata 313 US GridIDs 2016-22'!A:G,7,FALSE)</f>
        <v>604</v>
      </c>
      <c r="N200" s="2">
        <f t="shared" si="34"/>
        <v>3165</v>
      </c>
      <c r="O200" s="2">
        <f t="shared" si="35"/>
        <v>0</v>
      </c>
      <c r="P200" s="2">
        <f t="shared" si="36"/>
        <v>4728</v>
      </c>
      <c r="Q200" s="6">
        <f t="shared" si="37"/>
        <v>0.99894358757658985</v>
      </c>
      <c r="R200" s="3">
        <f t="shared" si="38"/>
        <v>33.058375634517766</v>
      </c>
      <c r="S200" s="3">
        <f t="shared" si="39"/>
        <v>19.310490693739425</v>
      </c>
      <c r="T200" s="3">
        <f t="shared" si="40"/>
        <v>19.458544839255499</v>
      </c>
      <c r="U200" s="3">
        <f t="shared" si="41"/>
        <v>15.397631133671744</v>
      </c>
      <c r="V200" s="3">
        <f t="shared" si="42"/>
        <v>12.774957698815568</v>
      </c>
      <c r="W200" s="2">
        <f t="shared" si="43"/>
        <v>100</v>
      </c>
    </row>
    <row r="201" spans="1:23" x14ac:dyDescent="0.25">
      <c r="A201" t="s">
        <v>415</v>
      </c>
      <c r="B201" t="s">
        <v>416</v>
      </c>
      <c r="D201" t="s">
        <v>9</v>
      </c>
      <c r="E201" s="2">
        <v>4634</v>
      </c>
      <c r="F201" s="2">
        <f>VLOOKUP(A201,'USall 2016-2022'!A:T,4,FALSE)</f>
        <v>11408</v>
      </c>
      <c r="G201" s="3">
        <f t="shared" si="33"/>
        <v>40.620617110799436</v>
      </c>
      <c r="H201" s="2">
        <f>VLOOKUP(A201,'OAdata 313 US GridIDs 2016-22'!A:G,2,FALSE)</f>
        <v>4136</v>
      </c>
      <c r="I201" s="2">
        <f>VLOOKUP(A201,'OAdata 313 US GridIDs 2016-22'!A:G,3,FALSE)</f>
        <v>497</v>
      </c>
      <c r="J201" s="2">
        <f>VLOOKUP(A201,'OAdata 313 US GridIDs 2016-22'!A:G,4,FALSE)</f>
        <v>1351</v>
      </c>
      <c r="K201" s="2">
        <f>VLOOKUP(A201,'OAdata 313 US GridIDs 2016-22'!A:G,5,FALSE)</f>
        <v>1604</v>
      </c>
      <c r="L201" s="2">
        <f>VLOOKUP(A201,'OAdata 313 US GridIDs 2016-22'!A:G,6,FALSE)</f>
        <v>794</v>
      </c>
      <c r="M201" s="2">
        <f>VLOOKUP(A201,'OAdata 313 US GridIDs 2016-22'!A:G,7,FALSE)</f>
        <v>387</v>
      </c>
      <c r="N201" s="2">
        <f t="shared" si="34"/>
        <v>4136</v>
      </c>
      <c r="O201" s="2">
        <f t="shared" si="35"/>
        <v>0</v>
      </c>
      <c r="P201" s="2">
        <f t="shared" si="36"/>
        <v>4633</v>
      </c>
      <c r="Q201" s="6">
        <f t="shared" si="37"/>
        <v>0.99978420371169618</v>
      </c>
      <c r="R201" s="3">
        <f t="shared" si="38"/>
        <v>10.727390459745305</v>
      </c>
      <c r="S201" s="3">
        <f t="shared" si="39"/>
        <v>29.160371249730193</v>
      </c>
      <c r="T201" s="3">
        <f t="shared" si="40"/>
        <v>34.621195769479819</v>
      </c>
      <c r="U201" s="3">
        <f t="shared" si="41"/>
        <v>17.137923591625299</v>
      </c>
      <c r="V201" s="3">
        <f t="shared" si="42"/>
        <v>8.3531189294193826</v>
      </c>
      <c r="W201" s="2">
        <f t="shared" si="43"/>
        <v>100</v>
      </c>
    </row>
    <row r="202" spans="1:23" x14ac:dyDescent="0.25">
      <c r="A202" t="s">
        <v>417</v>
      </c>
      <c r="B202" t="s">
        <v>418</v>
      </c>
      <c r="D202" t="s">
        <v>311</v>
      </c>
      <c r="E202" s="2">
        <v>4632</v>
      </c>
      <c r="F202" s="2">
        <f>VLOOKUP(A202,'USall 2016-2022'!A:T,4,FALSE)</f>
        <v>12154</v>
      </c>
      <c r="G202" s="3">
        <f t="shared" si="33"/>
        <v>38.110909988481154</v>
      </c>
      <c r="H202" s="2" t="e">
        <f>VLOOKUP(A202,'OAdata 313 US GridIDs 2016-22'!A:G,2,FALSE)</f>
        <v>#N/A</v>
      </c>
      <c r="I202" s="2" t="e">
        <f>VLOOKUP(A202,'OAdata 313 US GridIDs 2016-22'!A:G,3,FALSE)</f>
        <v>#N/A</v>
      </c>
      <c r="J202" s="2" t="e">
        <f>VLOOKUP(A202,'OAdata 313 US GridIDs 2016-22'!A:G,4,FALSE)</f>
        <v>#N/A</v>
      </c>
      <c r="K202" s="2" t="e">
        <f>VLOOKUP(A202,'OAdata 313 US GridIDs 2016-22'!A:G,5,FALSE)</f>
        <v>#N/A</v>
      </c>
      <c r="L202" s="2" t="e">
        <f>VLOOKUP(A202,'OAdata 313 US GridIDs 2016-22'!A:G,6,FALSE)</f>
        <v>#N/A</v>
      </c>
      <c r="M202" s="2" t="e">
        <f>VLOOKUP(A202,'OAdata 313 US GridIDs 2016-22'!A:G,7,FALSE)</f>
        <v>#N/A</v>
      </c>
      <c r="N202" s="2" t="e">
        <f t="shared" si="34"/>
        <v>#N/A</v>
      </c>
      <c r="O202" s="2" t="e">
        <f t="shared" si="35"/>
        <v>#N/A</v>
      </c>
      <c r="P202" s="2" t="e">
        <f t="shared" si="36"/>
        <v>#N/A</v>
      </c>
      <c r="Q202" s="6" t="e">
        <f t="shared" si="37"/>
        <v>#N/A</v>
      </c>
      <c r="R202" s="3" t="e">
        <f t="shared" si="38"/>
        <v>#N/A</v>
      </c>
      <c r="S202" s="3" t="e">
        <f t="shared" si="39"/>
        <v>#N/A</v>
      </c>
      <c r="T202" s="3" t="e">
        <f t="shared" si="40"/>
        <v>#N/A</v>
      </c>
      <c r="U202" s="3" t="e">
        <f t="shared" si="41"/>
        <v>#N/A</v>
      </c>
      <c r="V202" s="3" t="e">
        <f t="shared" si="42"/>
        <v>#N/A</v>
      </c>
      <c r="W202" s="2" t="e">
        <f t="shared" si="43"/>
        <v>#N/A</v>
      </c>
    </row>
    <row r="203" spans="1:23" x14ac:dyDescent="0.25">
      <c r="A203" t="s">
        <v>419</v>
      </c>
      <c r="B203" t="s">
        <v>420</v>
      </c>
      <c r="D203" t="s">
        <v>266</v>
      </c>
      <c r="E203" s="2">
        <v>4601</v>
      </c>
      <c r="F203" s="2">
        <f>VLOOKUP(A203,'USall 2016-2022'!A:T,4,FALSE)</f>
        <v>10961</v>
      </c>
      <c r="G203" s="3">
        <f t="shared" si="33"/>
        <v>41.976097071435085</v>
      </c>
      <c r="H203" s="2" t="e">
        <f>VLOOKUP(A203,'OAdata 313 US GridIDs 2016-22'!A:G,2,FALSE)</f>
        <v>#N/A</v>
      </c>
      <c r="I203" s="2" t="e">
        <f>VLOOKUP(A203,'OAdata 313 US GridIDs 2016-22'!A:G,3,FALSE)</f>
        <v>#N/A</v>
      </c>
      <c r="J203" s="2" t="e">
        <f>VLOOKUP(A203,'OAdata 313 US GridIDs 2016-22'!A:G,4,FALSE)</f>
        <v>#N/A</v>
      </c>
      <c r="K203" s="2" t="e">
        <f>VLOOKUP(A203,'OAdata 313 US GridIDs 2016-22'!A:G,5,FALSE)</f>
        <v>#N/A</v>
      </c>
      <c r="L203" s="2" t="e">
        <f>VLOOKUP(A203,'OAdata 313 US GridIDs 2016-22'!A:G,6,FALSE)</f>
        <v>#N/A</v>
      </c>
      <c r="M203" s="2" t="e">
        <f>VLOOKUP(A203,'OAdata 313 US GridIDs 2016-22'!A:G,7,FALSE)</f>
        <v>#N/A</v>
      </c>
      <c r="N203" s="2" t="e">
        <f t="shared" si="34"/>
        <v>#N/A</v>
      </c>
      <c r="O203" s="2" t="e">
        <f t="shared" si="35"/>
        <v>#N/A</v>
      </c>
      <c r="P203" s="2" t="e">
        <f t="shared" si="36"/>
        <v>#N/A</v>
      </c>
      <c r="Q203" s="6" t="e">
        <f t="shared" si="37"/>
        <v>#N/A</v>
      </c>
      <c r="R203" s="3" t="e">
        <f t="shared" si="38"/>
        <v>#N/A</v>
      </c>
      <c r="S203" s="3" t="e">
        <f t="shared" si="39"/>
        <v>#N/A</v>
      </c>
      <c r="T203" s="3" t="e">
        <f t="shared" si="40"/>
        <v>#N/A</v>
      </c>
      <c r="U203" s="3" t="e">
        <f t="shared" si="41"/>
        <v>#N/A</v>
      </c>
      <c r="V203" s="3" t="e">
        <f t="shared" si="42"/>
        <v>#N/A</v>
      </c>
      <c r="W203" s="2" t="e">
        <f t="shared" si="43"/>
        <v>#N/A</v>
      </c>
    </row>
    <row r="204" spans="1:23" x14ac:dyDescent="0.25">
      <c r="A204" t="s">
        <v>421</v>
      </c>
      <c r="B204" t="s">
        <v>422</v>
      </c>
      <c r="D204" t="s">
        <v>9</v>
      </c>
      <c r="E204" s="2">
        <v>4558</v>
      </c>
      <c r="F204" s="2">
        <f>VLOOKUP(A204,'USall 2016-2022'!A:T,4,FALSE)</f>
        <v>8352</v>
      </c>
      <c r="G204" s="3">
        <f t="shared" si="33"/>
        <v>54.57375478927203</v>
      </c>
      <c r="H204" s="2">
        <f>VLOOKUP(A204,'OAdata 313 US GridIDs 2016-22'!A:G,2,FALSE)</f>
        <v>4143</v>
      </c>
      <c r="I204" s="2">
        <f>VLOOKUP(A204,'OAdata 313 US GridIDs 2016-22'!A:G,3,FALSE)</f>
        <v>420</v>
      </c>
      <c r="J204" s="2">
        <f>VLOOKUP(A204,'OAdata 313 US GridIDs 2016-22'!A:G,4,FALSE)</f>
        <v>1423</v>
      </c>
      <c r="K204" s="2">
        <f>VLOOKUP(A204,'OAdata 313 US GridIDs 2016-22'!A:G,5,FALSE)</f>
        <v>1221</v>
      </c>
      <c r="L204" s="2">
        <f>VLOOKUP(A204,'OAdata 313 US GridIDs 2016-22'!A:G,6,FALSE)</f>
        <v>1025</v>
      </c>
      <c r="M204" s="2">
        <f>VLOOKUP(A204,'OAdata 313 US GridIDs 2016-22'!A:G,7,FALSE)</f>
        <v>474</v>
      </c>
      <c r="N204" s="2">
        <f t="shared" si="34"/>
        <v>4143</v>
      </c>
      <c r="O204" s="2">
        <f t="shared" si="35"/>
        <v>0</v>
      </c>
      <c r="P204" s="2">
        <f t="shared" si="36"/>
        <v>4563</v>
      </c>
      <c r="Q204" s="6">
        <f t="shared" si="37"/>
        <v>1.0010969723562966</v>
      </c>
      <c r="R204" s="3">
        <f t="shared" si="38"/>
        <v>9.2044707429322816</v>
      </c>
      <c r="S204" s="3">
        <f t="shared" si="39"/>
        <v>31.185623493315802</v>
      </c>
      <c r="T204" s="3">
        <f t="shared" si="40"/>
        <v>26.758711374095988</v>
      </c>
      <c r="U204" s="3">
        <f t="shared" si="41"/>
        <v>22.463291694060924</v>
      </c>
      <c r="V204" s="3">
        <f t="shared" si="42"/>
        <v>10.387902695595002</v>
      </c>
      <c r="W204" s="2">
        <f t="shared" si="43"/>
        <v>100</v>
      </c>
    </row>
    <row r="205" spans="1:23" x14ac:dyDescent="0.25">
      <c r="A205" t="s">
        <v>423</v>
      </c>
      <c r="B205" t="s">
        <v>424</v>
      </c>
      <c r="D205" t="s">
        <v>9</v>
      </c>
      <c r="E205" s="2">
        <v>4529</v>
      </c>
      <c r="F205" s="2">
        <f>VLOOKUP(A205,'USall 2016-2022'!A:T,4,FALSE)</f>
        <v>8781</v>
      </c>
      <c r="G205" s="3">
        <f t="shared" si="33"/>
        <v>51.577269103746723</v>
      </c>
      <c r="H205" s="2">
        <f>VLOOKUP(A205,'OAdata 313 US GridIDs 2016-22'!A:G,2,FALSE)</f>
        <v>2124</v>
      </c>
      <c r="I205" s="2">
        <f>VLOOKUP(A205,'OAdata 313 US GridIDs 2016-22'!A:G,3,FALSE)</f>
        <v>2407</v>
      </c>
      <c r="J205" s="2">
        <f>VLOOKUP(A205,'OAdata 313 US GridIDs 2016-22'!A:G,4,FALSE)</f>
        <v>416</v>
      </c>
      <c r="K205" s="2">
        <f>VLOOKUP(A205,'OAdata 313 US GridIDs 2016-22'!A:G,5,FALSE)</f>
        <v>527</v>
      </c>
      <c r="L205" s="2">
        <f>VLOOKUP(A205,'OAdata 313 US GridIDs 2016-22'!A:G,6,FALSE)</f>
        <v>540</v>
      </c>
      <c r="M205" s="2">
        <f>VLOOKUP(A205,'OAdata 313 US GridIDs 2016-22'!A:G,7,FALSE)</f>
        <v>641</v>
      </c>
      <c r="N205" s="2">
        <f t="shared" si="34"/>
        <v>2124</v>
      </c>
      <c r="O205" s="2">
        <f t="shared" si="35"/>
        <v>0</v>
      </c>
      <c r="P205" s="2">
        <f t="shared" si="36"/>
        <v>4531</v>
      </c>
      <c r="Q205" s="6">
        <f t="shared" si="37"/>
        <v>1.0004415985868844</v>
      </c>
      <c r="R205" s="3">
        <f t="shared" si="38"/>
        <v>53.122930920326638</v>
      </c>
      <c r="S205" s="3">
        <f t="shared" si="39"/>
        <v>9.1811962039284918</v>
      </c>
      <c r="T205" s="3">
        <f t="shared" si="40"/>
        <v>11.63098653718826</v>
      </c>
      <c r="U205" s="3">
        <f t="shared" si="41"/>
        <v>11.917898918561024</v>
      </c>
      <c r="V205" s="3">
        <f t="shared" si="42"/>
        <v>14.146987419995586</v>
      </c>
      <c r="W205" s="2">
        <f t="shared" si="43"/>
        <v>100</v>
      </c>
    </row>
    <row r="206" spans="1:23" x14ac:dyDescent="0.25">
      <c r="A206" t="s">
        <v>425</v>
      </c>
      <c r="B206" t="s">
        <v>426</v>
      </c>
      <c r="D206" t="s">
        <v>9</v>
      </c>
      <c r="E206" s="2">
        <v>4526</v>
      </c>
      <c r="F206" s="2">
        <f>VLOOKUP(A206,'USall 2016-2022'!A:T,4,FALSE)</f>
        <v>6524</v>
      </c>
      <c r="G206" s="3">
        <f t="shared" si="33"/>
        <v>69.374616799509496</v>
      </c>
      <c r="H206" s="2">
        <f>VLOOKUP(A206,'OAdata 313 US GridIDs 2016-22'!A:G,2,FALSE)</f>
        <v>4102</v>
      </c>
      <c r="I206" s="2">
        <f>VLOOKUP(A206,'OAdata 313 US GridIDs 2016-22'!A:G,3,FALSE)</f>
        <v>405</v>
      </c>
      <c r="J206" s="2">
        <f>VLOOKUP(A206,'OAdata 313 US GridIDs 2016-22'!A:G,4,FALSE)</f>
        <v>1194</v>
      </c>
      <c r="K206" s="2">
        <f>VLOOKUP(A206,'OAdata 313 US GridIDs 2016-22'!A:G,5,FALSE)</f>
        <v>1261</v>
      </c>
      <c r="L206" s="2">
        <f>VLOOKUP(A206,'OAdata 313 US GridIDs 2016-22'!A:G,6,FALSE)</f>
        <v>1037</v>
      </c>
      <c r="M206" s="2">
        <f>VLOOKUP(A206,'OAdata 313 US GridIDs 2016-22'!A:G,7,FALSE)</f>
        <v>610</v>
      </c>
      <c r="N206" s="2">
        <f t="shared" si="34"/>
        <v>4102</v>
      </c>
      <c r="O206" s="2">
        <f t="shared" si="35"/>
        <v>0</v>
      </c>
      <c r="P206" s="2">
        <f t="shared" si="36"/>
        <v>4507</v>
      </c>
      <c r="Q206" s="6">
        <f t="shared" si="37"/>
        <v>0.99580203269995582</v>
      </c>
      <c r="R206" s="3">
        <f t="shared" si="38"/>
        <v>8.9860217439538488</v>
      </c>
      <c r="S206" s="3">
        <f t="shared" si="39"/>
        <v>26.492123363656532</v>
      </c>
      <c r="T206" s="3">
        <f t="shared" si="40"/>
        <v>27.978699800310629</v>
      </c>
      <c r="U206" s="3">
        <f t="shared" si="41"/>
        <v>23.008653206123807</v>
      </c>
      <c r="V206" s="3">
        <f t="shared" si="42"/>
        <v>13.53450188595518</v>
      </c>
      <c r="W206" s="2">
        <f t="shared" si="43"/>
        <v>100</v>
      </c>
    </row>
    <row r="207" spans="1:23" x14ac:dyDescent="0.25">
      <c r="A207" t="s">
        <v>427</v>
      </c>
      <c r="B207" t="s">
        <v>428</v>
      </c>
      <c r="D207" t="s">
        <v>429</v>
      </c>
      <c r="E207" s="2">
        <v>4471</v>
      </c>
      <c r="F207" s="2">
        <f>VLOOKUP(A207,'USall 2016-2022'!A:T,4,FALSE)</f>
        <v>11054</v>
      </c>
      <c r="G207" s="3">
        <f t="shared" si="33"/>
        <v>40.446897050841322</v>
      </c>
      <c r="H207" s="2" t="e">
        <f>VLOOKUP(A207,'OAdata 313 US GridIDs 2016-22'!A:G,2,FALSE)</f>
        <v>#N/A</v>
      </c>
      <c r="I207" s="2" t="e">
        <f>VLOOKUP(A207,'OAdata 313 US GridIDs 2016-22'!A:G,3,FALSE)</f>
        <v>#N/A</v>
      </c>
      <c r="J207" s="2" t="e">
        <f>VLOOKUP(A207,'OAdata 313 US GridIDs 2016-22'!A:G,4,FALSE)</f>
        <v>#N/A</v>
      </c>
      <c r="K207" s="2" t="e">
        <f>VLOOKUP(A207,'OAdata 313 US GridIDs 2016-22'!A:G,5,FALSE)</f>
        <v>#N/A</v>
      </c>
      <c r="L207" s="2" t="e">
        <f>VLOOKUP(A207,'OAdata 313 US GridIDs 2016-22'!A:G,6,FALSE)</f>
        <v>#N/A</v>
      </c>
      <c r="M207" s="2" t="e">
        <f>VLOOKUP(A207,'OAdata 313 US GridIDs 2016-22'!A:G,7,FALSE)</f>
        <v>#N/A</v>
      </c>
      <c r="N207" s="2" t="e">
        <f t="shared" si="34"/>
        <v>#N/A</v>
      </c>
      <c r="O207" s="2" t="e">
        <f t="shared" si="35"/>
        <v>#N/A</v>
      </c>
      <c r="P207" s="2" t="e">
        <f t="shared" si="36"/>
        <v>#N/A</v>
      </c>
      <c r="Q207" s="6" t="e">
        <f t="shared" si="37"/>
        <v>#N/A</v>
      </c>
      <c r="R207" s="3" t="e">
        <f t="shared" si="38"/>
        <v>#N/A</v>
      </c>
      <c r="S207" s="3" t="e">
        <f t="shared" si="39"/>
        <v>#N/A</v>
      </c>
      <c r="T207" s="3" t="e">
        <f t="shared" si="40"/>
        <v>#N/A</v>
      </c>
      <c r="U207" s="3" t="e">
        <f t="shared" si="41"/>
        <v>#N/A</v>
      </c>
      <c r="V207" s="3" t="e">
        <f t="shared" si="42"/>
        <v>#N/A</v>
      </c>
      <c r="W207" s="2" t="e">
        <f t="shared" si="43"/>
        <v>#N/A</v>
      </c>
    </row>
    <row r="208" spans="1:23" x14ac:dyDescent="0.25">
      <c r="A208" t="s">
        <v>430</v>
      </c>
      <c r="B208" t="s">
        <v>431</v>
      </c>
      <c r="D208" t="s">
        <v>9</v>
      </c>
      <c r="E208" s="2">
        <v>4408</v>
      </c>
      <c r="F208" s="2">
        <f>VLOOKUP(A208,'USall 2016-2022'!A:T,4,FALSE)</f>
        <v>10218</v>
      </c>
      <c r="G208" s="3">
        <f t="shared" si="33"/>
        <v>43.139557643374438</v>
      </c>
      <c r="H208" s="2">
        <f>VLOOKUP(A208,'OAdata 313 US GridIDs 2016-22'!A:G,2,FALSE)</f>
        <v>3861</v>
      </c>
      <c r="I208" s="2">
        <f>VLOOKUP(A208,'OAdata 313 US GridIDs 2016-22'!A:G,3,FALSE)</f>
        <v>546</v>
      </c>
      <c r="J208" s="2">
        <f>VLOOKUP(A208,'OAdata 313 US GridIDs 2016-22'!A:G,4,FALSE)</f>
        <v>1538</v>
      </c>
      <c r="K208" s="2">
        <f>VLOOKUP(A208,'OAdata 313 US GridIDs 2016-22'!A:G,5,FALSE)</f>
        <v>992</v>
      </c>
      <c r="L208" s="2">
        <f>VLOOKUP(A208,'OAdata 313 US GridIDs 2016-22'!A:G,6,FALSE)</f>
        <v>947</v>
      </c>
      <c r="M208" s="2">
        <f>VLOOKUP(A208,'OAdata 313 US GridIDs 2016-22'!A:G,7,FALSE)</f>
        <v>384</v>
      </c>
      <c r="N208" s="2">
        <f t="shared" si="34"/>
        <v>3861</v>
      </c>
      <c r="O208" s="2">
        <f t="shared" si="35"/>
        <v>0</v>
      </c>
      <c r="P208" s="2">
        <f t="shared" si="36"/>
        <v>4407</v>
      </c>
      <c r="Q208" s="6">
        <f t="shared" si="37"/>
        <v>0.99977313974591653</v>
      </c>
      <c r="R208" s="3">
        <f t="shared" si="38"/>
        <v>12.389380530973451</v>
      </c>
      <c r="S208" s="3">
        <f t="shared" si="39"/>
        <v>34.899024279555249</v>
      </c>
      <c r="T208" s="3">
        <f t="shared" si="40"/>
        <v>22.509643748581802</v>
      </c>
      <c r="U208" s="3">
        <f t="shared" si="41"/>
        <v>21.488540957567505</v>
      </c>
      <c r="V208" s="3">
        <f t="shared" si="42"/>
        <v>8.7134104833219865</v>
      </c>
      <c r="W208" s="2">
        <f t="shared" si="43"/>
        <v>100</v>
      </c>
    </row>
    <row r="209" spans="1:23" x14ac:dyDescent="0.25">
      <c r="A209" t="s">
        <v>432</v>
      </c>
      <c r="B209" t="s">
        <v>433</v>
      </c>
      <c r="D209" t="s">
        <v>408</v>
      </c>
      <c r="E209" s="2">
        <v>4396</v>
      </c>
      <c r="F209" s="2">
        <f>VLOOKUP(A209,'USall 2016-2022'!A:T,4,FALSE)</f>
        <v>8610</v>
      </c>
      <c r="G209" s="3">
        <f t="shared" si="33"/>
        <v>51.056910569105696</v>
      </c>
      <c r="H209" s="2" t="e">
        <f>VLOOKUP(A209,'OAdata 313 US GridIDs 2016-22'!A:G,2,FALSE)</f>
        <v>#N/A</v>
      </c>
      <c r="I209" s="2" t="e">
        <f>VLOOKUP(A209,'OAdata 313 US GridIDs 2016-22'!A:G,3,FALSE)</f>
        <v>#N/A</v>
      </c>
      <c r="J209" s="2" t="e">
        <f>VLOOKUP(A209,'OAdata 313 US GridIDs 2016-22'!A:G,4,FALSE)</f>
        <v>#N/A</v>
      </c>
      <c r="K209" s="2" t="e">
        <f>VLOOKUP(A209,'OAdata 313 US GridIDs 2016-22'!A:G,5,FALSE)</f>
        <v>#N/A</v>
      </c>
      <c r="L209" s="2" t="e">
        <f>VLOOKUP(A209,'OAdata 313 US GridIDs 2016-22'!A:G,6,FALSE)</f>
        <v>#N/A</v>
      </c>
      <c r="M209" s="2" t="e">
        <f>VLOOKUP(A209,'OAdata 313 US GridIDs 2016-22'!A:G,7,FALSE)</f>
        <v>#N/A</v>
      </c>
      <c r="N209" s="2" t="e">
        <f t="shared" si="34"/>
        <v>#N/A</v>
      </c>
      <c r="O209" s="2" t="e">
        <f t="shared" si="35"/>
        <v>#N/A</v>
      </c>
      <c r="P209" s="2" t="e">
        <f t="shared" si="36"/>
        <v>#N/A</v>
      </c>
      <c r="Q209" s="6" t="e">
        <f t="shared" si="37"/>
        <v>#N/A</v>
      </c>
      <c r="R209" s="3" t="e">
        <f t="shared" si="38"/>
        <v>#N/A</v>
      </c>
      <c r="S209" s="3" t="e">
        <f t="shared" si="39"/>
        <v>#N/A</v>
      </c>
      <c r="T209" s="3" t="e">
        <f t="shared" si="40"/>
        <v>#N/A</v>
      </c>
      <c r="U209" s="3" t="e">
        <f t="shared" si="41"/>
        <v>#N/A</v>
      </c>
      <c r="V209" s="3" t="e">
        <f t="shared" si="42"/>
        <v>#N/A</v>
      </c>
      <c r="W209" s="2" t="e">
        <f t="shared" si="43"/>
        <v>#N/A</v>
      </c>
    </row>
    <row r="210" spans="1:23" x14ac:dyDescent="0.25">
      <c r="A210" t="s">
        <v>434</v>
      </c>
      <c r="B210" t="s">
        <v>435</v>
      </c>
      <c r="D210" t="s">
        <v>394</v>
      </c>
      <c r="E210" s="2">
        <v>4378</v>
      </c>
      <c r="F210" s="2">
        <f>VLOOKUP(A210,'USall 2016-2022'!A:T,4,FALSE)</f>
        <v>8928</v>
      </c>
      <c r="G210" s="3">
        <f t="shared" si="33"/>
        <v>49.036738351254485</v>
      </c>
      <c r="H210" s="2" t="e">
        <f>VLOOKUP(A210,'OAdata 313 US GridIDs 2016-22'!A:G,2,FALSE)</f>
        <v>#N/A</v>
      </c>
      <c r="I210" s="2" t="e">
        <f>VLOOKUP(A210,'OAdata 313 US GridIDs 2016-22'!A:G,3,FALSE)</f>
        <v>#N/A</v>
      </c>
      <c r="J210" s="2" t="e">
        <f>VLOOKUP(A210,'OAdata 313 US GridIDs 2016-22'!A:G,4,FALSE)</f>
        <v>#N/A</v>
      </c>
      <c r="K210" s="2" t="e">
        <f>VLOOKUP(A210,'OAdata 313 US GridIDs 2016-22'!A:G,5,FALSE)</f>
        <v>#N/A</v>
      </c>
      <c r="L210" s="2" t="e">
        <f>VLOOKUP(A210,'OAdata 313 US GridIDs 2016-22'!A:G,6,FALSE)</f>
        <v>#N/A</v>
      </c>
      <c r="M210" s="2" t="e">
        <f>VLOOKUP(A210,'OAdata 313 US GridIDs 2016-22'!A:G,7,FALSE)</f>
        <v>#N/A</v>
      </c>
      <c r="N210" s="2" t="e">
        <f t="shared" si="34"/>
        <v>#N/A</v>
      </c>
      <c r="O210" s="2" t="e">
        <f t="shared" si="35"/>
        <v>#N/A</v>
      </c>
      <c r="P210" s="2" t="e">
        <f t="shared" si="36"/>
        <v>#N/A</v>
      </c>
      <c r="Q210" s="6" t="e">
        <f t="shared" si="37"/>
        <v>#N/A</v>
      </c>
      <c r="R210" s="3" t="e">
        <f t="shared" si="38"/>
        <v>#N/A</v>
      </c>
      <c r="S210" s="3" t="e">
        <f t="shared" si="39"/>
        <v>#N/A</v>
      </c>
      <c r="T210" s="3" t="e">
        <f t="shared" si="40"/>
        <v>#N/A</v>
      </c>
      <c r="U210" s="3" t="e">
        <f t="shared" si="41"/>
        <v>#N/A</v>
      </c>
      <c r="V210" s="3" t="e">
        <f t="shared" si="42"/>
        <v>#N/A</v>
      </c>
      <c r="W210" s="2" t="e">
        <f t="shared" si="43"/>
        <v>#N/A</v>
      </c>
    </row>
    <row r="211" spans="1:23" x14ac:dyDescent="0.25">
      <c r="A211" t="s">
        <v>436</v>
      </c>
      <c r="B211" t="s">
        <v>437</v>
      </c>
      <c r="D211" t="s">
        <v>9</v>
      </c>
      <c r="E211" s="2">
        <v>4373</v>
      </c>
      <c r="F211" s="2">
        <f>VLOOKUP(A211,'USall 2016-2022'!A:T,4,FALSE)</f>
        <v>11530</v>
      </c>
      <c r="G211" s="3">
        <f t="shared" si="33"/>
        <v>37.927146574154378</v>
      </c>
      <c r="H211" s="2">
        <f>VLOOKUP(A211,'OAdata 313 US GridIDs 2016-22'!A:G,2,FALSE)</f>
        <v>3919</v>
      </c>
      <c r="I211" s="2">
        <f>VLOOKUP(A211,'OAdata 313 US GridIDs 2016-22'!A:G,3,FALSE)</f>
        <v>456</v>
      </c>
      <c r="J211" s="2">
        <f>VLOOKUP(A211,'OAdata 313 US GridIDs 2016-22'!A:G,4,FALSE)</f>
        <v>1259</v>
      </c>
      <c r="K211" s="2">
        <f>VLOOKUP(A211,'OAdata 313 US GridIDs 2016-22'!A:G,5,FALSE)</f>
        <v>1194</v>
      </c>
      <c r="L211" s="2">
        <f>VLOOKUP(A211,'OAdata 313 US GridIDs 2016-22'!A:G,6,FALSE)</f>
        <v>935</v>
      </c>
      <c r="M211" s="2">
        <f>VLOOKUP(A211,'OAdata 313 US GridIDs 2016-22'!A:G,7,FALSE)</f>
        <v>531</v>
      </c>
      <c r="N211" s="2">
        <f t="shared" si="34"/>
        <v>3919</v>
      </c>
      <c r="O211" s="2">
        <f t="shared" si="35"/>
        <v>0</v>
      </c>
      <c r="P211" s="2">
        <f t="shared" si="36"/>
        <v>4375</v>
      </c>
      <c r="Q211" s="6">
        <f t="shared" si="37"/>
        <v>1.0004573519323119</v>
      </c>
      <c r="R211" s="3">
        <f t="shared" si="38"/>
        <v>10.422857142857143</v>
      </c>
      <c r="S211" s="3">
        <f t="shared" si="39"/>
        <v>28.777142857142856</v>
      </c>
      <c r="T211" s="3">
        <f t="shared" si="40"/>
        <v>27.291428571428572</v>
      </c>
      <c r="U211" s="3">
        <f t="shared" si="41"/>
        <v>21.37142857142857</v>
      </c>
      <c r="V211" s="3">
        <f t="shared" si="42"/>
        <v>12.137142857142857</v>
      </c>
      <c r="W211" s="2">
        <f t="shared" si="43"/>
        <v>100</v>
      </c>
    </row>
    <row r="212" spans="1:23" x14ac:dyDescent="0.25">
      <c r="A212" t="s">
        <v>438</v>
      </c>
      <c r="B212" t="s">
        <v>439</v>
      </c>
      <c r="D212" t="s">
        <v>408</v>
      </c>
      <c r="E212" s="2">
        <v>4362</v>
      </c>
      <c r="F212" s="2">
        <f>VLOOKUP(A212,'USall 2016-2022'!A:T,4,FALSE)</f>
        <v>9892</v>
      </c>
      <c r="G212" s="3">
        <f t="shared" si="33"/>
        <v>44.096239385361905</v>
      </c>
      <c r="H212" s="2" t="e">
        <f>VLOOKUP(A212,'OAdata 313 US GridIDs 2016-22'!A:G,2,FALSE)</f>
        <v>#N/A</v>
      </c>
      <c r="I212" s="2" t="e">
        <f>VLOOKUP(A212,'OAdata 313 US GridIDs 2016-22'!A:G,3,FALSE)</f>
        <v>#N/A</v>
      </c>
      <c r="J212" s="2" t="e">
        <f>VLOOKUP(A212,'OAdata 313 US GridIDs 2016-22'!A:G,4,FALSE)</f>
        <v>#N/A</v>
      </c>
      <c r="K212" s="2" t="e">
        <f>VLOOKUP(A212,'OAdata 313 US GridIDs 2016-22'!A:G,5,FALSE)</f>
        <v>#N/A</v>
      </c>
      <c r="L212" s="2" t="e">
        <f>VLOOKUP(A212,'OAdata 313 US GridIDs 2016-22'!A:G,6,FALSE)</f>
        <v>#N/A</v>
      </c>
      <c r="M212" s="2" t="e">
        <f>VLOOKUP(A212,'OAdata 313 US GridIDs 2016-22'!A:G,7,FALSE)</f>
        <v>#N/A</v>
      </c>
      <c r="N212" s="2" t="e">
        <f t="shared" si="34"/>
        <v>#N/A</v>
      </c>
      <c r="O212" s="2" t="e">
        <f t="shared" si="35"/>
        <v>#N/A</v>
      </c>
      <c r="P212" s="2" t="e">
        <f t="shared" si="36"/>
        <v>#N/A</v>
      </c>
      <c r="Q212" s="6" t="e">
        <f t="shared" si="37"/>
        <v>#N/A</v>
      </c>
      <c r="R212" s="3" t="e">
        <f t="shared" si="38"/>
        <v>#N/A</v>
      </c>
      <c r="S212" s="3" t="e">
        <f t="shared" si="39"/>
        <v>#N/A</v>
      </c>
      <c r="T212" s="3" t="e">
        <f t="shared" si="40"/>
        <v>#N/A</v>
      </c>
      <c r="U212" s="3" t="e">
        <f t="shared" si="41"/>
        <v>#N/A</v>
      </c>
      <c r="V212" s="3" t="e">
        <f t="shared" si="42"/>
        <v>#N/A</v>
      </c>
      <c r="W212" s="2" t="e">
        <f t="shared" si="43"/>
        <v>#N/A</v>
      </c>
    </row>
    <row r="213" spans="1:23" x14ac:dyDescent="0.25">
      <c r="A213" t="s">
        <v>440</v>
      </c>
      <c r="B213" t="s">
        <v>441</v>
      </c>
      <c r="D213" t="s">
        <v>9</v>
      </c>
      <c r="E213" s="2">
        <v>4348</v>
      </c>
      <c r="F213" s="2">
        <f>VLOOKUP(A213,'USall 2016-2022'!A:T,4,FALSE)</f>
        <v>11379</v>
      </c>
      <c r="G213" s="3">
        <f t="shared" si="33"/>
        <v>38.210739080762806</v>
      </c>
      <c r="H213" s="2">
        <f>VLOOKUP(A213,'OAdata 313 US GridIDs 2016-22'!A:G,2,FALSE)</f>
        <v>2838</v>
      </c>
      <c r="I213" s="2">
        <f>VLOOKUP(A213,'OAdata 313 US GridIDs 2016-22'!A:G,3,FALSE)</f>
        <v>1511</v>
      </c>
      <c r="J213" s="2">
        <f>VLOOKUP(A213,'OAdata 313 US GridIDs 2016-22'!A:G,4,FALSE)</f>
        <v>515</v>
      </c>
      <c r="K213" s="2">
        <f>VLOOKUP(A213,'OAdata 313 US GridIDs 2016-22'!A:G,5,FALSE)</f>
        <v>1102</v>
      </c>
      <c r="L213" s="2">
        <f>VLOOKUP(A213,'OAdata 313 US GridIDs 2016-22'!A:G,6,FALSE)</f>
        <v>569</v>
      </c>
      <c r="M213" s="2">
        <f>VLOOKUP(A213,'OAdata 313 US GridIDs 2016-22'!A:G,7,FALSE)</f>
        <v>652</v>
      </c>
      <c r="N213" s="2">
        <f t="shared" si="34"/>
        <v>2838</v>
      </c>
      <c r="O213" s="2">
        <f t="shared" si="35"/>
        <v>0</v>
      </c>
      <c r="P213" s="2">
        <f t="shared" si="36"/>
        <v>4349</v>
      </c>
      <c r="Q213" s="6">
        <f t="shared" si="37"/>
        <v>1.000229990800368</v>
      </c>
      <c r="R213" s="3">
        <f t="shared" si="38"/>
        <v>34.743619222809841</v>
      </c>
      <c r="S213" s="3">
        <f t="shared" si="39"/>
        <v>11.841802713267418</v>
      </c>
      <c r="T213" s="3">
        <f t="shared" si="40"/>
        <v>25.33915842722465</v>
      </c>
      <c r="U213" s="3">
        <f t="shared" si="41"/>
        <v>13.083467463784778</v>
      </c>
      <c r="V213" s="3">
        <f t="shared" si="42"/>
        <v>14.991952172913315</v>
      </c>
      <c r="W213" s="2">
        <f t="shared" si="43"/>
        <v>100.00000000000001</v>
      </c>
    </row>
    <row r="214" spans="1:23" x14ac:dyDescent="0.25">
      <c r="A214" t="s">
        <v>442</v>
      </c>
      <c r="B214" t="s">
        <v>443</v>
      </c>
      <c r="D214" t="s">
        <v>9</v>
      </c>
      <c r="E214" s="2">
        <v>4347</v>
      </c>
      <c r="F214" s="2">
        <f>VLOOKUP(A214,'USall 2016-2022'!A:T,4,FALSE)</f>
        <v>10487</v>
      </c>
      <c r="G214" s="3">
        <f t="shared" si="33"/>
        <v>41.451320682750072</v>
      </c>
      <c r="H214" s="2">
        <f>VLOOKUP(A214,'OAdata 313 US GridIDs 2016-22'!A:G,2,FALSE)</f>
        <v>3688</v>
      </c>
      <c r="I214" s="2">
        <f>VLOOKUP(A214,'OAdata 313 US GridIDs 2016-22'!A:G,3,FALSE)</f>
        <v>638</v>
      </c>
      <c r="J214" s="2">
        <f>VLOOKUP(A214,'OAdata 313 US GridIDs 2016-22'!A:G,4,FALSE)</f>
        <v>1140</v>
      </c>
      <c r="K214" s="2">
        <f>VLOOKUP(A214,'OAdata 313 US GridIDs 2016-22'!A:G,5,FALSE)</f>
        <v>1334</v>
      </c>
      <c r="L214" s="2">
        <f>VLOOKUP(A214,'OAdata 313 US GridIDs 2016-22'!A:G,6,FALSE)</f>
        <v>766</v>
      </c>
      <c r="M214" s="2">
        <f>VLOOKUP(A214,'OAdata 313 US GridIDs 2016-22'!A:G,7,FALSE)</f>
        <v>448</v>
      </c>
      <c r="N214" s="2">
        <f t="shared" si="34"/>
        <v>3688</v>
      </c>
      <c r="O214" s="2">
        <f t="shared" si="35"/>
        <v>0</v>
      </c>
      <c r="P214" s="2">
        <f t="shared" si="36"/>
        <v>4326</v>
      </c>
      <c r="Q214" s="6">
        <f t="shared" si="37"/>
        <v>0.99516908212560384</v>
      </c>
      <c r="R214" s="3">
        <f t="shared" si="38"/>
        <v>14.748035136384651</v>
      </c>
      <c r="S214" s="3">
        <f t="shared" si="39"/>
        <v>26.352288488210817</v>
      </c>
      <c r="T214" s="3">
        <f t="shared" si="40"/>
        <v>30.836800739713361</v>
      </c>
      <c r="U214" s="3">
        <f t="shared" si="41"/>
        <v>17.706888580674988</v>
      </c>
      <c r="V214" s="3">
        <f t="shared" si="42"/>
        <v>10.355987055016183</v>
      </c>
      <c r="W214" s="2">
        <f t="shared" si="43"/>
        <v>100</v>
      </c>
    </row>
    <row r="215" spans="1:23" x14ac:dyDescent="0.25">
      <c r="A215" t="s">
        <v>444</v>
      </c>
      <c r="B215" t="s">
        <v>445</v>
      </c>
      <c r="D215" t="s">
        <v>9</v>
      </c>
      <c r="E215" s="2">
        <v>4337</v>
      </c>
      <c r="F215" s="2">
        <f>VLOOKUP(A215,'USall 2016-2022'!A:T,4,FALSE)</f>
        <v>11583</v>
      </c>
      <c r="G215" s="3">
        <f t="shared" si="33"/>
        <v>37.442804109470778</v>
      </c>
      <c r="H215" s="2">
        <f>VLOOKUP(A215,'OAdata 313 US GridIDs 2016-22'!A:G,2,FALSE)</f>
        <v>3707</v>
      </c>
      <c r="I215" s="2">
        <f>VLOOKUP(A215,'OAdata 313 US GridIDs 2016-22'!A:G,3,FALSE)</f>
        <v>628</v>
      </c>
      <c r="J215" s="2">
        <f>VLOOKUP(A215,'OAdata 313 US GridIDs 2016-22'!A:G,4,FALSE)</f>
        <v>1645</v>
      </c>
      <c r="K215" s="2">
        <f>VLOOKUP(A215,'OAdata 313 US GridIDs 2016-22'!A:G,5,FALSE)</f>
        <v>925</v>
      </c>
      <c r="L215" s="2">
        <f>VLOOKUP(A215,'OAdata 313 US GridIDs 2016-22'!A:G,6,FALSE)</f>
        <v>740</v>
      </c>
      <c r="M215" s="2">
        <f>VLOOKUP(A215,'OAdata 313 US GridIDs 2016-22'!A:G,7,FALSE)</f>
        <v>397</v>
      </c>
      <c r="N215" s="2">
        <f t="shared" si="34"/>
        <v>3707</v>
      </c>
      <c r="O215" s="2">
        <f t="shared" si="35"/>
        <v>0</v>
      </c>
      <c r="P215" s="2">
        <f t="shared" si="36"/>
        <v>4335</v>
      </c>
      <c r="Q215" s="6">
        <f t="shared" si="37"/>
        <v>0.99953885174083468</v>
      </c>
      <c r="R215" s="3">
        <f t="shared" si="38"/>
        <v>14.486735870818915</v>
      </c>
      <c r="S215" s="3">
        <f t="shared" si="39"/>
        <v>37.94694348327566</v>
      </c>
      <c r="T215" s="3">
        <f t="shared" si="40"/>
        <v>21.337946943483278</v>
      </c>
      <c r="U215" s="3">
        <f t="shared" si="41"/>
        <v>17.070357554786618</v>
      </c>
      <c r="V215" s="3">
        <f t="shared" si="42"/>
        <v>9.1580161476355251</v>
      </c>
      <c r="W215" s="2">
        <f t="shared" si="43"/>
        <v>100</v>
      </c>
    </row>
    <row r="216" spans="1:23" x14ac:dyDescent="0.25">
      <c r="A216" t="s">
        <v>446</v>
      </c>
      <c r="B216" t="s">
        <v>447</v>
      </c>
      <c r="D216" t="s">
        <v>339</v>
      </c>
      <c r="E216" s="2">
        <v>4308</v>
      </c>
      <c r="F216" s="2">
        <f>VLOOKUP(A216,'USall 2016-2022'!A:T,4,FALSE)</f>
        <v>9841</v>
      </c>
      <c r="G216" s="3">
        <f t="shared" si="33"/>
        <v>43.776039020424754</v>
      </c>
      <c r="H216" s="2" t="e">
        <f>VLOOKUP(A216,'OAdata 313 US GridIDs 2016-22'!A:G,2,FALSE)</f>
        <v>#N/A</v>
      </c>
      <c r="I216" s="2" t="e">
        <f>VLOOKUP(A216,'OAdata 313 US GridIDs 2016-22'!A:G,3,FALSE)</f>
        <v>#N/A</v>
      </c>
      <c r="J216" s="2" t="e">
        <f>VLOOKUP(A216,'OAdata 313 US GridIDs 2016-22'!A:G,4,FALSE)</f>
        <v>#N/A</v>
      </c>
      <c r="K216" s="2" t="e">
        <f>VLOOKUP(A216,'OAdata 313 US GridIDs 2016-22'!A:G,5,FALSE)</f>
        <v>#N/A</v>
      </c>
      <c r="L216" s="2" t="e">
        <f>VLOOKUP(A216,'OAdata 313 US GridIDs 2016-22'!A:G,6,FALSE)</f>
        <v>#N/A</v>
      </c>
      <c r="M216" s="2" t="e">
        <f>VLOOKUP(A216,'OAdata 313 US GridIDs 2016-22'!A:G,7,FALSE)</f>
        <v>#N/A</v>
      </c>
      <c r="N216" s="2" t="e">
        <f t="shared" si="34"/>
        <v>#N/A</v>
      </c>
      <c r="O216" s="2" t="e">
        <f t="shared" si="35"/>
        <v>#N/A</v>
      </c>
      <c r="P216" s="2" t="e">
        <f t="shared" si="36"/>
        <v>#N/A</v>
      </c>
      <c r="Q216" s="6" t="e">
        <f t="shared" si="37"/>
        <v>#N/A</v>
      </c>
      <c r="R216" s="3" t="e">
        <f t="shared" si="38"/>
        <v>#N/A</v>
      </c>
      <c r="S216" s="3" t="e">
        <f t="shared" si="39"/>
        <v>#N/A</v>
      </c>
      <c r="T216" s="3" t="e">
        <f t="shared" si="40"/>
        <v>#N/A</v>
      </c>
      <c r="U216" s="3" t="e">
        <f t="shared" si="41"/>
        <v>#N/A</v>
      </c>
      <c r="V216" s="3" t="e">
        <f t="shared" si="42"/>
        <v>#N/A</v>
      </c>
      <c r="W216" s="2" t="e">
        <f t="shared" si="43"/>
        <v>#N/A</v>
      </c>
    </row>
    <row r="217" spans="1:23" x14ac:dyDescent="0.25">
      <c r="A217" t="s">
        <v>448</v>
      </c>
      <c r="B217" t="s">
        <v>449</v>
      </c>
      <c r="D217" t="s">
        <v>9</v>
      </c>
      <c r="E217" s="2">
        <v>4297</v>
      </c>
      <c r="F217" s="2">
        <f>VLOOKUP(A217,'USall 2016-2022'!A:T,4,FALSE)</f>
        <v>7719</v>
      </c>
      <c r="G217" s="3">
        <f t="shared" si="33"/>
        <v>55.667832620805804</v>
      </c>
      <c r="H217" s="2">
        <f>VLOOKUP(A217,'OAdata 313 US GridIDs 2016-22'!A:G,2,FALSE)</f>
        <v>3121</v>
      </c>
      <c r="I217" s="2">
        <f>VLOOKUP(A217,'OAdata 313 US GridIDs 2016-22'!A:G,3,FALSE)</f>
        <v>1155</v>
      </c>
      <c r="J217" s="2">
        <f>VLOOKUP(A217,'OAdata 313 US GridIDs 2016-22'!A:G,4,FALSE)</f>
        <v>614</v>
      </c>
      <c r="K217" s="2">
        <f>VLOOKUP(A217,'OAdata 313 US GridIDs 2016-22'!A:G,5,FALSE)</f>
        <v>931</v>
      </c>
      <c r="L217" s="2">
        <f>VLOOKUP(A217,'OAdata 313 US GridIDs 2016-22'!A:G,6,FALSE)</f>
        <v>903</v>
      </c>
      <c r="M217" s="2">
        <f>VLOOKUP(A217,'OAdata 313 US GridIDs 2016-22'!A:G,7,FALSE)</f>
        <v>673</v>
      </c>
      <c r="N217" s="2">
        <f t="shared" si="34"/>
        <v>3121</v>
      </c>
      <c r="O217" s="2">
        <f t="shared" si="35"/>
        <v>0</v>
      </c>
      <c r="P217" s="2">
        <f t="shared" si="36"/>
        <v>4276</v>
      </c>
      <c r="Q217" s="6">
        <f t="shared" si="37"/>
        <v>0.99511286944379795</v>
      </c>
      <c r="R217" s="3">
        <f t="shared" si="38"/>
        <v>27.011225444340504</v>
      </c>
      <c r="S217" s="3">
        <f t="shared" si="39"/>
        <v>14.359214218896167</v>
      </c>
      <c r="T217" s="3">
        <f t="shared" si="40"/>
        <v>21.77268475210477</v>
      </c>
      <c r="U217" s="3">
        <f t="shared" si="41"/>
        <v>21.117867165575305</v>
      </c>
      <c r="V217" s="3">
        <f t="shared" si="42"/>
        <v>15.739008419083255</v>
      </c>
      <c r="W217" s="2">
        <f t="shared" si="43"/>
        <v>100</v>
      </c>
    </row>
    <row r="218" spans="1:23" x14ac:dyDescent="0.25">
      <c r="A218" t="s">
        <v>450</v>
      </c>
      <c r="B218" t="s">
        <v>451</v>
      </c>
      <c r="D218" t="s">
        <v>9</v>
      </c>
      <c r="E218" s="2">
        <v>4283</v>
      </c>
      <c r="F218" s="2">
        <f>VLOOKUP(A218,'USall 2016-2022'!A:T,4,FALSE)</f>
        <v>5726</v>
      </c>
      <c r="G218" s="3">
        <f t="shared" si="33"/>
        <v>74.799161718477123</v>
      </c>
      <c r="H218" s="2">
        <f>VLOOKUP(A218,'OAdata 313 US GridIDs 2016-22'!A:G,2,FALSE)</f>
        <v>3869</v>
      </c>
      <c r="I218" s="2">
        <f>VLOOKUP(A218,'OAdata 313 US GridIDs 2016-22'!A:G,3,FALSE)</f>
        <v>405</v>
      </c>
      <c r="J218" s="2">
        <f>VLOOKUP(A218,'OAdata 313 US GridIDs 2016-22'!A:G,4,FALSE)</f>
        <v>1499</v>
      </c>
      <c r="K218" s="2">
        <f>VLOOKUP(A218,'OAdata 313 US GridIDs 2016-22'!A:G,5,FALSE)</f>
        <v>1036</v>
      </c>
      <c r="L218" s="2">
        <f>VLOOKUP(A218,'OAdata 313 US GridIDs 2016-22'!A:G,6,FALSE)</f>
        <v>809</v>
      </c>
      <c r="M218" s="2">
        <f>VLOOKUP(A218,'OAdata 313 US GridIDs 2016-22'!A:G,7,FALSE)</f>
        <v>525</v>
      </c>
      <c r="N218" s="2">
        <f t="shared" si="34"/>
        <v>3869</v>
      </c>
      <c r="O218" s="2">
        <f t="shared" si="35"/>
        <v>0</v>
      </c>
      <c r="P218" s="2">
        <f t="shared" si="36"/>
        <v>4274</v>
      </c>
      <c r="Q218" s="6">
        <f t="shared" si="37"/>
        <v>0.99789866915713288</v>
      </c>
      <c r="R218" s="3">
        <f t="shared" si="38"/>
        <v>9.4759007955077212</v>
      </c>
      <c r="S218" s="3">
        <f t="shared" si="39"/>
        <v>35.072531586335984</v>
      </c>
      <c r="T218" s="3">
        <f t="shared" si="40"/>
        <v>24.239588207767898</v>
      </c>
      <c r="U218" s="3">
        <f t="shared" si="41"/>
        <v>18.928404305100607</v>
      </c>
      <c r="V218" s="3">
        <f t="shared" si="42"/>
        <v>12.283575105287786</v>
      </c>
      <c r="W218" s="2">
        <f t="shared" si="43"/>
        <v>100</v>
      </c>
    </row>
    <row r="219" spans="1:23" x14ac:dyDescent="0.25">
      <c r="A219" t="s">
        <v>452</v>
      </c>
      <c r="B219" t="s">
        <v>453</v>
      </c>
      <c r="D219" t="s">
        <v>9</v>
      </c>
      <c r="E219" s="2">
        <v>4246</v>
      </c>
      <c r="F219" s="2">
        <f>VLOOKUP(A219,'USall 2016-2022'!A:T,4,FALSE)</f>
        <v>8079</v>
      </c>
      <c r="G219" s="3">
        <f t="shared" si="33"/>
        <v>52.556009407104845</v>
      </c>
      <c r="H219" s="2">
        <f>VLOOKUP(A219,'OAdata 313 US GridIDs 2016-22'!A:G,2,FALSE)</f>
        <v>2718</v>
      </c>
      <c r="I219" s="2">
        <f>VLOOKUP(A219,'OAdata 313 US GridIDs 2016-22'!A:G,3,FALSE)</f>
        <v>1533</v>
      </c>
      <c r="J219" s="2">
        <f>VLOOKUP(A219,'OAdata 313 US GridIDs 2016-22'!A:G,4,FALSE)</f>
        <v>845</v>
      </c>
      <c r="K219" s="2">
        <f>VLOOKUP(A219,'OAdata 313 US GridIDs 2016-22'!A:G,5,FALSE)</f>
        <v>640</v>
      </c>
      <c r="L219" s="2">
        <f>VLOOKUP(A219,'OAdata 313 US GridIDs 2016-22'!A:G,6,FALSE)</f>
        <v>559</v>
      </c>
      <c r="M219" s="2">
        <f>VLOOKUP(A219,'OAdata 313 US GridIDs 2016-22'!A:G,7,FALSE)</f>
        <v>674</v>
      </c>
      <c r="N219" s="2">
        <f t="shared" si="34"/>
        <v>2718</v>
      </c>
      <c r="O219" s="2">
        <f t="shared" si="35"/>
        <v>0</v>
      </c>
      <c r="P219" s="2">
        <f t="shared" si="36"/>
        <v>4251</v>
      </c>
      <c r="Q219" s="6">
        <f t="shared" si="37"/>
        <v>1.0011775788977861</v>
      </c>
      <c r="R219" s="3">
        <f t="shared" si="38"/>
        <v>36.062103034580097</v>
      </c>
      <c r="S219" s="3">
        <f t="shared" si="39"/>
        <v>19.877675840978593</v>
      </c>
      <c r="T219" s="3">
        <f t="shared" si="40"/>
        <v>15.055281110326982</v>
      </c>
      <c r="U219" s="3">
        <f t="shared" si="41"/>
        <v>13.149847094801222</v>
      </c>
      <c r="V219" s="3">
        <f t="shared" si="42"/>
        <v>15.855092919313101</v>
      </c>
      <c r="W219" s="2">
        <f t="shared" si="43"/>
        <v>100</v>
      </c>
    </row>
    <row r="220" spans="1:23" x14ac:dyDescent="0.25">
      <c r="A220" t="s">
        <v>454</v>
      </c>
      <c r="B220" t="s">
        <v>455</v>
      </c>
      <c r="D220" t="s">
        <v>456</v>
      </c>
      <c r="E220" s="2">
        <v>4237</v>
      </c>
      <c r="F220" s="2">
        <f>VLOOKUP(A220,'USall 2016-2022'!A:T,4,FALSE)</f>
        <v>7761</v>
      </c>
      <c r="G220" s="3">
        <f t="shared" si="33"/>
        <v>54.593480221620929</v>
      </c>
      <c r="H220" s="2" t="e">
        <f>VLOOKUP(A220,'OAdata 313 US GridIDs 2016-22'!A:G,2,FALSE)</f>
        <v>#N/A</v>
      </c>
      <c r="I220" s="2" t="e">
        <f>VLOOKUP(A220,'OAdata 313 US GridIDs 2016-22'!A:G,3,FALSE)</f>
        <v>#N/A</v>
      </c>
      <c r="J220" s="2" t="e">
        <f>VLOOKUP(A220,'OAdata 313 US GridIDs 2016-22'!A:G,4,FALSE)</f>
        <v>#N/A</v>
      </c>
      <c r="K220" s="2" t="e">
        <f>VLOOKUP(A220,'OAdata 313 US GridIDs 2016-22'!A:G,5,FALSE)</f>
        <v>#N/A</v>
      </c>
      <c r="L220" s="2" t="e">
        <f>VLOOKUP(A220,'OAdata 313 US GridIDs 2016-22'!A:G,6,FALSE)</f>
        <v>#N/A</v>
      </c>
      <c r="M220" s="2" t="e">
        <f>VLOOKUP(A220,'OAdata 313 US GridIDs 2016-22'!A:G,7,FALSE)</f>
        <v>#N/A</v>
      </c>
      <c r="N220" s="2" t="e">
        <f t="shared" si="34"/>
        <v>#N/A</v>
      </c>
      <c r="O220" s="2" t="e">
        <f t="shared" si="35"/>
        <v>#N/A</v>
      </c>
      <c r="P220" s="2" t="e">
        <f t="shared" si="36"/>
        <v>#N/A</v>
      </c>
      <c r="Q220" s="6" t="e">
        <f t="shared" si="37"/>
        <v>#N/A</v>
      </c>
      <c r="R220" s="3" t="e">
        <f t="shared" si="38"/>
        <v>#N/A</v>
      </c>
      <c r="S220" s="3" t="e">
        <f t="shared" si="39"/>
        <v>#N/A</v>
      </c>
      <c r="T220" s="3" t="e">
        <f t="shared" si="40"/>
        <v>#N/A</v>
      </c>
      <c r="U220" s="3" t="e">
        <f t="shared" si="41"/>
        <v>#N/A</v>
      </c>
      <c r="V220" s="3" t="e">
        <f t="shared" si="42"/>
        <v>#N/A</v>
      </c>
      <c r="W220" s="2" t="e">
        <f t="shared" si="43"/>
        <v>#N/A</v>
      </c>
    </row>
    <row r="221" spans="1:23" x14ac:dyDescent="0.25">
      <c r="A221" t="s">
        <v>457</v>
      </c>
      <c r="B221" t="s">
        <v>458</v>
      </c>
      <c r="D221" t="s">
        <v>9</v>
      </c>
      <c r="E221" s="2">
        <v>4184</v>
      </c>
      <c r="F221" s="2">
        <f>VLOOKUP(A221,'USall 2016-2022'!A:T,4,FALSE)</f>
        <v>12237</v>
      </c>
      <c r="G221" s="3">
        <f t="shared" si="33"/>
        <v>34.191386777805015</v>
      </c>
      <c r="H221" s="2">
        <f>VLOOKUP(A221,'OAdata 313 US GridIDs 2016-22'!A:G,2,FALSE)</f>
        <v>3678</v>
      </c>
      <c r="I221" s="2">
        <f>VLOOKUP(A221,'OAdata 313 US GridIDs 2016-22'!A:G,3,FALSE)</f>
        <v>511</v>
      </c>
      <c r="J221" s="2">
        <f>VLOOKUP(A221,'OAdata 313 US GridIDs 2016-22'!A:G,4,FALSE)</f>
        <v>1253</v>
      </c>
      <c r="K221" s="2">
        <f>VLOOKUP(A221,'OAdata 313 US GridIDs 2016-22'!A:G,5,FALSE)</f>
        <v>1303</v>
      </c>
      <c r="L221" s="2">
        <f>VLOOKUP(A221,'OAdata 313 US GridIDs 2016-22'!A:G,6,FALSE)</f>
        <v>783</v>
      </c>
      <c r="M221" s="2">
        <f>VLOOKUP(A221,'OAdata 313 US GridIDs 2016-22'!A:G,7,FALSE)</f>
        <v>339</v>
      </c>
      <c r="N221" s="2">
        <f t="shared" si="34"/>
        <v>3678</v>
      </c>
      <c r="O221" s="2">
        <f t="shared" si="35"/>
        <v>0</v>
      </c>
      <c r="P221" s="2">
        <f t="shared" si="36"/>
        <v>4189</v>
      </c>
      <c r="Q221" s="6">
        <f t="shared" si="37"/>
        <v>1.0011950286806883</v>
      </c>
      <c r="R221" s="3">
        <f t="shared" si="38"/>
        <v>12.198615421341609</v>
      </c>
      <c r="S221" s="3">
        <f t="shared" si="39"/>
        <v>29.911673430412989</v>
      </c>
      <c r="T221" s="3">
        <f t="shared" si="40"/>
        <v>31.105275722129388</v>
      </c>
      <c r="U221" s="3">
        <f t="shared" si="41"/>
        <v>18.691811888278824</v>
      </c>
      <c r="V221" s="3">
        <f t="shared" si="42"/>
        <v>8.0926235378371931</v>
      </c>
      <c r="W221" s="2">
        <f t="shared" si="43"/>
        <v>100</v>
      </c>
    </row>
    <row r="222" spans="1:23" x14ac:dyDescent="0.25">
      <c r="A222" t="s">
        <v>459</v>
      </c>
      <c r="B222" t="s">
        <v>460</v>
      </c>
      <c r="D222" t="s">
        <v>9</v>
      </c>
      <c r="E222" s="2">
        <v>4176</v>
      </c>
      <c r="F222" s="2">
        <f>VLOOKUP(A222,'USall 2016-2022'!A:T,4,FALSE)</f>
        <v>6617</v>
      </c>
      <c r="G222" s="3">
        <f t="shared" si="33"/>
        <v>63.110170772253284</v>
      </c>
      <c r="H222" s="2">
        <f>VLOOKUP(A222,'OAdata 313 US GridIDs 2016-22'!A:G,2,FALSE)</f>
        <v>3247</v>
      </c>
      <c r="I222" s="2">
        <f>VLOOKUP(A222,'OAdata 313 US GridIDs 2016-22'!A:G,3,FALSE)</f>
        <v>913</v>
      </c>
      <c r="J222" s="2">
        <f>VLOOKUP(A222,'OAdata 313 US GridIDs 2016-22'!A:G,4,FALSE)</f>
        <v>831</v>
      </c>
      <c r="K222" s="2">
        <f>VLOOKUP(A222,'OAdata 313 US GridIDs 2016-22'!A:G,5,FALSE)</f>
        <v>1043</v>
      </c>
      <c r="L222" s="2">
        <f>VLOOKUP(A222,'OAdata 313 US GridIDs 2016-22'!A:G,6,FALSE)</f>
        <v>712</v>
      </c>
      <c r="M222" s="2">
        <f>VLOOKUP(A222,'OAdata 313 US GridIDs 2016-22'!A:G,7,FALSE)</f>
        <v>661</v>
      </c>
      <c r="N222" s="2">
        <f t="shared" si="34"/>
        <v>3247</v>
      </c>
      <c r="O222" s="2">
        <f t="shared" si="35"/>
        <v>0</v>
      </c>
      <c r="P222" s="2">
        <f t="shared" si="36"/>
        <v>4160</v>
      </c>
      <c r="Q222" s="6">
        <f t="shared" si="37"/>
        <v>0.99616858237547889</v>
      </c>
      <c r="R222" s="3">
        <f t="shared" si="38"/>
        <v>21.947115384615383</v>
      </c>
      <c r="S222" s="3">
        <f t="shared" si="39"/>
        <v>19.97596153846154</v>
      </c>
      <c r="T222" s="3">
        <f t="shared" si="40"/>
        <v>25.072115384615383</v>
      </c>
      <c r="U222" s="3">
        <f t="shared" si="41"/>
        <v>17.115384615384617</v>
      </c>
      <c r="V222" s="3">
        <f t="shared" si="42"/>
        <v>15.889423076923077</v>
      </c>
      <c r="W222" s="2">
        <f t="shared" si="43"/>
        <v>100</v>
      </c>
    </row>
    <row r="223" spans="1:23" x14ac:dyDescent="0.25">
      <c r="A223" t="s">
        <v>461</v>
      </c>
      <c r="B223" t="s">
        <v>462</v>
      </c>
      <c r="D223" t="s">
        <v>9</v>
      </c>
      <c r="E223" s="2">
        <v>4154</v>
      </c>
      <c r="F223" s="2">
        <f>VLOOKUP(A223,'USall 2016-2022'!A:T,4,FALSE)</f>
        <v>5336</v>
      </c>
      <c r="G223" s="3">
        <f t="shared" si="33"/>
        <v>77.848575712143926</v>
      </c>
      <c r="H223" s="2">
        <f>VLOOKUP(A223,'OAdata 313 US GridIDs 2016-22'!A:G,2,FALSE)</f>
        <v>3386</v>
      </c>
      <c r="I223" s="2">
        <f>VLOOKUP(A223,'OAdata 313 US GridIDs 2016-22'!A:G,3,FALSE)</f>
        <v>772</v>
      </c>
      <c r="J223" s="2">
        <f>VLOOKUP(A223,'OAdata 313 US GridIDs 2016-22'!A:G,4,FALSE)</f>
        <v>478</v>
      </c>
      <c r="K223" s="2">
        <f>VLOOKUP(A223,'OAdata 313 US GridIDs 2016-22'!A:G,5,FALSE)</f>
        <v>1217</v>
      </c>
      <c r="L223" s="2">
        <f>VLOOKUP(A223,'OAdata 313 US GridIDs 2016-22'!A:G,6,FALSE)</f>
        <v>1031</v>
      </c>
      <c r="M223" s="2">
        <f>VLOOKUP(A223,'OAdata 313 US GridIDs 2016-22'!A:G,7,FALSE)</f>
        <v>660</v>
      </c>
      <c r="N223" s="2">
        <f t="shared" si="34"/>
        <v>3386</v>
      </c>
      <c r="O223" s="2">
        <f t="shared" si="35"/>
        <v>0</v>
      </c>
      <c r="P223" s="2">
        <f t="shared" si="36"/>
        <v>4158</v>
      </c>
      <c r="Q223" s="6">
        <f t="shared" si="37"/>
        <v>1.0009629272989888</v>
      </c>
      <c r="R223" s="3">
        <f t="shared" si="38"/>
        <v>18.566618566618569</v>
      </c>
      <c r="S223" s="3">
        <f t="shared" si="39"/>
        <v>11.495911495911496</v>
      </c>
      <c r="T223" s="3">
        <f t="shared" si="40"/>
        <v>29.268879268879267</v>
      </c>
      <c r="U223" s="3">
        <f t="shared" si="41"/>
        <v>24.795574795574797</v>
      </c>
      <c r="V223" s="3">
        <f t="shared" si="42"/>
        <v>15.873015873015872</v>
      </c>
      <c r="W223" s="2">
        <f t="shared" si="43"/>
        <v>100</v>
      </c>
    </row>
    <row r="224" spans="1:23" x14ac:dyDescent="0.25">
      <c r="A224" t="s">
        <v>463</v>
      </c>
      <c r="B224" t="s">
        <v>464</v>
      </c>
      <c r="D224" t="s">
        <v>266</v>
      </c>
      <c r="E224" s="2">
        <v>4133</v>
      </c>
      <c r="F224" s="2">
        <f>VLOOKUP(A224,'USall 2016-2022'!A:T,4,FALSE)</f>
        <v>10863</v>
      </c>
      <c r="G224" s="3">
        <f t="shared" si="33"/>
        <v>38.046580134401175</v>
      </c>
      <c r="H224" s="2" t="e">
        <f>VLOOKUP(A224,'OAdata 313 US GridIDs 2016-22'!A:G,2,FALSE)</f>
        <v>#N/A</v>
      </c>
      <c r="I224" s="2" t="e">
        <f>VLOOKUP(A224,'OAdata 313 US GridIDs 2016-22'!A:G,3,FALSE)</f>
        <v>#N/A</v>
      </c>
      <c r="J224" s="2" t="e">
        <f>VLOOKUP(A224,'OAdata 313 US GridIDs 2016-22'!A:G,4,FALSE)</f>
        <v>#N/A</v>
      </c>
      <c r="K224" s="2" t="e">
        <f>VLOOKUP(A224,'OAdata 313 US GridIDs 2016-22'!A:G,5,FALSE)</f>
        <v>#N/A</v>
      </c>
      <c r="L224" s="2" t="e">
        <f>VLOOKUP(A224,'OAdata 313 US GridIDs 2016-22'!A:G,6,FALSE)</f>
        <v>#N/A</v>
      </c>
      <c r="M224" s="2" t="e">
        <f>VLOOKUP(A224,'OAdata 313 US GridIDs 2016-22'!A:G,7,FALSE)</f>
        <v>#N/A</v>
      </c>
      <c r="N224" s="2" t="e">
        <f t="shared" si="34"/>
        <v>#N/A</v>
      </c>
      <c r="O224" s="2" t="e">
        <f t="shared" si="35"/>
        <v>#N/A</v>
      </c>
      <c r="P224" s="2" t="e">
        <f t="shared" si="36"/>
        <v>#N/A</v>
      </c>
      <c r="Q224" s="6" t="e">
        <f t="shared" si="37"/>
        <v>#N/A</v>
      </c>
      <c r="R224" s="3" t="e">
        <f t="shared" si="38"/>
        <v>#N/A</v>
      </c>
      <c r="S224" s="3" t="e">
        <f t="shared" si="39"/>
        <v>#N/A</v>
      </c>
      <c r="T224" s="3" t="e">
        <f t="shared" si="40"/>
        <v>#N/A</v>
      </c>
      <c r="U224" s="3" t="e">
        <f t="shared" si="41"/>
        <v>#N/A</v>
      </c>
      <c r="V224" s="3" t="e">
        <f t="shared" si="42"/>
        <v>#N/A</v>
      </c>
      <c r="W224" s="2" t="e">
        <f t="shared" si="43"/>
        <v>#N/A</v>
      </c>
    </row>
    <row r="225" spans="1:23" x14ac:dyDescent="0.25">
      <c r="A225" t="s">
        <v>465</v>
      </c>
      <c r="B225" t="s">
        <v>466</v>
      </c>
      <c r="D225" t="s">
        <v>9</v>
      </c>
      <c r="E225" s="2">
        <v>4131</v>
      </c>
      <c r="F225" s="2">
        <f>VLOOKUP(A225,'USall 2016-2022'!A:T,4,FALSE)</f>
        <v>10336</v>
      </c>
      <c r="G225" s="3">
        <f t="shared" si="33"/>
        <v>39.96710526315789</v>
      </c>
      <c r="H225" s="2">
        <f>VLOOKUP(A225,'OAdata 313 US GridIDs 2016-22'!A:G,2,FALSE)</f>
        <v>2934</v>
      </c>
      <c r="I225" s="2">
        <f>VLOOKUP(A225,'OAdata 313 US GridIDs 2016-22'!A:G,3,FALSE)</f>
        <v>1194</v>
      </c>
      <c r="J225" s="2">
        <f>VLOOKUP(A225,'OAdata 313 US GridIDs 2016-22'!A:G,4,FALSE)</f>
        <v>877</v>
      </c>
      <c r="K225" s="2">
        <f>VLOOKUP(A225,'OAdata 313 US GridIDs 2016-22'!A:G,5,FALSE)</f>
        <v>690</v>
      </c>
      <c r="L225" s="2">
        <f>VLOOKUP(A225,'OAdata 313 US GridIDs 2016-22'!A:G,6,FALSE)</f>
        <v>577</v>
      </c>
      <c r="M225" s="2">
        <f>VLOOKUP(A225,'OAdata 313 US GridIDs 2016-22'!A:G,7,FALSE)</f>
        <v>790</v>
      </c>
      <c r="N225" s="2">
        <f t="shared" si="34"/>
        <v>2934</v>
      </c>
      <c r="O225" s="2">
        <f t="shared" si="35"/>
        <v>0</v>
      </c>
      <c r="P225" s="2">
        <f t="shared" si="36"/>
        <v>4128</v>
      </c>
      <c r="Q225" s="6">
        <f t="shared" si="37"/>
        <v>0.99927378358750907</v>
      </c>
      <c r="R225" s="3">
        <f t="shared" si="38"/>
        <v>28.924418604651166</v>
      </c>
      <c r="S225" s="3">
        <f t="shared" si="39"/>
        <v>21.245155038759687</v>
      </c>
      <c r="T225" s="3">
        <f t="shared" si="40"/>
        <v>16.715116279069768</v>
      </c>
      <c r="U225" s="3">
        <f t="shared" si="41"/>
        <v>13.977713178294573</v>
      </c>
      <c r="V225" s="3">
        <f t="shared" si="42"/>
        <v>19.137596899224807</v>
      </c>
      <c r="W225" s="2">
        <f t="shared" si="43"/>
        <v>100</v>
      </c>
    </row>
    <row r="226" spans="1:23" x14ac:dyDescent="0.25">
      <c r="A226" t="s">
        <v>467</v>
      </c>
      <c r="B226" t="s">
        <v>468</v>
      </c>
      <c r="D226" t="s">
        <v>9</v>
      </c>
      <c r="E226" s="2">
        <v>4106</v>
      </c>
      <c r="F226" s="2">
        <f>VLOOKUP(A226,'USall 2016-2022'!A:T,4,FALSE)</f>
        <v>10791</v>
      </c>
      <c r="G226" s="3">
        <f t="shared" si="33"/>
        <v>38.050227041052729</v>
      </c>
      <c r="H226" s="2">
        <f>VLOOKUP(A226,'OAdata 313 US GridIDs 2016-22'!A:G,2,FALSE)</f>
        <v>2585</v>
      </c>
      <c r="I226" s="2">
        <f>VLOOKUP(A226,'OAdata 313 US GridIDs 2016-22'!A:G,3,FALSE)</f>
        <v>1489</v>
      </c>
      <c r="J226" s="2">
        <f>VLOOKUP(A226,'OAdata 313 US GridIDs 2016-22'!A:G,4,FALSE)</f>
        <v>760</v>
      </c>
      <c r="K226" s="2">
        <f>VLOOKUP(A226,'OAdata 313 US GridIDs 2016-22'!A:G,5,FALSE)</f>
        <v>748</v>
      </c>
      <c r="L226" s="2">
        <f>VLOOKUP(A226,'OAdata 313 US GridIDs 2016-22'!A:G,6,FALSE)</f>
        <v>630</v>
      </c>
      <c r="M226" s="2">
        <f>VLOOKUP(A226,'OAdata 313 US GridIDs 2016-22'!A:G,7,FALSE)</f>
        <v>447</v>
      </c>
      <c r="N226" s="2">
        <f t="shared" si="34"/>
        <v>2585</v>
      </c>
      <c r="O226" s="2">
        <f t="shared" si="35"/>
        <v>0</v>
      </c>
      <c r="P226" s="2">
        <f t="shared" si="36"/>
        <v>4074</v>
      </c>
      <c r="Q226" s="6">
        <f t="shared" si="37"/>
        <v>0.99220652703360934</v>
      </c>
      <c r="R226" s="3">
        <f t="shared" si="38"/>
        <v>36.548846342660774</v>
      </c>
      <c r="S226" s="3">
        <f t="shared" si="39"/>
        <v>18.654884634266079</v>
      </c>
      <c r="T226" s="3">
        <f t="shared" si="40"/>
        <v>18.360333824251352</v>
      </c>
      <c r="U226" s="3">
        <f t="shared" si="41"/>
        <v>15.463917525773196</v>
      </c>
      <c r="V226" s="3">
        <f t="shared" si="42"/>
        <v>10.972017673048601</v>
      </c>
      <c r="W226" s="2">
        <f t="shared" si="43"/>
        <v>100</v>
      </c>
    </row>
    <row r="227" spans="1:23" x14ac:dyDescent="0.25">
      <c r="A227" t="s">
        <v>469</v>
      </c>
      <c r="B227" t="s">
        <v>470</v>
      </c>
      <c r="D227" t="s">
        <v>9</v>
      </c>
      <c r="E227" s="2">
        <v>4097</v>
      </c>
      <c r="F227" s="2">
        <f>VLOOKUP(A227,'USall 2016-2022'!A:T,4,FALSE)</f>
        <v>11201</v>
      </c>
      <c r="G227" s="3">
        <f t="shared" si="33"/>
        <v>36.57709133113115</v>
      </c>
      <c r="H227" s="2">
        <f>VLOOKUP(A227,'OAdata 313 US GridIDs 2016-22'!A:G,2,FALSE)</f>
        <v>3418</v>
      </c>
      <c r="I227" s="2">
        <f>VLOOKUP(A227,'OAdata 313 US GridIDs 2016-22'!A:G,3,FALSE)</f>
        <v>650</v>
      </c>
      <c r="J227" s="2">
        <f>VLOOKUP(A227,'OAdata 313 US GridIDs 2016-22'!A:G,4,FALSE)</f>
        <v>1115</v>
      </c>
      <c r="K227" s="2">
        <f>VLOOKUP(A227,'OAdata 313 US GridIDs 2016-22'!A:G,5,FALSE)</f>
        <v>1328</v>
      </c>
      <c r="L227" s="2">
        <f>VLOOKUP(A227,'OAdata 313 US GridIDs 2016-22'!A:G,6,FALSE)</f>
        <v>619</v>
      </c>
      <c r="M227" s="2">
        <f>VLOOKUP(A227,'OAdata 313 US GridIDs 2016-22'!A:G,7,FALSE)</f>
        <v>356</v>
      </c>
      <c r="N227" s="2">
        <f t="shared" si="34"/>
        <v>3418</v>
      </c>
      <c r="O227" s="2">
        <f t="shared" si="35"/>
        <v>0</v>
      </c>
      <c r="P227" s="2">
        <f t="shared" si="36"/>
        <v>4068</v>
      </c>
      <c r="Q227" s="6">
        <f t="shared" si="37"/>
        <v>0.99292164998779597</v>
      </c>
      <c r="R227" s="3">
        <f t="shared" si="38"/>
        <v>15.978367748279251</v>
      </c>
      <c r="S227" s="3">
        <f t="shared" si="39"/>
        <v>27.409046214355946</v>
      </c>
      <c r="T227" s="3">
        <f t="shared" si="40"/>
        <v>32.645034414945918</v>
      </c>
      <c r="U227" s="3">
        <f t="shared" si="41"/>
        <v>15.216322517207473</v>
      </c>
      <c r="V227" s="3">
        <f t="shared" si="42"/>
        <v>8.7512291052114062</v>
      </c>
      <c r="W227" s="2">
        <f t="shared" si="43"/>
        <v>100</v>
      </c>
    </row>
    <row r="228" spans="1:23" x14ac:dyDescent="0.25">
      <c r="A228" t="s">
        <v>471</v>
      </c>
      <c r="B228" t="s">
        <v>472</v>
      </c>
      <c r="D228" t="s">
        <v>9</v>
      </c>
      <c r="E228" s="2">
        <v>4086</v>
      </c>
      <c r="F228" s="2">
        <f>VLOOKUP(A228,'USall 2016-2022'!A:T,4,FALSE)</f>
        <v>5113</v>
      </c>
      <c r="G228" s="3">
        <f t="shared" si="33"/>
        <v>79.913944846469789</v>
      </c>
      <c r="H228" s="2">
        <f>VLOOKUP(A228,'OAdata 313 US GridIDs 2016-22'!A:G,2,FALSE)</f>
        <v>3450</v>
      </c>
      <c r="I228" s="2">
        <f>VLOOKUP(A228,'OAdata 313 US GridIDs 2016-22'!A:G,3,FALSE)</f>
        <v>622</v>
      </c>
      <c r="J228" s="2">
        <f>VLOOKUP(A228,'OAdata 313 US GridIDs 2016-22'!A:G,4,FALSE)</f>
        <v>1506</v>
      </c>
      <c r="K228" s="2">
        <f>VLOOKUP(A228,'OAdata 313 US GridIDs 2016-22'!A:G,5,FALSE)</f>
        <v>899</v>
      </c>
      <c r="L228" s="2">
        <f>VLOOKUP(A228,'OAdata 313 US GridIDs 2016-22'!A:G,6,FALSE)</f>
        <v>407</v>
      </c>
      <c r="M228" s="2">
        <f>VLOOKUP(A228,'OAdata 313 US GridIDs 2016-22'!A:G,7,FALSE)</f>
        <v>638</v>
      </c>
      <c r="N228" s="2">
        <f t="shared" si="34"/>
        <v>3450</v>
      </c>
      <c r="O228" s="2">
        <f t="shared" si="35"/>
        <v>0</v>
      </c>
      <c r="P228" s="2">
        <f t="shared" si="36"/>
        <v>4072</v>
      </c>
      <c r="Q228" s="6">
        <f t="shared" si="37"/>
        <v>0.99657366617719045</v>
      </c>
      <c r="R228" s="3">
        <f t="shared" si="38"/>
        <v>15.275049115913555</v>
      </c>
      <c r="S228" s="3">
        <f t="shared" si="39"/>
        <v>36.984282907662077</v>
      </c>
      <c r="T228" s="3">
        <f t="shared" si="40"/>
        <v>22.077603143418468</v>
      </c>
      <c r="U228" s="3">
        <f t="shared" si="41"/>
        <v>9.995088408644401</v>
      </c>
      <c r="V228" s="3">
        <f t="shared" si="42"/>
        <v>15.667976424361493</v>
      </c>
      <c r="W228" s="2">
        <f t="shared" si="43"/>
        <v>100</v>
      </c>
    </row>
    <row r="229" spans="1:23" x14ac:dyDescent="0.25">
      <c r="A229" t="s">
        <v>473</v>
      </c>
      <c r="B229" t="s">
        <v>474</v>
      </c>
      <c r="D229" t="s">
        <v>475</v>
      </c>
      <c r="E229" s="2">
        <v>4084</v>
      </c>
      <c r="F229" s="2">
        <f>VLOOKUP(A229,'USall 2016-2022'!A:T,4,FALSE)</f>
        <v>11350</v>
      </c>
      <c r="G229" s="3">
        <f t="shared" si="33"/>
        <v>35.982378854625551</v>
      </c>
      <c r="H229" s="2" t="e">
        <f>VLOOKUP(A229,'OAdata 313 US GridIDs 2016-22'!A:G,2,FALSE)</f>
        <v>#N/A</v>
      </c>
      <c r="I229" s="2" t="e">
        <f>VLOOKUP(A229,'OAdata 313 US GridIDs 2016-22'!A:G,3,FALSE)</f>
        <v>#N/A</v>
      </c>
      <c r="J229" s="2" t="e">
        <f>VLOOKUP(A229,'OAdata 313 US GridIDs 2016-22'!A:G,4,FALSE)</f>
        <v>#N/A</v>
      </c>
      <c r="K229" s="2" t="e">
        <f>VLOOKUP(A229,'OAdata 313 US GridIDs 2016-22'!A:G,5,FALSE)</f>
        <v>#N/A</v>
      </c>
      <c r="L229" s="2" t="e">
        <f>VLOOKUP(A229,'OAdata 313 US GridIDs 2016-22'!A:G,6,FALSE)</f>
        <v>#N/A</v>
      </c>
      <c r="M229" s="2" t="e">
        <f>VLOOKUP(A229,'OAdata 313 US GridIDs 2016-22'!A:G,7,FALSE)</f>
        <v>#N/A</v>
      </c>
      <c r="N229" s="2" t="e">
        <f t="shared" si="34"/>
        <v>#N/A</v>
      </c>
      <c r="O229" s="2" t="e">
        <f t="shared" si="35"/>
        <v>#N/A</v>
      </c>
      <c r="P229" s="2" t="e">
        <f t="shared" si="36"/>
        <v>#N/A</v>
      </c>
      <c r="Q229" s="6" t="e">
        <f t="shared" si="37"/>
        <v>#N/A</v>
      </c>
      <c r="R229" s="3" t="e">
        <f t="shared" si="38"/>
        <v>#N/A</v>
      </c>
      <c r="S229" s="3" t="e">
        <f t="shared" si="39"/>
        <v>#N/A</v>
      </c>
      <c r="T229" s="3" t="e">
        <f t="shared" si="40"/>
        <v>#N/A</v>
      </c>
      <c r="U229" s="3" t="e">
        <f t="shared" si="41"/>
        <v>#N/A</v>
      </c>
      <c r="V229" s="3" t="e">
        <f t="shared" si="42"/>
        <v>#N/A</v>
      </c>
      <c r="W229" s="2" t="e">
        <f t="shared" si="43"/>
        <v>#N/A</v>
      </c>
    </row>
    <row r="230" spans="1:23" x14ac:dyDescent="0.25">
      <c r="A230" t="s">
        <v>476</v>
      </c>
      <c r="B230" t="s">
        <v>477</v>
      </c>
      <c r="D230" t="s">
        <v>9</v>
      </c>
      <c r="E230" s="2">
        <v>4061</v>
      </c>
      <c r="F230" s="2">
        <f>VLOOKUP(A230,'USall 2016-2022'!A:T,4,FALSE)</f>
        <v>9709</v>
      </c>
      <c r="G230" s="3">
        <f t="shared" si="33"/>
        <v>41.827170666392007</v>
      </c>
      <c r="H230" s="2">
        <f>VLOOKUP(A230,'OAdata 313 US GridIDs 2016-22'!A:G,2,FALSE)</f>
        <v>3674</v>
      </c>
      <c r="I230" s="2">
        <f>VLOOKUP(A230,'OAdata 313 US GridIDs 2016-22'!A:G,3,FALSE)</f>
        <v>394</v>
      </c>
      <c r="J230" s="2">
        <f>VLOOKUP(A230,'OAdata 313 US GridIDs 2016-22'!A:G,4,FALSE)</f>
        <v>1023</v>
      </c>
      <c r="K230" s="2">
        <f>VLOOKUP(A230,'OAdata 313 US GridIDs 2016-22'!A:G,5,FALSE)</f>
        <v>1281</v>
      </c>
      <c r="L230" s="2">
        <f>VLOOKUP(A230,'OAdata 313 US GridIDs 2016-22'!A:G,6,FALSE)</f>
        <v>834</v>
      </c>
      <c r="M230" s="2">
        <f>VLOOKUP(A230,'OAdata 313 US GridIDs 2016-22'!A:G,7,FALSE)</f>
        <v>536</v>
      </c>
      <c r="N230" s="2">
        <f t="shared" si="34"/>
        <v>3674</v>
      </c>
      <c r="O230" s="2">
        <f t="shared" si="35"/>
        <v>0</v>
      </c>
      <c r="P230" s="2">
        <f t="shared" si="36"/>
        <v>4068</v>
      </c>
      <c r="Q230" s="6">
        <f t="shared" si="37"/>
        <v>1.0017237133710908</v>
      </c>
      <c r="R230" s="3">
        <f t="shared" si="38"/>
        <v>9.6853490658800396</v>
      </c>
      <c r="S230" s="3">
        <f t="shared" si="39"/>
        <v>25.147492625368734</v>
      </c>
      <c r="T230" s="3">
        <f t="shared" si="40"/>
        <v>31.489675516224192</v>
      </c>
      <c r="U230" s="3">
        <f t="shared" si="41"/>
        <v>20.501474926253689</v>
      </c>
      <c r="V230" s="3">
        <f t="shared" si="42"/>
        <v>13.176007866273354</v>
      </c>
      <c r="W230" s="2">
        <f t="shared" si="43"/>
        <v>100.00000000000001</v>
      </c>
    </row>
    <row r="231" spans="1:23" x14ac:dyDescent="0.25">
      <c r="A231" t="s">
        <v>478</v>
      </c>
      <c r="B231" t="s">
        <v>479</v>
      </c>
      <c r="D231" t="s">
        <v>394</v>
      </c>
      <c r="E231" s="2">
        <v>4055</v>
      </c>
      <c r="F231" s="2">
        <f>VLOOKUP(A231,'USall 2016-2022'!A:T,4,FALSE)</f>
        <v>8266</v>
      </c>
      <c r="G231" s="3">
        <f t="shared" si="33"/>
        <v>49.056375514154368</v>
      </c>
      <c r="H231" s="2" t="e">
        <f>VLOOKUP(A231,'OAdata 313 US GridIDs 2016-22'!A:G,2,FALSE)</f>
        <v>#N/A</v>
      </c>
      <c r="I231" s="2" t="e">
        <f>VLOOKUP(A231,'OAdata 313 US GridIDs 2016-22'!A:G,3,FALSE)</f>
        <v>#N/A</v>
      </c>
      <c r="J231" s="2" t="e">
        <f>VLOOKUP(A231,'OAdata 313 US GridIDs 2016-22'!A:G,4,FALSE)</f>
        <v>#N/A</v>
      </c>
      <c r="K231" s="2" t="e">
        <f>VLOOKUP(A231,'OAdata 313 US GridIDs 2016-22'!A:G,5,FALSE)</f>
        <v>#N/A</v>
      </c>
      <c r="L231" s="2" t="e">
        <f>VLOOKUP(A231,'OAdata 313 US GridIDs 2016-22'!A:G,6,FALSE)</f>
        <v>#N/A</v>
      </c>
      <c r="M231" s="2" t="e">
        <f>VLOOKUP(A231,'OAdata 313 US GridIDs 2016-22'!A:G,7,FALSE)</f>
        <v>#N/A</v>
      </c>
      <c r="N231" s="2" t="e">
        <f t="shared" si="34"/>
        <v>#N/A</v>
      </c>
      <c r="O231" s="2" t="e">
        <f t="shared" si="35"/>
        <v>#N/A</v>
      </c>
      <c r="P231" s="2" t="e">
        <f t="shared" si="36"/>
        <v>#N/A</v>
      </c>
      <c r="Q231" s="6" t="e">
        <f t="shared" si="37"/>
        <v>#N/A</v>
      </c>
      <c r="R231" s="3" t="e">
        <f t="shared" si="38"/>
        <v>#N/A</v>
      </c>
      <c r="S231" s="3" t="e">
        <f t="shared" si="39"/>
        <v>#N/A</v>
      </c>
      <c r="T231" s="3" t="e">
        <f t="shared" si="40"/>
        <v>#N/A</v>
      </c>
      <c r="U231" s="3" t="e">
        <f t="shared" si="41"/>
        <v>#N/A</v>
      </c>
      <c r="V231" s="3" t="e">
        <f t="shared" si="42"/>
        <v>#N/A</v>
      </c>
      <c r="W231" s="2" t="e">
        <f t="shared" si="43"/>
        <v>#N/A</v>
      </c>
    </row>
    <row r="232" spans="1:23" x14ac:dyDescent="0.25">
      <c r="A232" t="s">
        <v>480</v>
      </c>
      <c r="B232" t="s">
        <v>481</v>
      </c>
      <c r="D232" t="s">
        <v>9</v>
      </c>
      <c r="E232" s="2">
        <v>4043</v>
      </c>
      <c r="F232" s="2">
        <f>VLOOKUP(A232,'USall 2016-2022'!A:T,4,FALSE)</f>
        <v>16828</v>
      </c>
      <c r="G232" s="3">
        <f t="shared" si="33"/>
        <v>24.025433800808177</v>
      </c>
      <c r="H232" s="2">
        <f>VLOOKUP(A232,'OAdata 313 US GridIDs 2016-22'!A:G,2,FALSE)</f>
        <v>3441</v>
      </c>
      <c r="I232" s="2">
        <f>VLOOKUP(A232,'OAdata 313 US GridIDs 2016-22'!A:G,3,FALSE)</f>
        <v>593</v>
      </c>
      <c r="J232" s="2">
        <f>VLOOKUP(A232,'OAdata 313 US GridIDs 2016-22'!A:G,4,FALSE)</f>
        <v>1178</v>
      </c>
      <c r="K232" s="2">
        <f>VLOOKUP(A232,'OAdata 313 US GridIDs 2016-22'!A:G,5,FALSE)</f>
        <v>1078</v>
      </c>
      <c r="L232" s="2">
        <f>VLOOKUP(A232,'OAdata 313 US GridIDs 2016-22'!A:G,6,FALSE)</f>
        <v>780</v>
      </c>
      <c r="M232" s="2">
        <f>VLOOKUP(A232,'OAdata 313 US GridIDs 2016-22'!A:G,7,FALSE)</f>
        <v>405</v>
      </c>
      <c r="N232" s="2">
        <f t="shared" si="34"/>
        <v>3441</v>
      </c>
      <c r="O232" s="2">
        <f t="shared" si="35"/>
        <v>0</v>
      </c>
      <c r="P232" s="2">
        <f t="shared" si="36"/>
        <v>4034</v>
      </c>
      <c r="Q232" s="6">
        <f t="shared" si="37"/>
        <v>0.99777393024981453</v>
      </c>
      <c r="R232" s="3">
        <f t="shared" si="38"/>
        <v>14.700049578582053</v>
      </c>
      <c r="S232" s="3">
        <f t="shared" si="39"/>
        <v>29.20178482895389</v>
      </c>
      <c r="T232" s="3">
        <f t="shared" si="40"/>
        <v>26.722855726326227</v>
      </c>
      <c r="U232" s="3">
        <f t="shared" si="41"/>
        <v>19.335647000495786</v>
      </c>
      <c r="V232" s="3">
        <f t="shared" si="42"/>
        <v>10.039662865642041</v>
      </c>
      <c r="W232" s="2">
        <f t="shared" si="43"/>
        <v>100</v>
      </c>
    </row>
    <row r="233" spans="1:23" x14ac:dyDescent="0.25">
      <c r="A233" t="s">
        <v>482</v>
      </c>
      <c r="B233" t="s">
        <v>483</v>
      </c>
      <c r="D233" t="s">
        <v>185</v>
      </c>
      <c r="E233" s="2">
        <v>4040</v>
      </c>
      <c r="F233" s="2">
        <f>VLOOKUP(A233,'USall 2016-2022'!A:T,4,FALSE)</f>
        <v>7881</v>
      </c>
      <c r="G233" s="3">
        <f t="shared" si="33"/>
        <v>51.262530135769566</v>
      </c>
      <c r="H233" s="2" t="e">
        <f>VLOOKUP(A233,'OAdata 313 US GridIDs 2016-22'!A:G,2,FALSE)</f>
        <v>#N/A</v>
      </c>
      <c r="I233" s="2" t="e">
        <f>VLOOKUP(A233,'OAdata 313 US GridIDs 2016-22'!A:G,3,FALSE)</f>
        <v>#N/A</v>
      </c>
      <c r="J233" s="2" t="e">
        <f>VLOOKUP(A233,'OAdata 313 US GridIDs 2016-22'!A:G,4,FALSE)</f>
        <v>#N/A</v>
      </c>
      <c r="K233" s="2" t="e">
        <f>VLOOKUP(A233,'OAdata 313 US GridIDs 2016-22'!A:G,5,FALSE)</f>
        <v>#N/A</v>
      </c>
      <c r="L233" s="2" t="e">
        <f>VLOOKUP(A233,'OAdata 313 US GridIDs 2016-22'!A:G,6,FALSE)</f>
        <v>#N/A</v>
      </c>
      <c r="M233" s="2" t="e">
        <f>VLOOKUP(A233,'OAdata 313 US GridIDs 2016-22'!A:G,7,FALSE)</f>
        <v>#N/A</v>
      </c>
      <c r="N233" s="2" t="e">
        <f t="shared" si="34"/>
        <v>#N/A</v>
      </c>
      <c r="O233" s="2" t="e">
        <f t="shared" si="35"/>
        <v>#N/A</v>
      </c>
      <c r="P233" s="2" t="e">
        <f t="shared" si="36"/>
        <v>#N/A</v>
      </c>
      <c r="Q233" s="6" t="e">
        <f t="shared" si="37"/>
        <v>#N/A</v>
      </c>
      <c r="R233" s="3" t="e">
        <f t="shared" si="38"/>
        <v>#N/A</v>
      </c>
      <c r="S233" s="3" t="e">
        <f t="shared" si="39"/>
        <v>#N/A</v>
      </c>
      <c r="T233" s="3" t="e">
        <f t="shared" si="40"/>
        <v>#N/A</v>
      </c>
      <c r="U233" s="3" t="e">
        <f t="shared" si="41"/>
        <v>#N/A</v>
      </c>
      <c r="V233" s="3" t="e">
        <f t="shared" si="42"/>
        <v>#N/A</v>
      </c>
      <c r="W233" s="2" t="e">
        <f t="shared" si="43"/>
        <v>#N/A</v>
      </c>
    </row>
    <row r="234" spans="1:23" x14ac:dyDescent="0.25">
      <c r="A234" t="s">
        <v>484</v>
      </c>
      <c r="B234" t="s">
        <v>485</v>
      </c>
      <c r="D234" t="s">
        <v>486</v>
      </c>
      <c r="E234" s="2">
        <v>4038</v>
      </c>
      <c r="F234" s="2">
        <f>VLOOKUP(A234,'USall 2016-2022'!A:T,4,FALSE)</f>
        <v>8644</v>
      </c>
      <c r="G234" s="3">
        <f t="shared" si="33"/>
        <v>46.714484035168901</v>
      </c>
      <c r="H234" s="2" t="e">
        <f>VLOOKUP(A234,'OAdata 313 US GridIDs 2016-22'!A:G,2,FALSE)</f>
        <v>#N/A</v>
      </c>
      <c r="I234" s="2" t="e">
        <f>VLOOKUP(A234,'OAdata 313 US GridIDs 2016-22'!A:G,3,FALSE)</f>
        <v>#N/A</v>
      </c>
      <c r="J234" s="2" t="e">
        <f>VLOOKUP(A234,'OAdata 313 US GridIDs 2016-22'!A:G,4,FALSE)</f>
        <v>#N/A</v>
      </c>
      <c r="K234" s="2" t="e">
        <f>VLOOKUP(A234,'OAdata 313 US GridIDs 2016-22'!A:G,5,FALSE)</f>
        <v>#N/A</v>
      </c>
      <c r="L234" s="2" t="e">
        <f>VLOOKUP(A234,'OAdata 313 US GridIDs 2016-22'!A:G,6,FALSE)</f>
        <v>#N/A</v>
      </c>
      <c r="M234" s="2" t="e">
        <f>VLOOKUP(A234,'OAdata 313 US GridIDs 2016-22'!A:G,7,FALSE)</f>
        <v>#N/A</v>
      </c>
      <c r="N234" s="2" t="e">
        <f t="shared" si="34"/>
        <v>#N/A</v>
      </c>
      <c r="O234" s="2" t="e">
        <f t="shared" si="35"/>
        <v>#N/A</v>
      </c>
      <c r="P234" s="2" t="e">
        <f t="shared" si="36"/>
        <v>#N/A</v>
      </c>
      <c r="Q234" s="6" t="e">
        <f t="shared" si="37"/>
        <v>#N/A</v>
      </c>
      <c r="R234" s="3" t="e">
        <f t="shared" si="38"/>
        <v>#N/A</v>
      </c>
      <c r="S234" s="3" t="e">
        <f t="shared" si="39"/>
        <v>#N/A</v>
      </c>
      <c r="T234" s="3" t="e">
        <f t="shared" si="40"/>
        <v>#N/A</v>
      </c>
      <c r="U234" s="3" t="e">
        <f t="shared" si="41"/>
        <v>#N/A</v>
      </c>
      <c r="V234" s="3" t="e">
        <f t="shared" si="42"/>
        <v>#N/A</v>
      </c>
      <c r="W234" s="2" t="e">
        <f t="shared" si="43"/>
        <v>#N/A</v>
      </c>
    </row>
    <row r="235" spans="1:23" x14ac:dyDescent="0.25">
      <c r="A235" t="s">
        <v>487</v>
      </c>
      <c r="B235" t="s">
        <v>488</v>
      </c>
      <c r="D235" t="s">
        <v>311</v>
      </c>
      <c r="E235" s="2">
        <v>3997</v>
      </c>
      <c r="F235" s="2">
        <f>VLOOKUP(A235,'USall 2016-2022'!A:T,4,FALSE)</f>
        <v>12223</v>
      </c>
      <c r="G235" s="3">
        <f t="shared" si="33"/>
        <v>32.700646322506749</v>
      </c>
      <c r="H235" s="2" t="e">
        <f>VLOOKUP(A235,'OAdata 313 US GridIDs 2016-22'!A:G,2,FALSE)</f>
        <v>#N/A</v>
      </c>
      <c r="I235" s="2" t="e">
        <f>VLOOKUP(A235,'OAdata 313 US GridIDs 2016-22'!A:G,3,FALSE)</f>
        <v>#N/A</v>
      </c>
      <c r="J235" s="2" t="e">
        <f>VLOOKUP(A235,'OAdata 313 US GridIDs 2016-22'!A:G,4,FALSE)</f>
        <v>#N/A</v>
      </c>
      <c r="K235" s="2" t="e">
        <f>VLOOKUP(A235,'OAdata 313 US GridIDs 2016-22'!A:G,5,FALSE)</f>
        <v>#N/A</v>
      </c>
      <c r="L235" s="2" t="e">
        <f>VLOOKUP(A235,'OAdata 313 US GridIDs 2016-22'!A:G,6,FALSE)</f>
        <v>#N/A</v>
      </c>
      <c r="M235" s="2" t="e">
        <f>VLOOKUP(A235,'OAdata 313 US GridIDs 2016-22'!A:G,7,FALSE)</f>
        <v>#N/A</v>
      </c>
      <c r="N235" s="2" t="e">
        <f t="shared" si="34"/>
        <v>#N/A</v>
      </c>
      <c r="O235" s="2" t="e">
        <f t="shared" si="35"/>
        <v>#N/A</v>
      </c>
      <c r="P235" s="2" t="e">
        <f t="shared" si="36"/>
        <v>#N/A</v>
      </c>
      <c r="Q235" s="6" t="e">
        <f t="shared" si="37"/>
        <v>#N/A</v>
      </c>
      <c r="R235" s="3" t="e">
        <f t="shared" si="38"/>
        <v>#N/A</v>
      </c>
      <c r="S235" s="3" t="e">
        <f t="shared" si="39"/>
        <v>#N/A</v>
      </c>
      <c r="T235" s="3" t="e">
        <f t="shared" si="40"/>
        <v>#N/A</v>
      </c>
      <c r="U235" s="3" t="e">
        <f t="shared" si="41"/>
        <v>#N/A</v>
      </c>
      <c r="V235" s="3" t="e">
        <f t="shared" si="42"/>
        <v>#N/A</v>
      </c>
      <c r="W235" s="2" t="e">
        <f t="shared" si="43"/>
        <v>#N/A</v>
      </c>
    </row>
    <row r="236" spans="1:23" x14ac:dyDescent="0.25">
      <c r="A236" t="s">
        <v>489</v>
      </c>
      <c r="B236" t="s">
        <v>490</v>
      </c>
      <c r="D236" t="s">
        <v>491</v>
      </c>
      <c r="E236" s="2">
        <v>3948</v>
      </c>
      <c r="F236" s="2">
        <f>VLOOKUP(A236,'USall 2016-2022'!A:T,4,FALSE)</f>
        <v>9738</v>
      </c>
      <c r="G236" s="3">
        <f t="shared" si="33"/>
        <v>40.542205791743683</v>
      </c>
      <c r="H236" s="2" t="e">
        <f>VLOOKUP(A236,'OAdata 313 US GridIDs 2016-22'!A:G,2,FALSE)</f>
        <v>#N/A</v>
      </c>
      <c r="I236" s="2" t="e">
        <f>VLOOKUP(A236,'OAdata 313 US GridIDs 2016-22'!A:G,3,FALSE)</f>
        <v>#N/A</v>
      </c>
      <c r="J236" s="2" t="e">
        <f>VLOOKUP(A236,'OAdata 313 US GridIDs 2016-22'!A:G,4,FALSE)</f>
        <v>#N/A</v>
      </c>
      <c r="K236" s="2" t="e">
        <f>VLOOKUP(A236,'OAdata 313 US GridIDs 2016-22'!A:G,5,FALSE)</f>
        <v>#N/A</v>
      </c>
      <c r="L236" s="2" t="e">
        <f>VLOOKUP(A236,'OAdata 313 US GridIDs 2016-22'!A:G,6,FALSE)</f>
        <v>#N/A</v>
      </c>
      <c r="M236" s="2" t="e">
        <f>VLOOKUP(A236,'OAdata 313 US GridIDs 2016-22'!A:G,7,FALSE)</f>
        <v>#N/A</v>
      </c>
      <c r="N236" s="2" t="e">
        <f t="shared" si="34"/>
        <v>#N/A</v>
      </c>
      <c r="O236" s="2" t="e">
        <f t="shared" si="35"/>
        <v>#N/A</v>
      </c>
      <c r="P236" s="2" t="e">
        <f t="shared" si="36"/>
        <v>#N/A</v>
      </c>
      <c r="Q236" s="6" t="e">
        <f t="shared" si="37"/>
        <v>#N/A</v>
      </c>
      <c r="R236" s="3" t="e">
        <f t="shared" si="38"/>
        <v>#N/A</v>
      </c>
      <c r="S236" s="3" t="e">
        <f t="shared" si="39"/>
        <v>#N/A</v>
      </c>
      <c r="T236" s="3" t="e">
        <f t="shared" si="40"/>
        <v>#N/A</v>
      </c>
      <c r="U236" s="3" t="e">
        <f t="shared" si="41"/>
        <v>#N/A</v>
      </c>
      <c r="V236" s="3" t="e">
        <f t="shared" si="42"/>
        <v>#N/A</v>
      </c>
      <c r="W236" s="2" t="e">
        <f t="shared" si="43"/>
        <v>#N/A</v>
      </c>
    </row>
    <row r="237" spans="1:23" x14ac:dyDescent="0.25">
      <c r="A237" t="s">
        <v>492</v>
      </c>
      <c r="B237" t="s">
        <v>493</v>
      </c>
      <c r="D237" t="s">
        <v>9</v>
      </c>
      <c r="E237" s="2">
        <v>3904</v>
      </c>
      <c r="F237" s="2">
        <f>VLOOKUP(A237,'USall 2016-2022'!A:T,4,FALSE)</f>
        <v>7423</v>
      </c>
      <c r="G237" s="3">
        <f t="shared" si="33"/>
        <v>52.593291122187793</v>
      </c>
      <c r="H237" s="2">
        <f>VLOOKUP(A237,'OAdata 313 US GridIDs 2016-22'!A:G,2,FALSE)</f>
        <v>2539</v>
      </c>
      <c r="I237" s="2">
        <f>VLOOKUP(A237,'OAdata 313 US GridIDs 2016-22'!A:G,3,FALSE)</f>
        <v>1350</v>
      </c>
      <c r="J237" s="2">
        <f>VLOOKUP(A237,'OAdata 313 US GridIDs 2016-22'!A:G,4,FALSE)</f>
        <v>404</v>
      </c>
      <c r="K237" s="2">
        <f>VLOOKUP(A237,'OAdata 313 US GridIDs 2016-22'!A:G,5,FALSE)</f>
        <v>994</v>
      </c>
      <c r="L237" s="2">
        <f>VLOOKUP(A237,'OAdata 313 US GridIDs 2016-22'!A:G,6,FALSE)</f>
        <v>566</v>
      </c>
      <c r="M237" s="2">
        <f>VLOOKUP(A237,'OAdata 313 US GridIDs 2016-22'!A:G,7,FALSE)</f>
        <v>575</v>
      </c>
      <c r="N237" s="2">
        <f t="shared" si="34"/>
        <v>2539</v>
      </c>
      <c r="O237" s="2">
        <f t="shared" si="35"/>
        <v>0</v>
      </c>
      <c r="P237" s="2">
        <f t="shared" si="36"/>
        <v>3889</v>
      </c>
      <c r="Q237" s="6">
        <f t="shared" si="37"/>
        <v>0.99615778688524592</v>
      </c>
      <c r="R237" s="3">
        <f t="shared" si="38"/>
        <v>34.713293905888406</v>
      </c>
      <c r="S237" s="3">
        <f t="shared" si="39"/>
        <v>10.388274620725122</v>
      </c>
      <c r="T237" s="3">
        <f t="shared" si="40"/>
        <v>25.559269735150426</v>
      </c>
      <c r="U237" s="3">
        <f t="shared" si="41"/>
        <v>14.553869889431731</v>
      </c>
      <c r="V237" s="3">
        <f t="shared" si="42"/>
        <v>14.785291848804318</v>
      </c>
      <c r="W237" s="2">
        <f t="shared" si="43"/>
        <v>100</v>
      </c>
    </row>
    <row r="238" spans="1:23" x14ac:dyDescent="0.25">
      <c r="A238" t="s">
        <v>494</v>
      </c>
      <c r="B238" t="s">
        <v>495</v>
      </c>
      <c r="D238" t="s">
        <v>9</v>
      </c>
      <c r="E238" s="2">
        <v>3872</v>
      </c>
      <c r="F238" s="2">
        <f>VLOOKUP(A238,'USall 2016-2022'!A:T,4,FALSE)</f>
        <v>8457</v>
      </c>
      <c r="G238" s="3">
        <f t="shared" si="33"/>
        <v>45.784557171573844</v>
      </c>
      <c r="H238" s="2">
        <f>VLOOKUP(A238,'OAdata 313 US GridIDs 2016-22'!A:G,2,FALSE)</f>
        <v>2600</v>
      </c>
      <c r="I238" s="2">
        <f>VLOOKUP(A238,'OAdata 313 US GridIDs 2016-22'!A:G,3,FALSE)</f>
        <v>1262</v>
      </c>
      <c r="J238" s="2">
        <f>VLOOKUP(A238,'OAdata 313 US GridIDs 2016-22'!A:G,4,FALSE)</f>
        <v>558</v>
      </c>
      <c r="K238" s="2">
        <f>VLOOKUP(A238,'OAdata 313 US GridIDs 2016-22'!A:G,5,FALSE)</f>
        <v>796</v>
      </c>
      <c r="L238" s="2">
        <f>VLOOKUP(A238,'OAdata 313 US GridIDs 2016-22'!A:G,6,FALSE)</f>
        <v>759</v>
      </c>
      <c r="M238" s="2">
        <f>VLOOKUP(A238,'OAdata 313 US GridIDs 2016-22'!A:G,7,FALSE)</f>
        <v>487</v>
      </c>
      <c r="N238" s="2">
        <f t="shared" si="34"/>
        <v>2600</v>
      </c>
      <c r="O238" s="2">
        <f t="shared" si="35"/>
        <v>0</v>
      </c>
      <c r="P238" s="2">
        <f t="shared" si="36"/>
        <v>3862</v>
      </c>
      <c r="Q238" s="6">
        <f t="shared" si="37"/>
        <v>0.99741735537190079</v>
      </c>
      <c r="R238" s="3">
        <f t="shared" si="38"/>
        <v>32.677369238736404</v>
      </c>
      <c r="S238" s="3">
        <f t="shared" si="39"/>
        <v>14.448472294148109</v>
      </c>
      <c r="T238" s="3">
        <f t="shared" si="40"/>
        <v>20.611082340756084</v>
      </c>
      <c r="U238" s="3">
        <f t="shared" si="41"/>
        <v>19.653029518384258</v>
      </c>
      <c r="V238" s="3">
        <f t="shared" si="42"/>
        <v>12.610046607975143</v>
      </c>
      <c r="W238" s="2">
        <f t="shared" si="43"/>
        <v>100</v>
      </c>
    </row>
    <row r="239" spans="1:23" x14ac:dyDescent="0.25">
      <c r="A239" t="s">
        <v>496</v>
      </c>
      <c r="B239" t="s">
        <v>497</v>
      </c>
      <c r="D239" t="s">
        <v>9</v>
      </c>
      <c r="E239" s="2">
        <v>3852</v>
      </c>
      <c r="F239" s="2">
        <f>VLOOKUP(A239,'USall 2016-2022'!A:T,4,FALSE)</f>
        <v>13634</v>
      </c>
      <c r="G239" s="3">
        <f t="shared" si="33"/>
        <v>28.252897168842601</v>
      </c>
      <c r="H239" s="2">
        <f>VLOOKUP(A239,'OAdata 313 US GridIDs 2016-22'!A:G,2,FALSE)</f>
        <v>2925</v>
      </c>
      <c r="I239" s="2">
        <f>VLOOKUP(A239,'OAdata 313 US GridIDs 2016-22'!A:G,3,FALSE)</f>
        <v>920</v>
      </c>
      <c r="J239" s="2">
        <f>VLOOKUP(A239,'OAdata 313 US GridIDs 2016-22'!A:G,4,FALSE)</f>
        <v>960</v>
      </c>
      <c r="K239" s="2">
        <f>VLOOKUP(A239,'OAdata 313 US GridIDs 2016-22'!A:G,5,FALSE)</f>
        <v>937</v>
      </c>
      <c r="L239" s="2">
        <f>VLOOKUP(A239,'OAdata 313 US GridIDs 2016-22'!A:G,6,FALSE)</f>
        <v>592</v>
      </c>
      <c r="M239" s="2">
        <f>VLOOKUP(A239,'OAdata 313 US GridIDs 2016-22'!A:G,7,FALSE)</f>
        <v>436</v>
      </c>
      <c r="N239" s="2">
        <f t="shared" si="34"/>
        <v>2925</v>
      </c>
      <c r="O239" s="2">
        <f t="shared" si="35"/>
        <v>0</v>
      </c>
      <c r="P239" s="2">
        <f t="shared" si="36"/>
        <v>3845</v>
      </c>
      <c r="Q239" s="6">
        <f t="shared" si="37"/>
        <v>0.99818276220145374</v>
      </c>
      <c r="R239" s="3">
        <f t="shared" si="38"/>
        <v>23.927178153446032</v>
      </c>
      <c r="S239" s="3">
        <f t="shared" si="39"/>
        <v>24.967490247074124</v>
      </c>
      <c r="T239" s="3">
        <f t="shared" si="40"/>
        <v>24.369310793237972</v>
      </c>
      <c r="U239" s="3">
        <f t="shared" si="41"/>
        <v>15.39661898569571</v>
      </c>
      <c r="V239" s="3">
        <f t="shared" si="42"/>
        <v>11.339401820546163</v>
      </c>
      <c r="W239" s="2">
        <f t="shared" si="43"/>
        <v>100</v>
      </c>
    </row>
    <row r="240" spans="1:23" x14ac:dyDescent="0.25">
      <c r="A240" t="s">
        <v>498</v>
      </c>
      <c r="B240" t="s">
        <v>499</v>
      </c>
      <c r="D240" t="s">
        <v>144</v>
      </c>
      <c r="E240" s="2">
        <v>3835</v>
      </c>
      <c r="F240" s="2">
        <f>VLOOKUP(A240,'USall 2016-2022'!A:T,4,FALSE)</f>
        <v>9198</v>
      </c>
      <c r="G240" s="3">
        <f t="shared" si="33"/>
        <v>41.693846488367036</v>
      </c>
      <c r="H240" s="2" t="e">
        <f>VLOOKUP(A240,'OAdata 313 US GridIDs 2016-22'!A:G,2,FALSE)</f>
        <v>#N/A</v>
      </c>
      <c r="I240" s="2" t="e">
        <f>VLOOKUP(A240,'OAdata 313 US GridIDs 2016-22'!A:G,3,FALSE)</f>
        <v>#N/A</v>
      </c>
      <c r="J240" s="2" t="e">
        <f>VLOOKUP(A240,'OAdata 313 US GridIDs 2016-22'!A:G,4,FALSE)</f>
        <v>#N/A</v>
      </c>
      <c r="K240" s="2" t="e">
        <f>VLOOKUP(A240,'OAdata 313 US GridIDs 2016-22'!A:G,5,FALSE)</f>
        <v>#N/A</v>
      </c>
      <c r="L240" s="2" t="e">
        <f>VLOOKUP(A240,'OAdata 313 US GridIDs 2016-22'!A:G,6,FALSE)</f>
        <v>#N/A</v>
      </c>
      <c r="M240" s="2" t="e">
        <f>VLOOKUP(A240,'OAdata 313 US GridIDs 2016-22'!A:G,7,FALSE)</f>
        <v>#N/A</v>
      </c>
      <c r="N240" s="2" t="e">
        <f t="shared" si="34"/>
        <v>#N/A</v>
      </c>
      <c r="O240" s="2" t="e">
        <f t="shared" si="35"/>
        <v>#N/A</v>
      </c>
      <c r="P240" s="2" t="e">
        <f t="shared" si="36"/>
        <v>#N/A</v>
      </c>
      <c r="Q240" s="6" t="e">
        <f t="shared" si="37"/>
        <v>#N/A</v>
      </c>
      <c r="R240" s="3" t="e">
        <f t="shared" si="38"/>
        <v>#N/A</v>
      </c>
      <c r="S240" s="3" t="e">
        <f t="shared" si="39"/>
        <v>#N/A</v>
      </c>
      <c r="T240" s="3" t="e">
        <f t="shared" si="40"/>
        <v>#N/A</v>
      </c>
      <c r="U240" s="3" t="e">
        <f t="shared" si="41"/>
        <v>#N/A</v>
      </c>
      <c r="V240" s="3" t="e">
        <f t="shared" si="42"/>
        <v>#N/A</v>
      </c>
      <c r="W240" s="2" t="e">
        <f t="shared" si="43"/>
        <v>#N/A</v>
      </c>
    </row>
    <row r="241" spans="1:23" x14ac:dyDescent="0.25">
      <c r="A241" t="s">
        <v>500</v>
      </c>
      <c r="B241" t="s">
        <v>501</v>
      </c>
      <c r="D241" t="s">
        <v>9</v>
      </c>
      <c r="E241" s="2">
        <v>3826</v>
      </c>
      <c r="F241" s="2">
        <f>VLOOKUP(A241,'USall 2016-2022'!A:T,4,FALSE)</f>
        <v>9807</v>
      </c>
      <c r="G241" s="3">
        <f t="shared" si="33"/>
        <v>39.012949933720812</v>
      </c>
      <c r="H241" s="2">
        <f>VLOOKUP(A241,'OAdata 313 US GridIDs 2016-22'!A:G,2,FALSE)</f>
        <v>3359</v>
      </c>
      <c r="I241" s="2">
        <f>VLOOKUP(A241,'OAdata 313 US GridIDs 2016-22'!A:G,3,FALSE)</f>
        <v>460</v>
      </c>
      <c r="J241" s="2">
        <f>VLOOKUP(A241,'OAdata 313 US GridIDs 2016-22'!A:G,4,FALSE)</f>
        <v>1127</v>
      </c>
      <c r="K241" s="2">
        <f>VLOOKUP(A241,'OAdata 313 US GridIDs 2016-22'!A:G,5,FALSE)</f>
        <v>1210</v>
      </c>
      <c r="L241" s="2">
        <f>VLOOKUP(A241,'OAdata 313 US GridIDs 2016-22'!A:G,6,FALSE)</f>
        <v>629</v>
      </c>
      <c r="M241" s="2">
        <f>VLOOKUP(A241,'OAdata 313 US GridIDs 2016-22'!A:G,7,FALSE)</f>
        <v>393</v>
      </c>
      <c r="N241" s="2">
        <f t="shared" si="34"/>
        <v>3359</v>
      </c>
      <c r="O241" s="2">
        <f t="shared" si="35"/>
        <v>0</v>
      </c>
      <c r="P241" s="2">
        <f t="shared" si="36"/>
        <v>3819</v>
      </c>
      <c r="Q241" s="6">
        <f t="shared" si="37"/>
        <v>0.99817041296393105</v>
      </c>
      <c r="R241" s="3">
        <f t="shared" si="38"/>
        <v>12.045037968054464</v>
      </c>
      <c r="S241" s="3">
        <f t="shared" si="39"/>
        <v>29.510343021733437</v>
      </c>
      <c r="T241" s="3">
        <f t="shared" si="40"/>
        <v>31.683686829012832</v>
      </c>
      <c r="U241" s="3">
        <f t="shared" si="41"/>
        <v>16.470280178057084</v>
      </c>
      <c r="V241" s="3">
        <f t="shared" si="42"/>
        <v>10.290652003142183</v>
      </c>
      <c r="W241" s="2">
        <f t="shared" si="43"/>
        <v>100</v>
      </c>
    </row>
    <row r="242" spans="1:23" x14ac:dyDescent="0.25">
      <c r="A242" t="s">
        <v>502</v>
      </c>
      <c r="B242" t="s">
        <v>503</v>
      </c>
      <c r="D242" t="s">
        <v>9</v>
      </c>
      <c r="E242" s="2">
        <v>3807</v>
      </c>
      <c r="F242" s="2">
        <f>VLOOKUP(A242,'USall 2016-2022'!A:T,4,FALSE)</f>
        <v>9030</v>
      </c>
      <c r="G242" s="3">
        <f t="shared" si="33"/>
        <v>42.159468438538205</v>
      </c>
      <c r="H242" s="2">
        <f>VLOOKUP(A242,'OAdata 313 US GridIDs 2016-22'!A:G,2,FALSE)</f>
        <v>2815</v>
      </c>
      <c r="I242" s="2">
        <f>VLOOKUP(A242,'OAdata 313 US GridIDs 2016-22'!A:G,3,FALSE)</f>
        <v>988</v>
      </c>
      <c r="J242" s="2">
        <f>VLOOKUP(A242,'OAdata 313 US GridIDs 2016-22'!A:G,4,FALSE)</f>
        <v>721</v>
      </c>
      <c r="K242" s="2">
        <f>VLOOKUP(A242,'OAdata 313 US GridIDs 2016-22'!A:G,5,FALSE)</f>
        <v>1096</v>
      </c>
      <c r="L242" s="2">
        <f>VLOOKUP(A242,'OAdata 313 US GridIDs 2016-22'!A:G,6,FALSE)</f>
        <v>481</v>
      </c>
      <c r="M242" s="2">
        <f>VLOOKUP(A242,'OAdata 313 US GridIDs 2016-22'!A:G,7,FALSE)</f>
        <v>517</v>
      </c>
      <c r="N242" s="2">
        <f t="shared" si="34"/>
        <v>2815</v>
      </c>
      <c r="O242" s="2">
        <f t="shared" si="35"/>
        <v>0</v>
      </c>
      <c r="P242" s="2">
        <f t="shared" si="36"/>
        <v>3803</v>
      </c>
      <c r="Q242" s="6">
        <f t="shared" si="37"/>
        <v>0.99894930391384296</v>
      </c>
      <c r="R242" s="3">
        <f t="shared" si="38"/>
        <v>25.979489876413357</v>
      </c>
      <c r="S242" s="3">
        <f t="shared" si="39"/>
        <v>18.958716802524322</v>
      </c>
      <c r="T242" s="3">
        <f t="shared" si="40"/>
        <v>28.819353142256116</v>
      </c>
      <c r="U242" s="3">
        <f t="shared" si="41"/>
        <v>12.647909545095976</v>
      </c>
      <c r="V242" s="3">
        <f t="shared" si="42"/>
        <v>13.594530633710228</v>
      </c>
      <c r="W242" s="2">
        <f t="shared" si="43"/>
        <v>100</v>
      </c>
    </row>
    <row r="243" spans="1:23" x14ac:dyDescent="0.25">
      <c r="A243" t="s">
        <v>504</v>
      </c>
      <c r="B243" t="s">
        <v>505</v>
      </c>
      <c r="D243" t="s">
        <v>266</v>
      </c>
      <c r="E243" s="2">
        <v>3802</v>
      </c>
      <c r="F243" s="2">
        <f>VLOOKUP(A243,'USall 2016-2022'!A:T,4,FALSE)</f>
        <v>8322</v>
      </c>
      <c r="G243" s="3">
        <f t="shared" si="33"/>
        <v>45.686133141071856</v>
      </c>
      <c r="H243" s="2" t="e">
        <f>VLOOKUP(A243,'OAdata 313 US GridIDs 2016-22'!A:G,2,FALSE)</f>
        <v>#N/A</v>
      </c>
      <c r="I243" s="2" t="e">
        <f>VLOOKUP(A243,'OAdata 313 US GridIDs 2016-22'!A:G,3,FALSE)</f>
        <v>#N/A</v>
      </c>
      <c r="J243" s="2" t="e">
        <f>VLOOKUP(A243,'OAdata 313 US GridIDs 2016-22'!A:G,4,FALSE)</f>
        <v>#N/A</v>
      </c>
      <c r="K243" s="2" t="e">
        <f>VLOOKUP(A243,'OAdata 313 US GridIDs 2016-22'!A:G,5,FALSE)</f>
        <v>#N/A</v>
      </c>
      <c r="L243" s="2" t="e">
        <f>VLOOKUP(A243,'OAdata 313 US GridIDs 2016-22'!A:G,6,FALSE)</f>
        <v>#N/A</v>
      </c>
      <c r="M243" s="2" t="e">
        <f>VLOOKUP(A243,'OAdata 313 US GridIDs 2016-22'!A:G,7,FALSE)</f>
        <v>#N/A</v>
      </c>
      <c r="N243" s="2" t="e">
        <f t="shared" si="34"/>
        <v>#N/A</v>
      </c>
      <c r="O243" s="2" t="e">
        <f t="shared" si="35"/>
        <v>#N/A</v>
      </c>
      <c r="P243" s="2" t="e">
        <f t="shared" si="36"/>
        <v>#N/A</v>
      </c>
      <c r="Q243" s="6" t="e">
        <f t="shared" si="37"/>
        <v>#N/A</v>
      </c>
      <c r="R243" s="3" t="e">
        <f t="shared" si="38"/>
        <v>#N/A</v>
      </c>
      <c r="S243" s="3" t="e">
        <f t="shared" si="39"/>
        <v>#N/A</v>
      </c>
      <c r="T243" s="3" t="e">
        <f t="shared" si="40"/>
        <v>#N/A</v>
      </c>
      <c r="U243" s="3" t="e">
        <f t="shared" si="41"/>
        <v>#N/A</v>
      </c>
      <c r="V243" s="3" t="e">
        <f t="shared" si="42"/>
        <v>#N/A</v>
      </c>
      <c r="W243" s="2" t="e">
        <f t="shared" si="43"/>
        <v>#N/A</v>
      </c>
    </row>
    <row r="244" spans="1:23" x14ac:dyDescent="0.25">
      <c r="A244" t="s">
        <v>506</v>
      </c>
      <c r="B244" t="s">
        <v>507</v>
      </c>
      <c r="D244" t="s">
        <v>9</v>
      </c>
      <c r="E244" s="2">
        <v>3793</v>
      </c>
      <c r="F244" s="2">
        <f>VLOOKUP(A244,'USall 2016-2022'!A:T,4,FALSE)</f>
        <v>7877</v>
      </c>
      <c r="G244" s="3">
        <f t="shared" si="33"/>
        <v>48.152850069823536</v>
      </c>
      <c r="H244" s="2">
        <f>VLOOKUP(A244,'OAdata 313 US GridIDs 2016-22'!A:G,2,FALSE)</f>
        <v>2365</v>
      </c>
      <c r="I244" s="2">
        <f>VLOOKUP(A244,'OAdata 313 US GridIDs 2016-22'!A:G,3,FALSE)</f>
        <v>1429</v>
      </c>
      <c r="J244" s="2">
        <f>VLOOKUP(A244,'OAdata 313 US GridIDs 2016-22'!A:G,4,FALSE)</f>
        <v>674</v>
      </c>
      <c r="K244" s="2">
        <f>VLOOKUP(A244,'OAdata 313 US GridIDs 2016-22'!A:G,5,FALSE)</f>
        <v>457</v>
      </c>
      <c r="L244" s="2">
        <f>VLOOKUP(A244,'OAdata 313 US GridIDs 2016-22'!A:G,6,FALSE)</f>
        <v>580</v>
      </c>
      <c r="M244" s="2">
        <f>VLOOKUP(A244,'OAdata 313 US GridIDs 2016-22'!A:G,7,FALSE)</f>
        <v>654</v>
      </c>
      <c r="N244" s="2">
        <f t="shared" si="34"/>
        <v>2365</v>
      </c>
      <c r="O244" s="2">
        <f t="shared" si="35"/>
        <v>0</v>
      </c>
      <c r="P244" s="2">
        <f t="shared" si="36"/>
        <v>3794</v>
      </c>
      <c r="Q244" s="6">
        <f t="shared" si="37"/>
        <v>1.0002636435539152</v>
      </c>
      <c r="R244" s="3">
        <f t="shared" si="38"/>
        <v>37.664733790195044</v>
      </c>
      <c r="S244" s="3">
        <f t="shared" si="39"/>
        <v>17.764891934633631</v>
      </c>
      <c r="T244" s="3">
        <f t="shared" si="40"/>
        <v>12.045334739061676</v>
      </c>
      <c r="U244" s="3">
        <f t="shared" si="41"/>
        <v>15.287295730100158</v>
      </c>
      <c r="V244" s="3">
        <f t="shared" si="42"/>
        <v>17.23774380600949</v>
      </c>
      <c r="W244" s="2">
        <f t="shared" si="43"/>
        <v>100</v>
      </c>
    </row>
    <row r="245" spans="1:23" x14ac:dyDescent="0.25">
      <c r="A245" t="s">
        <v>508</v>
      </c>
      <c r="B245" t="s">
        <v>509</v>
      </c>
      <c r="D245" t="s">
        <v>144</v>
      </c>
      <c r="E245" s="2">
        <v>3765</v>
      </c>
      <c r="F245" s="2">
        <f>VLOOKUP(A245,'USall 2016-2022'!A:T,4,FALSE)</f>
        <v>12073</v>
      </c>
      <c r="G245" s="3">
        <f t="shared" si="33"/>
        <v>31.185289488942271</v>
      </c>
      <c r="H245" s="2" t="e">
        <f>VLOOKUP(A245,'OAdata 313 US GridIDs 2016-22'!A:G,2,FALSE)</f>
        <v>#N/A</v>
      </c>
      <c r="I245" s="2" t="e">
        <f>VLOOKUP(A245,'OAdata 313 US GridIDs 2016-22'!A:G,3,FALSE)</f>
        <v>#N/A</v>
      </c>
      <c r="J245" s="2" t="e">
        <f>VLOOKUP(A245,'OAdata 313 US GridIDs 2016-22'!A:G,4,FALSE)</f>
        <v>#N/A</v>
      </c>
      <c r="K245" s="2" t="e">
        <f>VLOOKUP(A245,'OAdata 313 US GridIDs 2016-22'!A:G,5,FALSE)</f>
        <v>#N/A</v>
      </c>
      <c r="L245" s="2" t="e">
        <f>VLOOKUP(A245,'OAdata 313 US GridIDs 2016-22'!A:G,6,FALSE)</f>
        <v>#N/A</v>
      </c>
      <c r="M245" s="2" t="e">
        <f>VLOOKUP(A245,'OAdata 313 US GridIDs 2016-22'!A:G,7,FALSE)</f>
        <v>#N/A</v>
      </c>
      <c r="N245" s="2" t="e">
        <f t="shared" si="34"/>
        <v>#N/A</v>
      </c>
      <c r="O245" s="2" t="e">
        <f t="shared" si="35"/>
        <v>#N/A</v>
      </c>
      <c r="P245" s="2" t="e">
        <f t="shared" si="36"/>
        <v>#N/A</v>
      </c>
      <c r="Q245" s="6" t="e">
        <f t="shared" si="37"/>
        <v>#N/A</v>
      </c>
      <c r="R245" s="3" t="e">
        <f t="shared" si="38"/>
        <v>#N/A</v>
      </c>
      <c r="S245" s="3" t="e">
        <f t="shared" si="39"/>
        <v>#N/A</v>
      </c>
      <c r="T245" s="3" t="e">
        <f t="shared" si="40"/>
        <v>#N/A</v>
      </c>
      <c r="U245" s="3" t="e">
        <f t="shared" si="41"/>
        <v>#N/A</v>
      </c>
      <c r="V245" s="3" t="e">
        <f t="shared" si="42"/>
        <v>#N/A</v>
      </c>
      <c r="W245" s="2" t="e">
        <f t="shared" si="43"/>
        <v>#N/A</v>
      </c>
    </row>
    <row r="246" spans="1:23" x14ac:dyDescent="0.25">
      <c r="A246" t="s">
        <v>510</v>
      </c>
      <c r="B246" t="s">
        <v>511</v>
      </c>
      <c r="D246" t="s">
        <v>491</v>
      </c>
      <c r="E246" s="2">
        <v>3761</v>
      </c>
      <c r="F246" s="2">
        <f>VLOOKUP(A246,'USall 2016-2022'!A:T,4,FALSE)</f>
        <v>8718</v>
      </c>
      <c r="G246" s="3">
        <f t="shared" si="33"/>
        <v>43.140628584537737</v>
      </c>
      <c r="H246" s="2" t="e">
        <f>VLOOKUP(A246,'OAdata 313 US GridIDs 2016-22'!A:G,2,FALSE)</f>
        <v>#N/A</v>
      </c>
      <c r="I246" s="2" t="e">
        <f>VLOOKUP(A246,'OAdata 313 US GridIDs 2016-22'!A:G,3,FALSE)</f>
        <v>#N/A</v>
      </c>
      <c r="J246" s="2" t="e">
        <f>VLOOKUP(A246,'OAdata 313 US GridIDs 2016-22'!A:G,4,FALSE)</f>
        <v>#N/A</v>
      </c>
      <c r="K246" s="2" t="e">
        <f>VLOOKUP(A246,'OAdata 313 US GridIDs 2016-22'!A:G,5,FALSE)</f>
        <v>#N/A</v>
      </c>
      <c r="L246" s="2" t="e">
        <f>VLOOKUP(A246,'OAdata 313 US GridIDs 2016-22'!A:G,6,FALSE)</f>
        <v>#N/A</v>
      </c>
      <c r="M246" s="2" t="e">
        <f>VLOOKUP(A246,'OAdata 313 US GridIDs 2016-22'!A:G,7,FALSE)</f>
        <v>#N/A</v>
      </c>
      <c r="N246" s="2" t="e">
        <f t="shared" si="34"/>
        <v>#N/A</v>
      </c>
      <c r="O246" s="2" t="e">
        <f t="shared" si="35"/>
        <v>#N/A</v>
      </c>
      <c r="P246" s="2" t="e">
        <f t="shared" si="36"/>
        <v>#N/A</v>
      </c>
      <c r="Q246" s="6" t="e">
        <f t="shared" si="37"/>
        <v>#N/A</v>
      </c>
      <c r="R246" s="3" t="e">
        <f t="shared" si="38"/>
        <v>#N/A</v>
      </c>
      <c r="S246" s="3" t="e">
        <f t="shared" si="39"/>
        <v>#N/A</v>
      </c>
      <c r="T246" s="3" t="e">
        <f t="shared" si="40"/>
        <v>#N/A</v>
      </c>
      <c r="U246" s="3" t="e">
        <f t="shared" si="41"/>
        <v>#N/A</v>
      </c>
      <c r="V246" s="3" t="e">
        <f t="shared" si="42"/>
        <v>#N/A</v>
      </c>
      <c r="W246" s="2" t="e">
        <f t="shared" si="43"/>
        <v>#N/A</v>
      </c>
    </row>
    <row r="247" spans="1:23" x14ac:dyDescent="0.25">
      <c r="A247" t="s">
        <v>512</v>
      </c>
      <c r="B247" t="s">
        <v>513</v>
      </c>
      <c r="D247" t="s">
        <v>394</v>
      </c>
      <c r="E247" s="2">
        <v>3729</v>
      </c>
      <c r="F247" s="2">
        <f>VLOOKUP(A247,'USall 2016-2022'!A:T,4,FALSE)</f>
        <v>6414</v>
      </c>
      <c r="G247" s="3">
        <f t="shared" si="33"/>
        <v>58.138447146866234</v>
      </c>
      <c r="H247" s="2" t="e">
        <f>VLOOKUP(A247,'OAdata 313 US GridIDs 2016-22'!A:G,2,FALSE)</f>
        <v>#N/A</v>
      </c>
      <c r="I247" s="2" t="e">
        <f>VLOOKUP(A247,'OAdata 313 US GridIDs 2016-22'!A:G,3,FALSE)</f>
        <v>#N/A</v>
      </c>
      <c r="J247" s="2" t="e">
        <f>VLOOKUP(A247,'OAdata 313 US GridIDs 2016-22'!A:G,4,FALSE)</f>
        <v>#N/A</v>
      </c>
      <c r="K247" s="2" t="e">
        <f>VLOOKUP(A247,'OAdata 313 US GridIDs 2016-22'!A:G,5,FALSE)</f>
        <v>#N/A</v>
      </c>
      <c r="L247" s="2" t="e">
        <f>VLOOKUP(A247,'OAdata 313 US GridIDs 2016-22'!A:G,6,FALSE)</f>
        <v>#N/A</v>
      </c>
      <c r="M247" s="2" t="e">
        <f>VLOOKUP(A247,'OAdata 313 US GridIDs 2016-22'!A:G,7,FALSE)</f>
        <v>#N/A</v>
      </c>
      <c r="N247" s="2" t="e">
        <f t="shared" si="34"/>
        <v>#N/A</v>
      </c>
      <c r="O247" s="2" t="e">
        <f t="shared" si="35"/>
        <v>#N/A</v>
      </c>
      <c r="P247" s="2" t="e">
        <f t="shared" si="36"/>
        <v>#N/A</v>
      </c>
      <c r="Q247" s="6" t="e">
        <f t="shared" si="37"/>
        <v>#N/A</v>
      </c>
      <c r="R247" s="3" t="e">
        <f t="shared" si="38"/>
        <v>#N/A</v>
      </c>
      <c r="S247" s="3" t="e">
        <f t="shared" si="39"/>
        <v>#N/A</v>
      </c>
      <c r="T247" s="3" t="e">
        <f t="shared" si="40"/>
        <v>#N/A</v>
      </c>
      <c r="U247" s="3" t="e">
        <f t="shared" si="41"/>
        <v>#N/A</v>
      </c>
      <c r="V247" s="3" t="e">
        <f t="shared" si="42"/>
        <v>#N/A</v>
      </c>
      <c r="W247" s="2" t="e">
        <f t="shared" si="43"/>
        <v>#N/A</v>
      </c>
    </row>
    <row r="248" spans="1:23" x14ac:dyDescent="0.25">
      <c r="A248" t="s">
        <v>514</v>
      </c>
      <c r="B248" t="s">
        <v>515</v>
      </c>
      <c r="D248" t="s">
        <v>9</v>
      </c>
      <c r="E248" s="2">
        <v>3725</v>
      </c>
      <c r="F248" s="2">
        <f>VLOOKUP(A248,'USall 2016-2022'!A:T,4,FALSE)</f>
        <v>8609</v>
      </c>
      <c r="G248" s="3">
        <f t="shared" si="33"/>
        <v>43.26867231966547</v>
      </c>
      <c r="H248" s="2">
        <f>VLOOKUP(A248,'OAdata 313 US GridIDs 2016-22'!A:G,2,FALSE)</f>
        <v>3240</v>
      </c>
      <c r="I248" s="2">
        <f>VLOOKUP(A248,'OAdata 313 US GridIDs 2016-22'!A:G,3,FALSE)</f>
        <v>487</v>
      </c>
      <c r="J248" s="2">
        <f>VLOOKUP(A248,'OAdata 313 US GridIDs 2016-22'!A:G,4,FALSE)</f>
        <v>1195</v>
      </c>
      <c r="K248" s="2">
        <f>VLOOKUP(A248,'OAdata 313 US GridIDs 2016-22'!A:G,5,FALSE)</f>
        <v>899</v>
      </c>
      <c r="L248" s="2">
        <f>VLOOKUP(A248,'OAdata 313 US GridIDs 2016-22'!A:G,6,FALSE)</f>
        <v>748</v>
      </c>
      <c r="M248" s="2">
        <f>VLOOKUP(A248,'OAdata 313 US GridIDs 2016-22'!A:G,7,FALSE)</f>
        <v>398</v>
      </c>
      <c r="N248" s="2">
        <f t="shared" si="34"/>
        <v>3240</v>
      </c>
      <c r="O248" s="2">
        <f t="shared" si="35"/>
        <v>0</v>
      </c>
      <c r="P248" s="2">
        <f t="shared" si="36"/>
        <v>3727</v>
      </c>
      <c r="Q248" s="6">
        <f t="shared" si="37"/>
        <v>1.0005369127516779</v>
      </c>
      <c r="R248" s="3">
        <f t="shared" si="38"/>
        <v>13.066809766568285</v>
      </c>
      <c r="S248" s="3">
        <f t="shared" si="39"/>
        <v>32.063321706466326</v>
      </c>
      <c r="T248" s="3">
        <f t="shared" si="40"/>
        <v>24.121277166621947</v>
      </c>
      <c r="U248" s="3">
        <f t="shared" si="41"/>
        <v>20.069761202039174</v>
      </c>
      <c r="V248" s="3">
        <f t="shared" si="42"/>
        <v>10.678830158304265</v>
      </c>
      <c r="W248" s="2">
        <f t="shared" si="43"/>
        <v>100</v>
      </c>
    </row>
    <row r="249" spans="1:23" x14ac:dyDescent="0.25">
      <c r="A249" t="s">
        <v>516</v>
      </c>
      <c r="B249" t="s">
        <v>517</v>
      </c>
      <c r="D249" t="s">
        <v>322</v>
      </c>
      <c r="E249" s="2">
        <v>3695</v>
      </c>
      <c r="F249" s="2">
        <f>VLOOKUP(A249,'USall 2016-2022'!A:T,4,FALSE)</f>
        <v>7339</v>
      </c>
      <c r="G249" s="3">
        <f t="shared" si="33"/>
        <v>50.347458781850385</v>
      </c>
      <c r="H249" s="2" t="e">
        <f>VLOOKUP(A249,'OAdata 313 US GridIDs 2016-22'!A:G,2,FALSE)</f>
        <v>#N/A</v>
      </c>
      <c r="I249" s="2" t="e">
        <f>VLOOKUP(A249,'OAdata 313 US GridIDs 2016-22'!A:G,3,FALSE)</f>
        <v>#N/A</v>
      </c>
      <c r="J249" s="2" t="e">
        <f>VLOOKUP(A249,'OAdata 313 US GridIDs 2016-22'!A:G,4,FALSE)</f>
        <v>#N/A</v>
      </c>
      <c r="K249" s="2" t="e">
        <f>VLOOKUP(A249,'OAdata 313 US GridIDs 2016-22'!A:G,5,FALSE)</f>
        <v>#N/A</v>
      </c>
      <c r="L249" s="2" t="e">
        <f>VLOOKUP(A249,'OAdata 313 US GridIDs 2016-22'!A:G,6,FALSE)</f>
        <v>#N/A</v>
      </c>
      <c r="M249" s="2" t="e">
        <f>VLOOKUP(A249,'OAdata 313 US GridIDs 2016-22'!A:G,7,FALSE)</f>
        <v>#N/A</v>
      </c>
      <c r="N249" s="2" t="e">
        <f t="shared" si="34"/>
        <v>#N/A</v>
      </c>
      <c r="O249" s="2" t="e">
        <f t="shared" si="35"/>
        <v>#N/A</v>
      </c>
      <c r="P249" s="2" t="e">
        <f t="shared" si="36"/>
        <v>#N/A</v>
      </c>
      <c r="Q249" s="6" t="e">
        <f t="shared" si="37"/>
        <v>#N/A</v>
      </c>
      <c r="R249" s="3" t="e">
        <f t="shared" si="38"/>
        <v>#N/A</v>
      </c>
      <c r="S249" s="3" t="e">
        <f t="shared" si="39"/>
        <v>#N/A</v>
      </c>
      <c r="T249" s="3" t="e">
        <f t="shared" si="40"/>
        <v>#N/A</v>
      </c>
      <c r="U249" s="3" t="e">
        <f t="shared" si="41"/>
        <v>#N/A</v>
      </c>
      <c r="V249" s="3" t="e">
        <f t="shared" si="42"/>
        <v>#N/A</v>
      </c>
      <c r="W249" s="2" t="e">
        <f t="shared" si="43"/>
        <v>#N/A</v>
      </c>
    </row>
    <row r="250" spans="1:23" x14ac:dyDescent="0.25">
      <c r="A250" t="s">
        <v>518</v>
      </c>
      <c r="B250" t="s">
        <v>519</v>
      </c>
      <c r="D250" t="s">
        <v>9</v>
      </c>
      <c r="E250" s="2">
        <v>3655</v>
      </c>
      <c r="F250" s="2">
        <f>VLOOKUP(A250,'USall 2016-2022'!A:T,4,FALSE)</f>
        <v>7554</v>
      </c>
      <c r="G250" s="3">
        <f t="shared" si="33"/>
        <v>48.384961609743179</v>
      </c>
      <c r="H250" s="2">
        <f>VLOOKUP(A250,'OAdata 313 US GridIDs 2016-22'!A:G,2,FALSE)</f>
        <v>2583</v>
      </c>
      <c r="I250" s="2">
        <f>VLOOKUP(A250,'OAdata 313 US GridIDs 2016-22'!A:G,3,FALSE)</f>
        <v>1057</v>
      </c>
      <c r="J250" s="2">
        <f>VLOOKUP(A250,'OAdata 313 US GridIDs 2016-22'!A:G,4,FALSE)</f>
        <v>787</v>
      </c>
      <c r="K250" s="2">
        <f>VLOOKUP(A250,'OAdata 313 US GridIDs 2016-22'!A:G,5,FALSE)</f>
        <v>787</v>
      </c>
      <c r="L250" s="2">
        <f>VLOOKUP(A250,'OAdata 313 US GridIDs 2016-22'!A:G,6,FALSE)</f>
        <v>522</v>
      </c>
      <c r="M250" s="2">
        <f>VLOOKUP(A250,'OAdata 313 US GridIDs 2016-22'!A:G,7,FALSE)</f>
        <v>487</v>
      </c>
      <c r="N250" s="2">
        <f t="shared" si="34"/>
        <v>2583</v>
      </c>
      <c r="O250" s="2">
        <f t="shared" si="35"/>
        <v>0</v>
      </c>
      <c r="P250" s="2">
        <f t="shared" si="36"/>
        <v>3640</v>
      </c>
      <c r="Q250" s="6">
        <f t="shared" si="37"/>
        <v>0.99589603283173733</v>
      </c>
      <c r="R250" s="3">
        <f t="shared" si="38"/>
        <v>29.03846153846154</v>
      </c>
      <c r="S250" s="3">
        <f t="shared" si="39"/>
        <v>21.62087912087912</v>
      </c>
      <c r="T250" s="3">
        <f t="shared" si="40"/>
        <v>21.62087912087912</v>
      </c>
      <c r="U250" s="3">
        <f t="shared" si="41"/>
        <v>14.340659340659339</v>
      </c>
      <c r="V250" s="3">
        <f t="shared" si="42"/>
        <v>13.37912087912088</v>
      </c>
      <c r="W250" s="2">
        <f t="shared" si="43"/>
        <v>100</v>
      </c>
    </row>
    <row r="251" spans="1:23" x14ac:dyDescent="0.25">
      <c r="A251" t="s">
        <v>520</v>
      </c>
      <c r="B251" t="s">
        <v>521</v>
      </c>
      <c r="D251" t="s">
        <v>491</v>
      </c>
      <c r="E251" s="2">
        <v>3650</v>
      </c>
      <c r="F251" s="2">
        <f>VLOOKUP(A251,'USall 2016-2022'!A:T,4,FALSE)</f>
        <v>8697</v>
      </c>
      <c r="G251" s="3">
        <f t="shared" si="33"/>
        <v>41.96849488329309</v>
      </c>
      <c r="H251" s="2" t="e">
        <f>VLOOKUP(A251,'OAdata 313 US GridIDs 2016-22'!A:G,2,FALSE)</f>
        <v>#N/A</v>
      </c>
      <c r="I251" s="2" t="e">
        <f>VLOOKUP(A251,'OAdata 313 US GridIDs 2016-22'!A:G,3,FALSE)</f>
        <v>#N/A</v>
      </c>
      <c r="J251" s="2" t="e">
        <f>VLOOKUP(A251,'OAdata 313 US GridIDs 2016-22'!A:G,4,FALSE)</f>
        <v>#N/A</v>
      </c>
      <c r="K251" s="2" t="e">
        <f>VLOOKUP(A251,'OAdata 313 US GridIDs 2016-22'!A:G,5,FALSE)</f>
        <v>#N/A</v>
      </c>
      <c r="L251" s="2" t="e">
        <f>VLOOKUP(A251,'OAdata 313 US GridIDs 2016-22'!A:G,6,FALSE)</f>
        <v>#N/A</v>
      </c>
      <c r="M251" s="2" t="e">
        <f>VLOOKUP(A251,'OAdata 313 US GridIDs 2016-22'!A:G,7,FALSE)</f>
        <v>#N/A</v>
      </c>
      <c r="N251" s="2" t="e">
        <f t="shared" si="34"/>
        <v>#N/A</v>
      </c>
      <c r="O251" s="2" t="e">
        <f t="shared" si="35"/>
        <v>#N/A</v>
      </c>
      <c r="P251" s="2" t="e">
        <f t="shared" si="36"/>
        <v>#N/A</v>
      </c>
      <c r="Q251" s="6" t="e">
        <f t="shared" si="37"/>
        <v>#N/A</v>
      </c>
      <c r="R251" s="3" t="e">
        <f t="shared" si="38"/>
        <v>#N/A</v>
      </c>
      <c r="S251" s="3" t="e">
        <f t="shared" si="39"/>
        <v>#N/A</v>
      </c>
      <c r="T251" s="3" t="e">
        <f t="shared" si="40"/>
        <v>#N/A</v>
      </c>
      <c r="U251" s="3" t="e">
        <f t="shared" si="41"/>
        <v>#N/A</v>
      </c>
      <c r="V251" s="3" t="e">
        <f t="shared" si="42"/>
        <v>#N/A</v>
      </c>
      <c r="W251" s="2" t="e">
        <f t="shared" si="43"/>
        <v>#N/A</v>
      </c>
    </row>
    <row r="252" spans="1:23" x14ac:dyDescent="0.25">
      <c r="A252" t="s">
        <v>522</v>
      </c>
      <c r="B252" t="s">
        <v>523</v>
      </c>
      <c r="D252" t="s">
        <v>9</v>
      </c>
      <c r="E252" s="2">
        <v>3642</v>
      </c>
      <c r="F252" s="2">
        <f>VLOOKUP(A252,'USall 2016-2022'!A:T,4,FALSE)</f>
        <v>10864</v>
      </c>
      <c r="G252" s="3">
        <f t="shared" si="33"/>
        <v>33.523564064801178</v>
      </c>
      <c r="H252" s="2">
        <f>VLOOKUP(A252,'OAdata 313 US GridIDs 2016-22'!A:G,2,FALSE)</f>
        <v>2852</v>
      </c>
      <c r="I252" s="2">
        <f>VLOOKUP(A252,'OAdata 313 US GridIDs 2016-22'!A:G,3,FALSE)</f>
        <v>770</v>
      </c>
      <c r="J252" s="2">
        <f>VLOOKUP(A252,'OAdata 313 US GridIDs 2016-22'!A:G,4,FALSE)</f>
        <v>1035</v>
      </c>
      <c r="K252" s="2">
        <f>VLOOKUP(A252,'OAdata 313 US GridIDs 2016-22'!A:G,5,FALSE)</f>
        <v>732</v>
      </c>
      <c r="L252" s="2">
        <f>VLOOKUP(A252,'OAdata 313 US GridIDs 2016-22'!A:G,6,FALSE)</f>
        <v>695</v>
      </c>
      <c r="M252" s="2">
        <f>VLOOKUP(A252,'OAdata 313 US GridIDs 2016-22'!A:G,7,FALSE)</f>
        <v>390</v>
      </c>
      <c r="N252" s="2">
        <f t="shared" si="34"/>
        <v>2852</v>
      </c>
      <c r="O252" s="2">
        <f t="shared" si="35"/>
        <v>0</v>
      </c>
      <c r="P252" s="2">
        <f t="shared" si="36"/>
        <v>3622</v>
      </c>
      <c r="Q252" s="6">
        <f t="shared" si="37"/>
        <v>0.99450851180669964</v>
      </c>
      <c r="R252" s="3">
        <f t="shared" si="38"/>
        <v>21.258972943125347</v>
      </c>
      <c r="S252" s="3">
        <f t="shared" si="39"/>
        <v>28.575372722252901</v>
      </c>
      <c r="T252" s="3">
        <f t="shared" si="40"/>
        <v>20.209828823854224</v>
      </c>
      <c r="U252" s="3">
        <f t="shared" si="41"/>
        <v>19.188293760353396</v>
      </c>
      <c r="V252" s="3">
        <f t="shared" si="42"/>
        <v>10.767531750414136</v>
      </c>
      <c r="W252" s="2">
        <f t="shared" si="43"/>
        <v>100.00000000000001</v>
      </c>
    </row>
    <row r="253" spans="1:23" x14ac:dyDescent="0.25">
      <c r="A253" t="s">
        <v>524</v>
      </c>
      <c r="B253" t="s">
        <v>525</v>
      </c>
      <c r="D253" t="s">
        <v>9</v>
      </c>
      <c r="E253" s="2">
        <v>3625</v>
      </c>
      <c r="F253" s="2">
        <f>VLOOKUP(A253,'USall 2016-2022'!A:T,4,FALSE)</f>
        <v>14241</v>
      </c>
      <c r="G253" s="3">
        <f t="shared" si="33"/>
        <v>25.454673126887155</v>
      </c>
      <c r="H253" s="2">
        <f>VLOOKUP(A253,'OAdata 313 US GridIDs 2016-22'!A:G,2,FALSE)</f>
        <v>3174</v>
      </c>
      <c r="I253" s="2">
        <f>VLOOKUP(A253,'OAdata 313 US GridIDs 2016-22'!A:G,3,FALSE)</f>
        <v>443</v>
      </c>
      <c r="J253" s="2">
        <f>VLOOKUP(A253,'OAdata 313 US GridIDs 2016-22'!A:G,4,FALSE)</f>
        <v>1213</v>
      </c>
      <c r="K253" s="2">
        <f>VLOOKUP(A253,'OAdata 313 US GridIDs 2016-22'!A:G,5,FALSE)</f>
        <v>968</v>
      </c>
      <c r="L253" s="2">
        <f>VLOOKUP(A253,'OAdata 313 US GridIDs 2016-22'!A:G,6,FALSE)</f>
        <v>630</v>
      </c>
      <c r="M253" s="2">
        <f>VLOOKUP(A253,'OAdata 313 US GridIDs 2016-22'!A:G,7,FALSE)</f>
        <v>363</v>
      </c>
      <c r="N253" s="2">
        <f t="shared" si="34"/>
        <v>3174</v>
      </c>
      <c r="O253" s="2">
        <f t="shared" si="35"/>
        <v>0</v>
      </c>
      <c r="P253" s="2">
        <f t="shared" si="36"/>
        <v>3617</v>
      </c>
      <c r="Q253" s="6">
        <f t="shared" si="37"/>
        <v>0.99779310344827588</v>
      </c>
      <c r="R253" s="3">
        <f t="shared" si="38"/>
        <v>12.247719104230024</v>
      </c>
      <c r="S253" s="3">
        <f t="shared" si="39"/>
        <v>33.536079623997786</v>
      </c>
      <c r="T253" s="3">
        <f t="shared" si="40"/>
        <v>26.762510367708046</v>
      </c>
      <c r="U253" s="3">
        <f t="shared" si="41"/>
        <v>17.417749516173625</v>
      </c>
      <c r="V253" s="3">
        <f t="shared" si="42"/>
        <v>10.035941387890517</v>
      </c>
      <c r="W253" s="2">
        <f t="shared" si="43"/>
        <v>100</v>
      </c>
    </row>
    <row r="254" spans="1:23" x14ac:dyDescent="0.25">
      <c r="A254" t="s">
        <v>526</v>
      </c>
      <c r="B254" t="s">
        <v>527</v>
      </c>
      <c r="D254" t="s">
        <v>185</v>
      </c>
      <c r="E254" s="2">
        <v>3602</v>
      </c>
      <c r="F254" s="2">
        <f>VLOOKUP(A254,'USall 2016-2022'!A:T,4,FALSE)</f>
        <v>7774</v>
      </c>
      <c r="G254" s="3">
        <f t="shared" si="33"/>
        <v>46.333933624903523</v>
      </c>
      <c r="H254" s="2" t="e">
        <f>VLOOKUP(A254,'OAdata 313 US GridIDs 2016-22'!A:G,2,FALSE)</f>
        <v>#N/A</v>
      </c>
      <c r="I254" s="2" t="e">
        <f>VLOOKUP(A254,'OAdata 313 US GridIDs 2016-22'!A:G,3,FALSE)</f>
        <v>#N/A</v>
      </c>
      <c r="J254" s="2" t="e">
        <f>VLOOKUP(A254,'OAdata 313 US GridIDs 2016-22'!A:G,4,FALSE)</f>
        <v>#N/A</v>
      </c>
      <c r="K254" s="2" t="e">
        <f>VLOOKUP(A254,'OAdata 313 US GridIDs 2016-22'!A:G,5,FALSE)</f>
        <v>#N/A</v>
      </c>
      <c r="L254" s="2" t="e">
        <f>VLOOKUP(A254,'OAdata 313 US GridIDs 2016-22'!A:G,6,FALSE)</f>
        <v>#N/A</v>
      </c>
      <c r="M254" s="2" t="e">
        <f>VLOOKUP(A254,'OAdata 313 US GridIDs 2016-22'!A:G,7,FALSE)</f>
        <v>#N/A</v>
      </c>
      <c r="N254" s="2" t="e">
        <f t="shared" si="34"/>
        <v>#N/A</v>
      </c>
      <c r="O254" s="2" t="e">
        <f t="shared" si="35"/>
        <v>#N/A</v>
      </c>
      <c r="P254" s="2" t="e">
        <f t="shared" si="36"/>
        <v>#N/A</v>
      </c>
      <c r="Q254" s="6" t="e">
        <f t="shared" si="37"/>
        <v>#N/A</v>
      </c>
      <c r="R254" s="3" t="e">
        <f t="shared" si="38"/>
        <v>#N/A</v>
      </c>
      <c r="S254" s="3" t="e">
        <f t="shared" si="39"/>
        <v>#N/A</v>
      </c>
      <c r="T254" s="3" t="e">
        <f t="shared" si="40"/>
        <v>#N/A</v>
      </c>
      <c r="U254" s="3" t="e">
        <f t="shared" si="41"/>
        <v>#N/A</v>
      </c>
      <c r="V254" s="3" t="e">
        <f t="shared" si="42"/>
        <v>#N/A</v>
      </c>
      <c r="W254" s="2" t="e">
        <f t="shared" si="43"/>
        <v>#N/A</v>
      </c>
    </row>
    <row r="255" spans="1:23" x14ac:dyDescent="0.25">
      <c r="A255" t="s">
        <v>528</v>
      </c>
      <c r="B255" t="s">
        <v>529</v>
      </c>
      <c r="D255" t="s">
        <v>530</v>
      </c>
      <c r="E255" s="2">
        <v>3590</v>
      </c>
      <c r="F255" s="2">
        <f>VLOOKUP(A255,'USall 2016-2022'!A:T,4,FALSE)</f>
        <v>7152</v>
      </c>
      <c r="G255" s="3">
        <f t="shared" si="33"/>
        <v>50.195749440715886</v>
      </c>
      <c r="H255" s="2" t="e">
        <f>VLOOKUP(A255,'OAdata 313 US GridIDs 2016-22'!A:G,2,FALSE)</f>
        <v>#N/A</v>
      </c>
      <c r="I255" s="2" t="e">
        <f>VLOOKUP(A255,'OAdata 313 US GridIDs 2016-22'!A:G,3,FALSE)</f>
        <v>#N/A</v>
      </c>
      <c r="J255" s="2" t="e">
        <f>VLOOKUP(A255,'OAdata 313 US GridIDs 2016-22'!A:G,4,FALSE)</f>
        <v>#N/A</v>
      </c>
      <c r="K255" s="2" t="e">
        <f>VLOOKUP(A255,'OAdata 313 US GridIDs 2016-22'!A:G,5,FALSE)</f>
        <v>#N/A</v>
      </c>
      <c r="L255" s="2" t="e">
        <f>VLOOKUP(A255,'OAdata 313 US GridIDs 2016-22'!A:G,6,FALSE)</f>
        <v>#N/A</v>
      </c>
      <c r="M255" s="2" t="e">
        <f>VLOOKUP(A255,'OAdata 313 US GridIDs 2016-22'!A:G,7,FALSE)</f>
        <v>#N/A</v>
      </c>
      <c r="N255" s="2" t="e">
        <f t="shared" si="34"/>
        <v>#N/A</v>
      </c>
      <c r="O255" s="2" t="e">
        <f t="shared" si="35"/>
        <v>#N/A</v>
      </c>
      <c r="P255" s="2" t="e">
        <f t="shared" si="36"/>
        <v>#N/A</v>
      </c>
      <c r="Q255" s="6" t="e">
        <f t="shared" si="37"/>
        <v>#N/A</v>
      </c>
      <c r="R255" s="3" t="e">
        <f t="shared" si="38"/>
        <v>#N/A</v>
      </c>
      <c r="S255" s="3" t="e">
        <f t="shared" si="39"/>
        <v>#N/A</v>
      </c>
      <c r="T255" s="3" t="e">
        <f t="shared" si="40"/>
        <v>#N/A</v>
      </c>
      <c r="U255" s="3" t="e">
        <f t="shared" si="41"/>
        <v>#N/A</v>
      </c>
      <c r="V255" s="3" t="e">
        <f t="shared" si="42"/>
        <v>#N/A</v>
      </c>
      <c r="W255" s="2" t="e">
        <f t="shared" si="43"/>
        <v>#N/A</v>
      </c>
    </row>
    <row r="256" spans="1:23" x14ac:dyDescent="0.25">
      <c r="A256" t="s">
        <v>531</v>
      </c>
      <c r="B256" t="s">
        <v>532</v>
      </c>
      <c r="D256" t="s">
        <v>533</v>
      </c>
      <c r="E256" s="2">
        <v>3583</v>
      </c>
      <c r="F256" s="2">
        <f>VLOOKUP(A256,'USall 2016-2022'!A:T,4,FALSE)</f>
        <v>8933</v>
      </c>
      <c r="G256" s="3">
        <f t="shared" si="33"/>
        <v>40.109705586029335</v>
      </c>
      <c r="H256" s="2" t="e">
        <f>VLOOKUP(A256,'OAdata 313 US GridIDs 2016-22'!A:G,2,FALSE)</f>
        <v>#N/A</v>
      </c>
      <c r="I256" s="2" t="e">
        <f>VLOOKUP(A256,'OAdata 313 US GridIDs 2016-22'!A:G,3,FALSE)</f>
        <v>#N/A</v>
      </c>
      <c r="J256" s="2" t="e">
        <f>VLOOKUP(A256,'OAdata 313 US GridIDs 2016-22'!A:G,4,FALSE)</f>
        <v>#N/A</v>
      </c>
      <c r="K256" s="2" t="e">
        <f>VLOOKUP(A256,'OAdata 313 US GridIDs 2016-22'!A:G,5,FALSE)</f>
        <v>#N/A</v>
      </c>
      <c r="L256" s="2" t="e">
        <f>VLOOKUP(A256,'OAdata 313 US GridIDs 2016-22'!A:G,6,FALSE)</f>
        <v>#N/A</v>
      </c>
      <c r="M256" s="2" t="e">
        <f>VLOOKUP(A256,'OAdata 313 US GridIDs 2016-22'!A:G,7,FALSE)</f>
        <v>#N/A</v>
      </c>
      <c r="N256" s="2" t="e">
        <f t="shared" si="34"/>
        <v>#N/A</v>
      </c>
      <c r="O256" s="2" t="e">
        <f t="shared" si="35"/>
        <v>#N/A</v>
      </c>
      <c r="P256" s="2" t="e">
        <f t="shared" si="36"/>
        <v>#N/A</v>
      </c>
      <c r="Q256" s="6" t="e">
        <f t="shared" si="37"/>
        <v>#N/A</v>
      </c>
      <c r="R256" s="3" t="e">
        <f t="shared" si="38"/>
        <v>#N/A</v>
      </c>
      <c r="S256" s="3" t="e">
        <f t="shared" si="39"/>
        <v>#N/A</v>
      </c>
      <c r="T256" s="3" t="e">
        <f t="shared" si="40"/>
        <v>#N/A</v>
      </c>
      <c r="U256" s="3" t="e">
        <f t="shared" si="41"/>
        <v>#N/A</v>
      </c>
      <c r="V256" s="3" t="e">
        <f t="shared" si="42"/>
        <v>#N/A</v>
      </c>
      <c r="W256" s="2" t="e">
        <f t="shared" si="43"/>
        <v>#N/A</v>
      </c>
    </row>
    <row r="257" spans="1:23" x14ac:dyDescent="0.25">
      <c r="A257" t="s">
        <v>534</v>
      </c>
      <c r="B257" t="s">
        <v>535</v>
      </c>
      <c r="D257" t="s">
        <v>9</v>
      </c>
      <c r="E257" s="2">
        <v>3576</v>
      </c>
      <c r="F257" s="2">
        <f>VLOOKUP(A257,'USall 2016-2022'!A:T,4,FALSE)</f>
        <v>8978</v>
      </c>
      <c r="G257" s="3">
        <f t="shared" si="33"/>
        <v>39.830697259968808</v>
      </c>
      <c r="H257" s="2">
        <f>VLOOKUP(A257,'OAdata 313 US GridIDs 2016-22'!A:G,2,FALSE)</f>
        <v>2786</v>
      </c>
      <c r="I257" s="2">
        <f>VLOOKUP(A257,'OAdata 313 US GridIDs 2016-22'!A:G,3,FALSE)</f>
        <v>740</v>
      </c>
      <c r="J257" s="2">
        <f>VLOOKUP(A257,'OAdata 313 US GridIDs 2016-22'!A:G,4,FALSE)</f>
        <v>607</v>
      </c>
      <c r="K257" s="2">
        <f>VLOOKUP(A257,'OAdata 313 US GridIDs 2016-22'!A:G,5,FALSE)</f>
        <v>1061</v>
      </c>
      <c r="L257" s="2">
        <f>VLOOKUP(A257,'OAdata 313 US GridIDs 2016-22'!A:G,6,FALSE)</f>
        <v>624</v>
      </c>
      <c r="M257" s="2">
        <f>VLOOKUP(A257,'OAdata 313 US GridIDs 2016-22'!A:G,7,FALSE)</f>
        <v>494</v>
      </c>
      <c r="N257" s="2">
        <f t="shared" si="34"/>
        <v>2786</v>
      </c>
      <c r="O257" s="2">
        <f t="shared" si="35"/>
        <v>0</v>
      </c>
      <c r="P257" s="2">
        <f t="shared" si="36"/>
        <v>3526</v>
      </c>
      <c r="Q257" s="6">
        <f t="shared" si="37"/>
        <v>0.98601789709172261</v>
      </c>
      <c r="R257" s="3">
        <f t="shared" si="38"/>
        <v>20.986954055587066</v>
      </c>
      <c r="S257" s="3">
        <f t="shared" si="39"/>
        <v>17.214974475326148</v>
      </c>
      <c r="T257" s="3">
        <f t="shared" si="40"/>
        <v>30.090754395916054</v>
      </c>
      <c r="U257" s="3">
        <f t="shared" si="41"/>
        <v>17.697107203630175</v>
      </c>
      <c r="V257" s="3">
        <f t="shared" si="42"/>
        <v>14.010209869540555</v>
      </c>
      <c r="W257" s="2">
        <f t="shared" si="43"/>
        <v>100.00000000000001</v>
      </c>
    </row>
    <row r="258" spans="1:23" x14ac:dyDescent="0.25">
      <c r="A258" t="s">
        <v>536</v>
      </c>
      <c r="B258" t="s">
        <v>537</v>
      </c>
      <c r="D258" t="s">
        <v>9</v>
      </c>
      <c r="E258" s="2">
        <v>3565</v>
      </c>
      <c r="F258" s="2">
        <f>VLOOKUP(A258,'USall 2016-2022'!A:T,4,FALSE)</f>
        <v>11439</v>
      </c>
      <c r="G258" s="3">
        <f t="shared" si="33"/>
        <v>31.165311653116529</v>
      </c>
      <c r="H258" s="2">
        <f>VLOOKUP(A258,'OAdata 313 US GridIDs 2016-22'!A:G,2,FALSE)</f>
        <v>2420</v>
      </c>
      <c r="I258" s="2">
        <f>VLOOKUP(A258,'OAdata 313 US GridIDs 2016-22'!A:G,3,FALSE)</f>
        <v>1142</v>
      </c>
      <c r="J258" s="2">
        <f>VLOOKUP(A258,'OAdata 313 US GridIDs 2016-22'!A:G,4,FALSE)</f>
        <v>714</v>
      </c>
      <c r="K258" s="2">
        <f>VLOOKUP(A258,'OAdata 313 US GridIDs 2016-22'!A:G,5,FALSE)</f>
        <v>729</v>
      </c>
      <c r="L258" s="2">
        <f>VLOOKUP(A258,'OAdata 313 US GridIDs 2016-22'!A:G,6,FALSE)</f>
        <v>567</v>
      </c>
      <c r="M258" s="2">
        <f>VLOOKUP(A258,'OAdata 313 US GridIDs 2016-22'!A:G,7,FALSE)</f>
        <v>410</v>
      </c>
      <c r="N258" s="2">
        <f t="shared" si="34"/>
        <v>2420</v>
      </c>
      <c r="O258" s="2">
        <f t="shared" si="35"/>
        <v>0</v>
      </c>
      <c r="P258" s="2">
        <f t="shared" si="36"/>
        <v>3562</v>
      </c>
      <c r="Q258" s="6">
        <f t="shared" si="37"/>
        <v>0.99915848527349227</v>
      </c>
      <c r="R258" s="3">
        <f t="shared" si="38"/>
        <v>32.060640089837172</v>
      </c>
      <c r="S258" s="3">
        <f t="shared" si="39"/>
        <v>20.044918585064568</v>
      </c>
      <c r="T258" s="3">
        <f t="shared" si="40"/>
        <v>20.466030320044919</v>
      </c>
      <c r="U258" s="3">
        <f t="shared" si="41"/>
        <v>15.91802358225716</v>
      </c>
      <c r="V258" s="3">
        <f t="shared" si="42"/>
        <v>11.510387422796182</v>
      </c>
      <c r="W258" s="2">
        <f t="shared" si="43"/>
        <v>100.00000000000001</v>
      </c>
    </row>
    <row r="259" spans="1:23" x14ac:dyDescent="0.25">
      <c r="A259" t="s">
        <v>538</v>
      </c>
      <c r="B259" t="s">
        <v>539</v>
      </c>
      <c r="D259" t="s">
        <v>9</v>
      </c>
      <c r="E259" s="2">
        <v>3532</v>
      </c>
      <c r="F259" s="2">
        <f>VLOOKUP(A259,'USall 2016-2022'!A:T,4,FALSE)</f>
        <v>10768</v>
      </c>
      <c r="G259" s="3">
        <f t="shared" si="33"/>
        <v>32.800891530460625</v>
      </c>
      <c r="H259" s="2">
        <f>VLOOKUP(A259,'OAdata 313 US GridIDs 2016-22'!A:G,2,FALSE)</f>
        <v>2976</v>
      </c>
      <c r="I259" s="2">
        <f>VLOOKUP(A259,'OAdata 313 US GridIDs 2016-22'!A:G,3,FALSE)</f>
        <v>569</v>
      </c>
      <c r="J259" s="2">
        <f>VLOOKUP(A259,'OAdata 313 US GridIDs 2016-22'!A:G,4,FALSE)</f>
        <v>868</v>
      </c>
      <c r="K259" s="2">
        <f>VLOOKUP(A259,'OAdata 313 US GridIDs 2016-22'!A:G,5,FALSE)</f>
        <v>1118</v>
      </c>
      <c r="L259" s="2">
        <f>VLOOKUP(A259,'OAdata 313 US GridIDs 2016-22'!A:G,6,FALSE)</f>
        <v>700</v>
      </c>
      <c r="M259" s="2">
        <f>VLOOKUP(A259,'OAdata 313 US GridIDs 2016-22'!A:G,7,FALSE)</f>
        <v>290</v>
      </c>
      <c r="N259" s="2">
        <f t="shared" si="34"/>
        <v>2976</v>
      </c>
      <c r="O259" s="2">
        <f t="shared" si="35"/>
        <v>0</v>
      </c>
      <c r="P259" s="2">
        <f t="shared" si="36"/>
        <v>3545</v>
      </c>
      <c r="Q259" s="6">
        <f t="shared" si="37"/>
        <v>1.0036806342015856</v>
      </c>
      <c r="R259" s="3">
        <f t="shared" si="38"/>
        <v>16.050775740479548</v>
      </c>
      <c r="S259" s="3">
        <f t="shared" si="39"/>
        <v>24.485190409026799</v>
      </c>
      <c r="T259" s="3">
        <f t="shared" si="40"/>
        <v>31.537376586741889</v>
      </c>
      <c r="U259" s="3">
        <f t="shared" si="41"/>
        <v>19.746121297602258</v>
      </c>
      <c r="V259" s="3">
        <f t="shared" si="42"/>
        <v>8.1805359661495061</v>
      </c>
      <c r="W259" s="2">
        <f t="shared" si="43"/>
        <v>100</v>
      </c>
    </row>
    <row r="260" spans="1:23" x14ac:dyDescent="0.25">
      <c r="A260" t="s">
        <v>540</v>
      </c>
      <c r="B260" t="s">
        <v>541</v>
      </c>
      <c r="D260" t="s">
        <v>9</v>
      </c>
      <c r="E260" s="2">
        <v>3532</v>
      </c>
      <c r="F260" s="2" t="e">
        <f>VLOOKUP(A260,'USall 2016-2022'!A:T,4,FALSE)</f>
        <v>#N/A</v>
      </c>
      <c r="G260" s="3" t="e">
        <f t="shared" ref="G260:G323" si="44">(E260/F260)*100</f>
        <v>#N/A</v>
      </c>
      <c r="H260" s="2">
        <f>VLOOKUP(A260,'OAdata 313 US GridIDs 2016-22'!A:G,2,FALSE)</f>
        <v>3216</v>
      </c>
      <c r="I260" s="2">
        <f>VLOOKUP(A260,'OAdata 313 US GridIDs 2016-22'!A:G,3,FALSE)</f>
        <v>328</v>
      </c>
      <c r="J260" s="2">
        <f>VLOOKUP(A260,'OAdata 313 US GridIDs 2016-22'!A:G,4,FALSE)</f>
        <v>1039</v>
      </c>
      <c r="K260" s="2">
        <f>VLOOKUP(A260,'OAdata 313 US GridIDs 2016-22'!A:G,5,FALSE)</f>
        <v>915</v>
      </c>
      <c r="L260" s="2">
        <f>VLOOKUP(A260,'OAdata 313 US GridIDs 2016-22'!A:G,6,FALSE)</f>
        <v>820</v>
      </c>
      <c r="M260" s="2">
        <f>VLOOKUP(A260,'OAdata 313 US GridIDs 2016-22'!A:G,7,FALSE)</f>
        <v>442</v>
      </c>
      <c r="N260" s="2">
        <f t="shared" ref="N260:N323" si="45">SUM(J260:M260)</f>
        <v>3216</v>
      </c>
      <c r="O260" s="2">
        <f t="shared" ref="O260:O323" si="46">N260-H260</f>
        <v>0</v>
      </c>
      <c r="P260" s="2">
        <f t="shared" ref="P260:P323" si="47">H260+I260</f>
        <v>3544</v>
      </c>
      <c r="Q260" s="6">
        <f t="shared" ref="Q260:Q323" si="48">P260/E260</f>
        <v>1.0033975084937712</v>
      </c>
      <c r="R260" s="3">
        <f t="shared" ref="R260:R323" si="49">(I260/P260)*100</f>
        <v>9.255079006772009</v>
      </c>
      <c r="S260" s="3">
        <f t="shared" ref="S260:S323" si="50">(J260/P260)*100</f>
        <v>29.317155756207676</v>
      </c>
      <c r="T260" s="3">
        <f t="shared" ref="T260:T323" si="51">(K260/P260)*100</f>
        <v>25.818284424379236</v>
      </c>
      <c r="U260" s="3">
        <f t="shared" ref="U260:U323" si="52">(L260/P260)*100</f>
        <v>23.137697516930022</v>
      </c>
      <c r="V260" s="3">
        <f t="shared" ref="V260:V323" si="53">(M260/P260)*100</f>
        <v>12.471783295711061</v>
      </c>
      <c r="W260" s="2">
        <f t="shared" ref="W260:W323" si="54">SUM(R260:V260)</f>
        <v>100</v>
      </c>
    </row>
    <row r="261" spans="1:23" x14ac:dyDescent="0.25">
      <c r="A261" t="s">
        <v>542</v>
      </c>
      <c r="B261" t="s">
        <v>543</v>
      </c>
      <c r="D261" t="s">
        <v>185</v>
      </c>
      <c r="E261" s="2">
        <v>3532</v>
      </c>
      <c r="F261" s="2">
        <f>VLOOKUP(A261,'USall 2016-2022'!A:T,4,FALSE)</f>
        <v>7481</v>
      </c>
      <c r="G261" s="3">
        <f t="shared" si="44"/>
        <v>47.212939446598043</v>
      </c>
      <c r="H261" s="2" t="e">
        <f>VLOOKUP(A261,'OAdata 313 US GridIDs 2016-22'!A:G,2,FALSE)</f>
        <v>#N/A</v>
      </c>
      <c r="I261" s="2" t="e">
        <f>VLOOKUP(A261,'OAdata 313 US GridIDs 2016-22'!A:G,3,FALSE)</f>
        <v>#N/A</v>
      </c>
      <c r="J261" s="2" t="e">
        <f>VLOOKUP(A261,'OAdata 313 US GridIDs 2016-22'!A:G,4,FALSE)</f>
        <v>#N/A</v>
      </c>
      <c r="K261" s="2" t="e">
        <f>VLOOKUP(A261,'OAdata 313 US GridIDs 2016-22'!A:G,5,FALSE)</f>
        <v>#N/A</v>
      </c>
      <c r="L261" s="2" t="e">
        <f>VLOOKUP(A261,'OAdata 313 US GridIDs 2016-22'!A:G,6,FALSE)</f>
        <v>#N/A</v>
      </c>
      <c r="M261" s="2" t="e">
        <f>VLOOKUP(A261,'OAdata 313 US GridIDs 2016-22'!A:G,7,FALSE)</f>
        <v>#N/A</v>
      </c>
      <c r="N261" s="2" t="e">
        <f t="shared" si="45"/>
        <v>#N/A</v>
      </c>
      <c r="O261" s="2" t="e">
        <f t="shared" si="46"/>
        <v>#N/A</v>
      </c>
      <c r="P261" s="2" t="e">
        <f t="shared" si="47"/>
        <v>#N/A</v>
      </c>
      <c r="Q261" s="6" t="e">
        <f t="shared" si="48"/>
        <v>#N/A</v>
      </c>
      <c r="R261" s="3" t="e">
        <f t="shared" si="49"/>
        <v>#N/A</v>
      </c>
      <c r="S261" s="3" t="e">
        <f t="shared" si="50"/>
        <v>#N/A</v>
      </c>
      <c r="T261" s="3" t="e">
        <f t="shared" si="51"/>
        <v>#N/A</v>
      </c>
      <c r="U261" s="3" t="e">
        <f t="shared" si="52"/>
        <v>#N/A</v>
      </c>
      <c r="V261" s="3" t="e">
        <f t="shared" si="53"/>
        <v>#N/A</v>
      </c>
      <c r="W261" s="2" t="e">
        <f t="shared" si="54"/>
        <v>#N/A</v>
      </c>
    </row>
    <row r="262" spans="1:23" x14ac:dyDescent="0.25">
      <c r="A262" t="s">
        <v>544</v>
      </c>
      <c r="B262" t="s">
        <v>545</v>
      </c>
      <c r="D262" t="s">
        <v>546</v>
      </c>
      <c r="E262" s="2">
        <v>3529</v>
      </c>
      <c r="F262" s="2">
        <f>VLOOKUP(A262,'USall 2016-2022'!A:T,4,FALSE)</f>
        <v>7555</v>
      </c>
      <c r="G262" s="3">
        <f t="shared" si="44"/>
        <v>46.710787557908667</v>
      </c>
      <c r="H262" s="2" t="e">
        <f>VLOOKUP(A262,'OAdata 313 US GridIDs 2016-22'!A:G,2,FALSE)</f>
        <v>#N/A</v>
      </c>
      <c r="I262" s="2" t="e">
        <f>VLOOKUP(A262,'OAdata 313 US GridIDs 2016-22'!A:G,3,FALSE)</f>
        <v>#N/A</v>
      </c>
      <c r="J262" s="2" t="e">
        <f>VLOOKUP(A262,'OAdata 313 US GridIDs 2016-22'!A:G,4,FALSE)</f>
        <v>#N/A</v>
      </c>
      <c r="K262" s="2" t="e">
        <f>VLOOKUP(A262,'OAdata 313 US GridIDs 2016-22'!A:G,5,FALSE)</f>
        <v>#N/A</v>
      </c>
      <c r="L262" s="2" t="e">
        <f>VLOOKUP(A262,'OAdata 313 US GridIDs 2016-22'!A:G,6,FALSE)</f>
        <v>#N/A</v>
      </c>
      <c r="M262" s="2" t="e">
        <f>VLOOKUP(A262,'OAdata 313 US GridIDs 2016-22'!A:G,7,FALSE)</f>
        <v>#N/A</v>
      </c>
      <c r="N262" s="2" t="e">
        <f t="shared" si="45"/>
        <v>#N/A</v>
      </c>
      <c r="O262" s="2" t="e">
        <f t="shared" si="46"/>
        <v>#N/A</v>
      </c>
      <c r="P262" s="2" t="e">
        <f t="shared" si="47"/>
        <v>#N/A</v>
      </c>
      <c r="Q262" s="6" t="e">
        <f t="shared" si="48"/>
        <v>#N/A</v>
      </c>
      <c r="R262" s="3" t="e">
        <f t="shared" si="49"/>
        <v>#N/A</v>
      </c>
      <c r="S262" s="3" t="e">
        <f t="shared" si="50"/>
        <v>#N/A</v>
      </c>
      <c r="T262" s="3" t="e">
        <f t="shared" si="51"/>
        <v>#N/A</v>
      </c>
      <c r="U262" s="3" t="e">
        <f t="shared" si="52"/>
        <v>#N/A</v>
      </c>
      <c r="V262" s="3" t="e">
        <f t="shared" si="53"/>
        <v>#N/A</v>
      </c>
      <c r="W262" s="2" t="e">
        <f t="shared" si="54"/>
        <v>#N/A</v>
      </c>
    </row>
    <row r="263" spans="1:23" x14ac:dyDescent="0.25">
      <c r="A263" t="s">
        <v>547</v>
      </c>
      <c r="B263" t="s">
        <v>548</v>
      </c>
      <c r="D263" t="s">
        <v>456</v>
      </c>
      <c r="E263" s="2">
        <v>3518</v>
      </c>
      <c r="F263" s="2">
        <f>VLOOKUP(A263,'USall 2016-2022'!A:T,4,FALSE)</f>
        <v>6384</v>
      </c>
      <c r="G263" s="3">
        <f t="shared" si="44"/>
        <v>55.106516290726816</v>
      </c>
      <c r="H263" s="2" t="e">
        <f>VLOOKUP(A263,'OAdata 313 US GridIDs 2016-22'!A:G,2,FALSE)</f>
        <v>#N/A</v>
      </c>
      <c r="I263" s="2" t="e">
        <f>VLOOKUP(A263,'OAdata 313 US GridIDs 2016-22'!A:G,3,FALSE)</f>
        <v>#N/A</v>
      </c>
      <c r="J263" s="2" t="e">
        <f>VLOOKUP(A263,'OAdata 313 US GridIDs 2016-22'!A:G,4,FALSE)</f>
        <v>#N/A</v>
      </c>
      <c r="K263" s="2" t="e">
        <f>VLOOKUP(A263,'OAdata 313 US GridIDs 2016-22'!A:G,5,FALSE)</f>
        <v>#N/A</v>
      </c>
      <c r="L263" s="2" t="e">
        <f>VLOOKUP(A263,'OAdata 313 US GridIDs 2016-22'!A:G,6,FALSE)</f>
        <v>#N/A</v>
      </c>
      <c r="M263" s="2" t="e">
        <f>VLOOKUP(A263,'OAdata 313 US GridIDs 2016-22'!A:G,7,FALSE)</f>
        <v>#N/A</v>
      </c>
      <c r="N263" s="2" t="e">
        <f t="shared" si="45"/>
        <v>#N/A</v>
      </c>
      <c r="O263" s="2" t="e">
        <f t="shared" si="46"/>
        <v>#N/A</v>
      </c>
      <c r="P263" s="2" t="e">
        <f t="shared" si="47"/>
        <v>#N/A</v>
      </c>
      <c r="Q263" s="6" t="e">
        <f t="shared" si="48"/>
        <v>#N/A</v>
      </c>
      <c r="R263" s="3" t="e">
        <f t="shared" si="49"/>
        <v>#N/A</v>
      </c>
      <c r="S263" s="3" t="e">
        <f t="shared" si="50"/>
        <v>#N/A</v>
      </c>
      <c r="T263" s="3" t="e">
        <f t="shared" si="51"/>
        <v>#N/A</v>
      </c>
      <c r="U263" s="3" t="e">
        <f t="shared" si="52"/>
        <v>#N/A</v>
      </c>
      <c r="V263" s="3" t="e">
        <f t="shared" si="53"/>
        <v>#N/A</v>
      </c>
      <c r="W263" s="2" t="e">
        <f t="shared" si="54"/>
        <v>#N/A</v>
      </c>
    </row>
    <row r="264" spans="1:23" x14ac:dyDescent="0.25">
      <c r="A264" t="s">
        <v>549</v>
      </c>
      <c r="B264" t="s">
        <v>550</v>
      </c>
      <c r="D264" t="s">
        <v>551</v>
      </c>
      <c r="E264" s="2">
        <v>3503</v>
      </c>
      <c r="F264" s="2">
        <f>VLOOKUP(A264,'USall 2016-2022'!A:T,4,FALSE)</f>
        <v>9986</v>
      </c>
      <c r="G264" s="3">
        <f t="shared" si="44"/>
        <v>35.07911075505708</v>
      </c>
      <c r="H264" s="2" t="e">
        <f>VLOOKUP(A264,'OAdata 313 US GridIDs 2016-22'!A:G,2,FALSE)</f>
        <v>#N/A</v>
      </c>
      <c r="I264" s="2" t="e">
        <f>VLOOKUP(A264,'OAdata 313 US GridIDs 2016-22'!A:G,3,FALSE)</f>
        <v>#N/A</v>
      </c>
      <c r="J264" s="2" t="e">
        <f>VLOOKUP(A264,'OAdata 313 US GridIDs 2016-22'!A:G,4,FALSE)</f>
        <v>#N/A</v>
      </c>
      <c r="K264" s="2" t="e">
        <f>VLOOKUP(A264,'OAdata 313 US GridIDs 2016-22'!A:G,5,FALSE)</f>
        <v>#N/A</v>
      </c>
      <c r="L264" s="2" t="e">
        <f>VLOOKUP(A264,'OAdata 313 US GridIDs 2016-22'!A:G,6,FALSE)</f>
        <v>#N/A</v>
      </c>
      <c r="M264" s="2" t="e">
        <f>VLOOKUP(A264,'OAdata 313 US GridIDs 2016-22'!A:G,7,FALSE)</f>
        <v>#N/A</v>
      </c>
      <c r="N264" s="2" t="e">
        <f t="shared" si="45"/>
        <v>#N/A</v>
      </c>
      <c r="O264" s="2" t="e">
        <f t="shared" si="46"/>
        <v>#N/A</v>
      </c>
      <c r="P264" s="2" t="e">
        <f t="shared" si="47"/>
        <v>#N/A</v>
      </c>
      <c r="Q264" s="6" t="e">
        <f t="shared" si="48"/>
        <v>#N/A</v>
      </c>
      <c r="R264" s="3" t="e">
        <f t="shared" si="49"/>
        <v>#N/A</v>
      </c>
      <c r="S264" s="3" t="e">
        <f t="shared" si="50"/>
        <v>#N/A</v>
      </c>
      <c r="T264" s="3" t="e">
        <f t="shared" si="51"/>
        <v>#N/A</v>
      </c>
      <c r="U264" s="3" t="e">
        <f t="shared" si="52"/>
        <v>#N/A</v>
      </c>
      <c r="V264" s="3" t="e">
        <f t="shared" si="53"/>
        <v>#N/A</v>
      </c>
      <c r="W264" s="2" t="e">
        <f t="shared" si="54"/>
        <v>#N/A</v>
      </c>
    </row>
    <row r="265" spans="1:23" x14ac:dyDescent="0.25">
      <c r="A265" t="s">
        <v>552</v>
      </c>
      <c r="B265" t="s">
        <v>553</v>
      </c>
      <c r="D265" t="s">
        <v>9</v>
      </c>
      <c r="E265" s="2">
        <v>3493</v>
      </c>
      <c r="F265" s="2">
        <f>VLOOKUP(A265,'USall 2016-2022'!A:T,4,FALSE)</f>
        <v>5043</v>
      </c>
      <c r="G265" s="3">
        <f t="shared" si="44"/>
        <v>69.264326789609356</v>
      </c>
      <c r="H265" s="2">
        <f>VLOOKUP(A265,'OAdata 313 US GridIDs 2016-22'!A:G,2,FALSE)</f>
        <v>3125</v>
      </c>
      <c r="I265" s="2">
        <f>VLOOKUP(A265,'OAdata 313 US GridIDs 2016-22'!A:G,3,FALSE)</f>
        <v>368</v>
      </c>
      <c r="J265" s="2">
        <f>VLOOKUP(A265,'OAdata 313 US GridIDs 2016-22'!A:G,4,FALSE)</f>
        <v>1031</v>
      </c>
      <c r="K265" s="2">
        <f>VLOOKUP(A265,'OAdata 313 US GridIDs 2016-22'!A:G,5,FALSE)</f>
        <v>986</v>
      </c>
      <c r="L265" s="2">
        <f>VLOOKUP(A265,'OAdata 313 US GridIDs 2016-22'!A:G,6,FALSE)</f>
        <v>722</v>
      </c>
      <c r="M265" s="2">
        <f>VLOOKUP(A265,'OAdata 313 US GridIDs 2016-22'!A:G,7,FALSE)</f>
        <v>386</v>
      </c>
      <c r="N265" s="2">
        <f t="shared" si="45"/>
        <v>3125</v>
      </c>
      <c r="O265" s="2">
        <f t="shared" si="46"/>
        <v>0</v>
      </c>
      <c r="P265" s="2">
        <f t="shared" si="47"/>
        <v>3493</v>
      </c>
      <c r="Q265" s="6">
        <f t="shared" si="48"/>
        <v>1</v>
      </c>
      <c r="R265" s="3">
        <f t="shared" si="49"/>
        <v>10.535356427139995</v>
      </c>
      <c r="S265" s="3">
        <f t="shared" si="50"/>
        <v>29.516175207557971</v>
      </c>
      <c r="T265" s="3">
        <f t="shared" si="51"/>
        <v>28.227884340108787</v>
      </c>
      <c r="U265" s="3">
        <f t="shared" si="52"/>
        <v>20.669911251073575</v>
      </c>
      <c r="V265" s="3">
        <f t="shared" si="53"/>
        <v>11.050672774119667</v>
      </c>
      <c r="W265" s="2">
        <f t="shared" si="54"/>
        <v>99.999999999999986</v>
      </c>
    </row>
    <row r="266" spans="1:23" x14ac:dyDescent="0.25">
      <c r="A266" t="s">
        <v>554</v>
      </c>
      <c r="B266" t="s">
        <v>555</v>
      </c>
      <c r="D266" t="s">
        <v>9</v>
      </c>
      <c r="E266" s="2">
        <v>3480</v>
      </c>
      <c r="F266" s="2" t="e">
        <f>VLOOKUP(A266,'USall 2016-2022'!A:T,4,FALSE)</f>
        <v>#N/A</v>
      </c>
      <c r="G266" s="3" t="e">
        <f t="shared" si="44"/>
        <v>#N/A</v>
      </c>
      <c r="H266" s="2">
        <f>VLOOKUP(A266,'OAdata 313 US GridIDs 2016-22'!A:G,2,FALSE)</f>
        <v>3342</v>
      </c>
      <c r="I266" s="2">
        <f>VLOOKUP(A266,'OAdata 313 US GridIDs 2016-22'!A:G,3,FALSE)</f>
        <v>138</v>
      </c>
      <c r="J266" s="2">
        <f>VLOOKUP(A266,'OAdata 313 US GridIDs 2016-22'!A:G,4,FALSE)</f>
        <v>808</v>
      </c>
      <c r="K266" s="2">
        <f>VLOOKUP(A266,'OAdata 313 US GridIDs 2016-22'!A:G,5,FALSE)</f>
        <v>1009</v>
      </c>
      <c r="L266" s="2">
        <f>VLOOKUP(A266,'OAdata 313 US GridIDs 2016-22'!A:G,6,FALSE)</f>
        <v>763</v>
      </c>
      <c r="M266" s="2">
        <f>VLOOKUP(A266,'OAdata 313 US GridIDs 2016-22'!A:G,7,FALSE)</f>
        <v>762</v>
      </c>
      <c r="N266" s="2">
        <f t="shared" si="45"/>
        <v>3342</v>
      </c>
      <c r="O266" s="2">
        <f t="shared" si="46"/>
        <v>0</v>
      </c>
      <c r="P266" s="2">
        <f t="shared" si="47"/>
        <v>3480</v>
      </c>
      <c r="Q266" s="6">
        <f t="shared" si="48"/>
        <v>1</v>
      </c>
      <c r="R266" s="3">
        <f t="shared" si="49"/>
        <v>3.9655172413793105</v>
      </c>
      <c r="S266" s="3">
        <f t="shared" si="50"/>
        <v>23.218390804597703</v>
      </c>
      <c r="T266" s="3">
        <f t="shared" si="51"/>
        <v>28.994252873563219</v>
      </c>
      <c r="U266" s="3">
        <f t="shared" si="52"/>
        <v>21.925287356321839</v>
      </c>
      <c r="V266" s="3">
        <f t="shared" si="53"/>
        <v>21.896551724137929</v>
      </c>
      <c r="W266" s="2">
        <f t="shared" si="54"/>
        <v>100</v>
      </c>
    </row>
    <row r="267" spans="1:23" x14ac:dyDescent="0.25">
      <c r="A267" t="s">
        <v>556</v>
      </c>
      <c r="B267" t="s">
        <v>557</v>
      </c>
      <c r="D267" t="s">
        <v>339</v>
      </c>
      <c r="E267" s="2">
        <v>3462</v>
      </c>
      <c r="F267" s="2">
        <f>VLOOKUP(A267,'USall 2016-2022'!A:T,4,FALSE)</f>
        <v>7730</v>
      </c>
      <c r="G267" s="3">
        <f t="shared" si="44"/>
        <v>44.786545924967655</v>
      </c>
      <c r="H267" s="2" t="e">
        <f>VLOOKUP(A267,'OAdata 313 US GridIDs 2016-22'!A:G,2,FALSE)</f>
        <v>#N/A</v>
      </c>
      <c r="I267" s="2" t="e">
        <f>VLOOKUP(A267,'OAdata 313 US GridIDs 2016-22'!A:G,3,FALSE)</f>
        <v>#N/A</v>
      </c>
      <c r="J267" s="2" t="e">
        <f>VLOOKUP(A267,'OAdata 313 US GridIDs 2016-22'!A:G,4,FALSE)</f>
        <v>#N/A</v>
      </c>
      <c r="K267" s="2" t="e">
        <f>VLOOKUP(A267,'OAdata 313 US GridIDs 2016-22'!A:G,5,FALSE)</f>
        <v>#N/A</v>
      </c>
      <c r="L267" s="2" t="e">
        <f>VLOOKUP(A267,'OAdata 313 US GridIDs 2016-22'!A:G,6,FALSE)</f>
        <v>#N/A</v>
      </c>
      <c r="M267" s="2" t="e">
        <f>VLOOKUP(A267,'OAdata 313 US GridIDs 2016-22'!A:G,7,FALSE)</f>
        <v>#N/A</v>
      </c>
      <c r="N267" s="2" t="e">
        <f t="shared" si="45"/>
        <v>#N/A</v>
      </c>
      <c r="O267" s="2" t="e">
        <f t="shared" si="46"/>
        <v>#N/A</v>
      </c>
      <c r="P267" s="2" t="e">
        <f t="shared" si="47"/>
        <v>#N/A</v>
      </c>
      <c r="Q267" s="6" t="e">
        <f t="shared" si="48"/>
        <v>#N/A</v>
      </c>
      <c r="R267" s="3" t="e">
        <f t="shared" si="49"/>
        <v>#N/A</v>
      </c>
      <c r="S267" s="3" t="e">
        <f t="shared" si="50"/>
        <v>#N/A</v>
      </c>
      <c r="T267" s="3" t="e">
        <f t="shared" si="51"/>
        <v>#N/A</v>
      </c>
      <c r="U267" s="3" t="e">
        <f t="shared" si="52"/>
        <v>#N/A</v>
      </c>
      <c r="V267" s="3" t="e">
        <f t="shared" si="53"/>
        <v>#N/A</v>
      </c>
      <c r="W267" s="2" t="e">
        <f t="shared" si="54"/>
        <v>#N/A</v>
      </c>
    </row>
    <row r="268" spans="1:23" x14ac:dyDescent="0.25">
      <c r="A268" t="s">
        <v>558</v>
      </c>
      <c r="B268" t="s">
        <v>559</v>
      </c>
      <c r="D268" t="s">
        <v>9</v>
      </c>
      <c r="E268" s="2">
        <v>3461</v>
      </c>
      <c r="F268" s="2">
        <f>VLOOKUP(A268,'USall 2016-2022'!A:T,4,FALSE)</f>
        <v>10734</v>
      </c>
      <c r="G268" s="3">
        <f t="shared" si="44"/>
        <v>32.243338923048256</v>
      </c>
      <c r="H268" s="2">
        <f>VLOOKUP(A268,'OAdata 313 US GridIDs 2016-22'!A:G,2,FALSE)</f>
        <v>2904</v>
      </c>
      <c r="I268" s="2">
        <f>VLOOKUP(A268,'OAdata 313 US GridIDs 2016-22'!A:G,3,FALSE)</f>
        <v>547</v>
      </c>
      <c r="J268" s="2">
        <f>VLOOKUP(A268,'OAdata 313 US GridIDs 2016-22'!A:G,4,FALSE)</f>
        <v>1137</v>
      </c>
      <c r="K268" s="2">
        <f>VLOOKUP(A268,'OAdata 313 US GridIDs 2016-22'!A:G,5,FALSE)</f>
        <v>783</v>
      </c>
      <c r="L268" s="2">
        <f>VLOOKUP(A268,'OAdata 313 US GridIDs 2016-22'!A:G,6,FALSE)</f>
        <v>688</v>
      </c>
      <c r="M268" s="2">
        <f>VLOOKUP(A268,'OAdata 313 US GridIDs 2016-22'!A:G,7,FALSE)</f>
        <v>296</v>
      </c>
      <c r="N268" s="2">
        <f t="shared" si="45"/>
        <v>2904</v>
      </c>
      <c r="O268" s="2">
        <f t="shared" si="46"/>
        <v>0</v>
      </c>
      <c r="P268" s="2">
        <f t="shared" si="47"/>
        <v>3451</v>
      </c>
      <c r="Q268" s="6">
        <f t="shared" si="48"/>
        <v>0.99711066165848017</v>
      </c>
      <c r="R268" s="3">
        <f t="shared" si="49"/>
        <v>15.850478122283395</v>
      </c>
      <c r="S268" s="3">
        <f t="shared" si="50"/>
        <v>32.946971892205156</v>
      </c>
      <c r="T268" s="3">
        <f t="shared" si="51"/>
        <v>22.689075630252102</v>
      </c>
      <c r="U268" s="3">
        <f t="shared" si="52"/>
        <v>19.936250362213851</v>
      </c>
      <c r="V268" s="3">
        <f t="shared" si="53"/>
        <v>8.577223993045493</v>
      </c>
      <c r="W268" s="2">
        <f t="shared" si="54"/>
        <v>100</v>
      </c>
    </row>
    <row r="269" spans="1:23" x14ac:dyDescent="0.25">
      <c r="A269" t="s">
        <v>560</v>
      </c>
      <c r="B269" t="s">
        <v>561</v>
      </c>
      <c r="D269" t="s">
        <v>9</v>
      </c>
      <c r="E269" s="2">
        <v>3460</v>
      </c>
      <c r="F269" s="2">
        <f>VLOOKUP(A269,'USall 2016-2022'!A:T,4,FALSE)</f>
        <v>7378</v>
      </c>
      <c r="G269" s="3">
        <f t="shared" si="44"/>
        <v>46.896177825969097</v>
      </c>
      <c r="H269" s="2">
        <f>VLOOKUP(A269,'OAdata 313 US GridIDs 2016-22'!A:G,2,FALSE)</f>
        <v>2008</v>
      </c>
      <c r="I269" s="2">
        <f>VLOOKUP(A269,'OAdata 313 US GridIDs 2016-22'!A:G,3,FALSE)</f>
        <v>1404</v>
      </c>
      <c r="J269" s="2">
        <f>VLOOKUP(A269,'OAdata 313 US GridIDs 2016-22'!A:G,4,FALSE)</f>
        <v>430</v>
      </c>
      <c r="K269" s="2">
        <f>VLOOKUP(A269,'OAdata 313 US GridIDs 2016-22'!A:G,5,FALSE)</f>
        <v>746</v>
      </c>
      <c r="L269" s="2">
        <f>VLOOKUP(A269,'OAdata 313 US GridIDs 2016-22'!A:G,6,FALSE)</f>
        <v>407</v>
      </c>
      <c r="M269" s="2">
        <f>VLOOKUP(A269,'OAdata 313 US GridIDs 2016-22'!A:G,7,FALSE)</f>
        <v>425</v>
      </c>
      <c r="N269" s="2">
        <f t="shared" si="45"/>
        <v>2008</v>
      </c>
      <c r="O269" s="2">
        <f t="shared" si="46"/>
        <v>0</v>
      </c>
      <c r="P269" s="2">
        <f t="shared" si="47"/>
        <v>3412</v>
      </c>
      <c r="Q269" s="6">
        <f t="shared" si="48"/>
        <v>0.98612716763005781</v>
      </c>
      <c r="R269" s="3">
        <f t="shared" si="49"/>
        <v>41.14888628370457</v>
      </c>
      <c r="S269" s="3">
        <f t="shared" si="50"/>
        <v>12.602579132473624</v>
      </c>
      <c r="T269" s="3">
        <f t="shared" si="51"/>
        <v>21.864009378663539</v>
      </c>
      <c r="U269" s="3">
        <f t="shared" si="52"/>
        <v>11.928487690504102</v>
      </c>
      <c r="V269" s="3">
        <f t="shared" si="53"/>
        <v>12.456037514654161</v>
      </c>
      <c r="W269" s="2">
        <f t="shared" si="54"/>
        <v>99.999999999999986</v>
      </c>
    </row>
    <row r="270" spans="1:23" x14ac:dyDescent="0.25">
      <c r="A270" t="s">
        <v>562</v>
      </c>
      <c r="B270" t="s">
        <v>563</v>
      </c>
      <c r="D270" t="s">
        <v>185</v>
      </c>
      <c r="E270" s="2">
        <v>3450</v>
      </c>
      <c r="F270" s="2">
        <f>VLOOKUP(A270,'USall 2016-2022'!A:T,4,FALSE)</f>
        <v>7022</v>
      </c>
      <c r="G270" s="3">
        <f t="shared" si="44"/>
        <v>49.131301623469099</v>
      </c>
      <c r="H270" s="2" t="e">
        <f>VLOOKUP(A270,'OAdata 313 US GridIDs 2016-22'!A:G,2,FALSE)</f>
        <v>#N/A</v>
      </c>
      <c r="I270" s="2" t="e">
        <f>VLOOKUP(A270,'OAdata 313 US GridIDs 2016-22'!A:G,3,FALSE)</f>
        <v>#N/A</v>
      </c>
      <c r="J270" s="2" t="e">
        <f>VLOOKUP(A270,'OAdata 313 US GridIDs 2016-22'!A:G,4,FALSE)</f>
        <v>#N/A</v>
      </c>
      <c r="K270" s="2" t="e">
        <f>VLOOKUP(A270,'OAdata 313 US GridIDs 2016-22'!A:G,5,FALSE)</f>
        <v>#N/A</v>
      </c>
      <c r="L270" s="2" t="e">
        <f>VLOOKUP(A270,'OAdata 313 US GridIDs 2016-22'!A:G,6,FALSE)</f>
        <v>#N/A</v>
      </c>
      <c r="M270" s="2" t="e">
        <f>VLOOKUP(A270,'OAdata 313 US GridIDs 2016-22'!A:G,7,FALSE)</f>
        <v>#N/A</v>
      </c>
      <c r="N270" s="2" t="e">
        <f t="shared" si="45"/>
        <v>#N/A</v>
      </c>
      <c r="O270" s="2" t="e">
        <f t="shared" si="46"/>
        <v>#N/A</v>
      </c>
      <c r="P270" s="2" t="e">
        <f t="shared" si="47"/>
        <v>#N/A</v>
      </c>
      <c r="Q270" s="6" t="e">
        <f t="shared" si="48"/>
        <v>#N/A</v>
      </c>
      <c r="R270" s="3" t="e">
        <f t="shared" si="49"/>
        <v>#N/A</v>
      </c>
      <c r="S270" s="3" t="e">
        <f t="shared" si="50"/>
        <v>#N/A</v>
      </c>
      <c r="T270" s="3" t="e">
        <f t="shared" si="51"/>
        <v>#N/A</v>
      </c>
      <c r="U270" s="3" t="e">
        <f t="shared" si="52"/>
        <v>#N/A</v>
      </c>
      <c r="V270" s="3" t="e">
        <f t="shared" si="53"/>
        <v>#N/A</v>
      </c>
      <c r="W270" s="2" t="e">
        <f t="shared" si="54"/>
        <v>#N/A</v>
      </c>
    </row>
    <row r="271" spans="1:23" x14ac:dyDescent="0.25">
      <c r="A271" t="s">
        <v>564</v>
      </c>
      <c r="B271" t="s">
        <v>565</v>
      </c>
      <c r="D271" t="s">
        <v>9</v>
      </c>
      <c r="E271" s="2">
        <v>3448</v>
      </c>
      <c r="F271" s="2">
        <f>VLOOKUP(A271,'USall 2016-2022'!A:T,4,FALSE)</f>
        <v>12201</v>
      </c>
      <c r="G271" s="3">
        <f t="shared" si="44"/>
        <v>28.259978690271286</v>
      </c>
      <c r="H271" s="2">
        <f>VLOOKUP(A271,'OAdata 313 US GridIDs 2016-22'!A:G,2,FALSE)</f>
        <v>2759</v>
      </c>
      <c r="I271" s="2">
        <f>VLOOKUP(A271,'OAdata 313 US GridIDs 2016-22'!A:G,3,FALSE)</f>
        <v>684</v>
      </c>
      <c r="J271" s="2">
        <f>VLOOKUP(A271,'OAdata 313 US GridIDs 2016-22'!A:G,4,FALSE)</f>
        <v>824</v>
      </c>
      <c r="K271" s="2">
        <f>VLOOKUP(A271,'OAdata 313 US GridIDs 2016-22'!A:G,5,FALSE)</f>
        <v>939</v>
      </c>
      <c r="L271" s="2">
        <f>VLOOKUP(A271,'OAdata 313 US GridIDs 2016-22'!A:G,6,FALSE)</f>
        <v>565</v>
      </c>
      <c r="M271" s="2">
        <f>VLOOKUP(A271,'OAdata 313 US GridIDs 2016-22'!A:G,7,FALSE)</f>
        <v>431</v>
      </c>
      <c r="N271" s="2">
        <f t="shared" si="45"/>
        <v>2759</v>
      </c>
      <c r="O271" s="2">
        <f t="shared" si="46"/>
        <v>0</v>
      </c>
      <c r="P271" s="2">
        <f t="shared" si="47"/>
        <v>3443</v>
      </c>
      <c r="Q271" s="6">
        <f t="shared" si="48"/>
        <v>0.99854988399071931</v>
      </c>
      <c r="R271" s="3">
        <f t="shared" si="49"/>
        <v>19.866395585245424</v>
      </c>
      <c r="S271" s="3">
        <f t="shared" si="50"/>
        <v>23.932616903862911</v>
      </c>
      <c r="T271" s="3">
        <f t="shared" si="51"/>
        <v>27.27272727272727</v>
      </c>
      <c r="U271" s="3">
        <f t="shared" si="52"/>
        <v>16.410107464420566</v>
      </c>
      <c r="V271" s="3">
        <f t="shared" si="53"/>
        <v>12.518152773743829</v>
      </c>
      <c r="W271" s="2">
        <f t="shared" si="54"/>
        <v>100</v>
      </c>
    </row>
    <row r="272" spans="1:23" x14ac:dyDescent="0.25">
      <c r="A272" t="s">
        <v>566</v>
      </c>
      <c r="B272" t="s">
        <v>567</v>
      </c>
      <c r="D272" t="s">
        <v>266</v>
      </c>
      <c r="E272" s="2">
        <v>3440</v>
      </c>
      <c r="F272" s="2">
        <f>VLOOKUP(A272,'USall 2016-2022'!A:T,4,FALSE)</f>
        <v>9227</v>
      </c>
      <c r="G272" s="3">
        <f t="shared" si="44"/>
        <v>37.281890105126259</v>
      </c>
      <c r="H272" s="2" t="e">
        <f>VLOOKUP(A272,'OAdata 313 US GridIDs 2016-22'!A:G,2,FALSE)</f>
        <v>#N/A</v>
      </c>
      <c r="I272" s="2" t="e">
        <f>VLOOKUP(A272,'OAdata 313 US GridIDs 2016-22'!A:G,3,FALSE)</f>
        <v>#N/A</v>
      </c>
      <c r="J272" s="2" t="e">
        <f>VLOOKUP(A272,'OAdata 313 US GridIDs 2016-22'!A:G,4,FALSE)</f>
        <v>#N/A</v>
      </c>
      <c r="K272" s="2" t="e">
        <f>VLOOKUP(A272,'OAdata 313 US GridIDs 2016-22'!A:G,5,FALSE)</f>
        <v>#N/A</v>
      </c>
      <c r="L272" s="2" t="e">
        <f>VLOOKUP(A272,'OAdata 313 US GridIDs 2016-22'!A:G,6,FALSE)</f>
        <v>#N/A</v>
      </c>
      <c r="M272" s="2" t="e">
        <f>VLOOKUP(A272,'OAdata 313 US GridIDs 2016-22'!A:G,7,FALSE)</f>
        <v>#N/A</v>
      </c>
      <c r="N272" s="2" t="e">
        <f t="shared" si="45"/>
        <v>#N/A</v>
      </c>
      <c r="O272" s="2" t="e">
        <f t="shared" si="46"/>
        <v>#N/A</v>
      </c>
      <c r="P272" s="2" t="e">
        <f t="shared" si="47"/>
        <v>#N/A</v>
      </c>
      <c r="Q272" s="6" t="e">
        <f t="shared" si="48"/>
        <v>#N/A</v>
      </c>
      <c r="R272" s="3" t="e">
        <f t="shared" si="49"/>
        <v>#N/A</v>
      </c>
      <c r="S272" s="3" t="e">
        <f t="shared" si="50"/>
        <v>#N/A</v>
      </c>
      <c r="T272" s="3" t="e">
        <f t="shared" si="51"/>
        <v>#N/A</v>
      </c>
      <c r="U272" s="3" t="e">
        <f t="shared" si="52"/>
        <v>#N/A</v>
      </c>
      <c r="V272" s="3" t="e">
        <f t="shared" si="53"/>
        <v>#N/A</v>
      </c>
      <c r="W272" s="2" t="e">
        <f t="shared" si="54"/>
        <v>#N/A</v>
      </c>
    </row>
    <row r="273" spans="1:23" x14ac:dyDescent="0.25">
      <c r="A273" t="s">
        <v>568</v>
      </c>
      <c r="B273" t="s">
        <v>569</v>
      </c>
      <c r="D273" t="s">
        <v>570</v>
      </c>
      <c r="E273" s="2">
        <v>3429</v>
      </c>
      <c r="F273" s="2">
        <f>VLOOKUP(A273,'USall 2016-2022'!A:T,4,FALSE)</f>
        <v>5588</v>
      </c>
      <c r="G273" s="3">
        <f t="shared" si="44"/>
        <v>61.363636363636367</v>
      </c>
      <c r="H273" s="2" t="e">
        <f>VLOOKUP(A273,'OAdata 313 US GridIDs 2016-22'!A:G,2,FALSE)</f>
        <v>#N/A</v>
      </c>
      <c r="I273" s="2" t="e">
        <f>VLOOKUP(A273,'OAdata 313 US GridIDs 2016-22'!A:G,3,FALSE)</f>
        <v>#N/A</v>
      </c>
      <c r="J273" s="2" t="e">
        <f>VLOOKUP(A273,'OAdata 313 US GridIDs 2016-22'!A:G,4,FALSE)</f>
        <v>#N/A</v>
      </c>
      <c r="K273" s="2" t="e">
        <f>VLOOKUP(A273,'OAdata 313 US GridIDs 2016-22'!A:G,5,FALSE)</f>
        <v>#N/A</v>
      </c>
      <c r="L273" s="2" t="e">
        <f>VLOOKUP(A273,'OAdata 313 US GridIDs 2016-22'!A:G,6,FALSE)</f>
        <v>#N/A</v>
      </c>
      <c r="M273" s="2" t="e">
        <f>VLOOKUP(A273,'OAdata 313 US GridIDs 2016-22'!A:G,7,FALSE)</f>
        <v>#N/A</v>
      </c>
      <c r="N273" s="2" t="e">
        <f t="shared" si="45"/>
        <v>#N/A</v>
      </c>
      <c r="O273" s="2" t="e">
        <f t="shared" si="46"/>
        <v>#N/A</v>
      </c>
      <c r="P273" s="2" t="e">
        <f t="shared" si="47"/>
        <v>#N/A</v>
      </c>
      <c r="Q273" s="6" t="e">
        <f t="shared" si="48"/>
        <v>#N/A</v>
      </c>
      <c r="R273" s="3" t="e">
        <f t="shared" si="49"/>
        <v>#N/A</v>
      </c>
      <c r="S273" s="3" t="e">
        <f t="shared" si="50"/>
        <v>#N/A</v>
      </c>
      <c r="T273" s="3" t="e">
        <f t="shared" si="51"/>
        <v>#N/A</v>
      </c>
      <c r="U273" s="3" t="e">
        <f t="shared" si="52"/>
        <v>#N/A</v>
      </c>
      <c r="V273" s="3" t="e">
        <f t="shared" si="53"/>
        <v>#N/A</v>
      </c>
      <c r="W273" s="2" t="e">
        <f t="shared" si="54"/>
        <v>#N/A</v>
      </c>
    </row>
    <row r="274" spans="1:23" x14ac:dyDescent="0.25">
      <c r="A274" t="s">
        <v>571</v>
      </c>
      <c r="B274" t="s">
        <v>572</v>
      </c>
      <c r="D274" t="s">
        <v>9</v>
      </c>
      <c r="E274" s="2">
        <v>3428</v>
      </c>
      <c r="F274" s="2">
        <f>VLOOKUP(A274,'USall 2016-2022'!A:T,4,FALSE)</f>
        <v>5997</v>
      </c>
      <c r="G274" s="3">
        <f t="shared" si="44"/>
        <v>57.161914290478578</v>
      </c>
      <c r="H274" s="2">
        <f>VLOOKUP(A274,'OAdata 313 US GridIDs 2016-22'!A:G,2,FALSE)</f>
        <v>1786</v>
      </c>
      <c r="I274" s="2">
        <f>VLOOKUP(A274,'OAdata 313 US GridIDs 2016-22'!A:G,3,FALSE)</f>
        <v>1639</v>
      </c>
      <c r="J274" s="2">
        <f>VLOOKUP(A274,'OAdata 313 US GridIDs 2016-22'!A:G,4,FALSE)</f>
        <v>507</v>
      </c>
      <c r="K274" s="2">
        <f>VLOOKUP(A274,'OAdata 313 US GridIDs 2016-22'!A:G,5,FALSE)</f>
        <v>393</v>
      </c>
      <c r="L274" s="2">
        <f>VLOOKUP(A274,'OAdata 313 US GridIDs 2016-22'!A:G,6,FALSE)</f>
        <v>441</v>
      </c>
      <c r="M274" s="2">
        <f>VLOOKUP(A274,'OAdata 313 US GridIDs 2016-22'!A:G,7,FALSE)</f>
        <v>445</v>
      </c>
      <c r="N274" s="2">
        <f t="shared" si="45"/>
        <v>1786</v>
      </c>
      <c r="O274" s="2">
        <f t="shared" si="46"/>
        <v>0</v>
      </c>
      <c r="P274" s="2">
        <f t="shared" si="47"/>
        <v>3425</v>
      </c>
      <c r="Q274" s="6">
        <f t="shared" si="48"/>
        <v>0.99912485414235708</v>
      </c>
      <c r="R274" s="3">
        <f t="shared" si="49"/>
        <v>47.854014598540147</v>
      </c>
      <c r="S274" s="3">
        <f t="shared" si="50"/>
        <v>14.802919708029197</v>
      </c>
      <c r="T274" s="3">
        <f t="shared" si="51"/>
        <v>11.474452554744525</v>
      </c>
      <c r="U274" s="3">
        <f t="shared" si="52"/>
        <v>12.875912408759124</v>
      </c>
      <c r="V274" s="3">
        <f t="shared" si="53"/>
        <v>12.992700729927007</v>
      </c>
      <c r="W274" s="2">
        <f t="shared" si="54"/>
        <v>100</v>
      </c>
    </row>
    <row r="275" spans="1:23" x14ac:dyDescent="0.25">
      <c r="A275" t="s">
        <v>573</v>
      </c>
      <c r="B275" t="s">
        <v>574</v>
      </c>
      <c r="D275" t="s">
        <v>9</v>
      </c>
      <c r="E275" s="2">
        <v>3375</v>
      </c>
      <c r="F275" s="2">
        <f>VLOOKUP(A275,'USall 2016-2022'!A:T,4,FALSE)</f>
        <v>5423</v>
      </c>
      <c r="G275" s="3">
        <f t="shared" si="44"/>
        <v>62.234925318089616</v>
      </c>
      <c r="H275" s="2">
        <f>VLOOKUP(A275,'OAdata 313 US GridIDs 2016-22'!A:G,2,FALSE)</f>
        <v>3133</v>
      </c>
      <c r="I275" s="2">
        <f>VLOOKUP(A275,'OAdata 313 US GridIDs 2016-22'!A:G,3,FALSE)</f>
        <v>251</v>
      </c>
      <c r="J275" s="2">
        <f>VLOOKUP(A275,'OAdata 313 US GridIDs 2016-22'!A:G,4,FALSE)</f>
        <v>759</v>
      </c>
      <c r="K275" s="2">
        <f>VLOOKUP(A275,'OAdata 313 US GridIDs 2016-22'!A:G,5,FALSE)</f>
        <v>1011</v>
      </c>
      <c r="L275" s="2">
        <f>VLOOKUP(A275,'OAdata 313 US GridIDs 2016-22'!A:G,6,FALSE)</f>
        <v>722</v>
      </c>
      <c r="M275" s="2">
        <f>VLOOKUP(A275,'OAdata 313 US GridIDs 2016-22'!A:G,7,FALSE)</f>
        <v>641</v>
      </c>
      <c r="N275" s="2">
        <f t="shared" si="45"/>
        <v>3133</v>
      </c>
      <c r="O275" s="2">
        <f t="shared" si="46"/>
        <v>0</v>
      </c>
      <c r="P275" s="2">
        <f t="shared" si="47"/>
        <v>3384</v>
      </c>
      <c r="Q275" s="6">
        <f t="shared" si="48"/>
        <v>1.0026666666666666</v>
      </c>
      <c r="R275" s="3">
        <f t="shared" si="49"/>
        <v>7.41725768321513</v>
      </c>
      <c r="S275" s="3">
        <f t="shared" si="50"/>
        <v>22.429078014184398</v>
      </c>
      <c r="T275" s="3">
        <f t="shared" si="51"/>
        <v>29.875886524822693</v>
      </c>
      <c r="U275" s="3">
        <f t="shared" si="52"/>
        <v>21.335697399527188</v>
      </c>
      <c r="V275" s="3">
        <f t="shared" si="53"/>
        <v>18.942080378250591</v>
      </c>
      <c r="W275" s="2">
        <f t="shared" si="54"/>
        <v>100</v>
      </c>
    </row>
    <row r="276" spans="1:23" x14ac:dyDescent="0.25">
      <c r="A276" t="s">
        <v>575</v>
      </c>
      <c r="B276" t="s">
        <v>576</v>
      </c>
      <c r="D276" t="s">
        <v>9</v>
      </c>
      <c r="E276" s="2">
        <v>3352</v>
      </c>
      <c r="F276" s="2">
        <f>VLOOKUP(A276,'USall 2016-2022'!A:T,4,FALSE)</f>
        <v>5895</v>
      </c>
      <c r="G276" s="3">
        <f t="shared" si="44"/>
        <v>56.861747243426628</v>
      </c>
      <c r="H276" s="2">
        <f>VLOOKUP(A276,'OAdata 313 US GridIDs 2016-22'!A:G,2,FALSE)</f>
        <v>2959</v>
      </c>
      <c r="I276" s="2">
        <f>VLOOKUP(A276,'OAdata 313 US GridIDs 2016-22'!A:G,3,FALSE)</f>
        <v>388</v>
      </c>
      <c r="J276" s="2">
        <f>VLOOKUP(A276,'OAdata 313 US GridIDs 2016-22'!A:G,4,FALSE)</f>
        <v>1081</v>
      </c>
      <c r="K276" s="2">
        <f>VLOOKUP(A276,'OAdata 313 US GridIDs 2016-22'!A:G,5,FALSE)</f>
        <v>869</v>
      </c>
      <c r="L276" s="2">
        <f>VLOOKUP(A276,'OAdata 313 US GridIDs 2016-22'!A:G,6,FALSE)</f>
        <v>678</v>
      </c>
      <c r="M276" s="2">
        <f>VLOOKUP(A276,'OAdata 313 US GridIDs 2016-22'!A:G,7,FALSE)</f>
        <v>331</v>
      </c>
      <c r="N276" s="2">
        <f t="shared" si="45"/>
        <v>2959</v>
      </c>
      <c r="O276" s="2">
        <f t="shared" si="46"/>
        <v>0</v>
      </c>
      <c r="P276" s="2">
        <f t="shared" si="47"/>
        <v>3347</v>
      </c>
      <c r="Q276" s="6">
        <f t="shared" si="48"/>
        <v>0.99850835322195708</v>
      </c>
      <c r="R276" s="3">
        <f t="shared" si="49"/>
        <v>11.592470869435315</v>
      </c>
      <c r="S276" s="3">
        <f t="shared" si="50"/>
        <v>32.297579922318491</v>
      </c>
      <c r="T276" s="3">
        <f t="shared" si="51"/>
        <v>25.96354944726621</v>
      </c>
      <c r="U276" s="3">
        <f t="shared" si="52"/>
        <v>20.256946519270986</v>
      </c>
      <c r="V276" s="3">
        <f t="shared" si="53"/>
        <v>9.889453241708992</v>
      </c>
      <c r="W276" s="2">
        <f t="shared" si="54"/>
        <v>99.999999999999986</v>
      </c>
    </row>
    <row r="277" spans="1:23" x14ac:dyDescent="0.25">
      <c r="A277" t="s">
        <v>577</v>
      </c>
      <c r="B277" t="s">
        <v>578</v>
      </c>
      <c r="D277" t="s">
        <v>339</v>
      </c>
      <c r="E277" s="2">
        <v>3321</v>
      </c>
      <c r="F277" s="2">
        <f>VLOOKUP(A277,'USall 2016-2022'!A:T,4,FALSE)</f>
        <v>6211</v>
      </c>
      <c r="G277" s="3">
        <f t="shared" si="44"/>
        <v>53.469650619867984</v>
      </c>
      <c r="H277" s="2" t="e">
        <f>VLOOKUP(A277,'OAdata 313 US GridIDs 2016-22'!A:G,2,FALSE)</f>
        <v>#N/A</v>
      </c>
      <c r="I277" s="2" t="e">
        <f>VLOOKUP(A277,'OAdata 313 US GridIDs 2016-22'!A:G,3,FALSE)</f>
        <v>#N/A</v>
      </c>
      <c r="J277" s="2" t="e">
        <f>VLOOKUP(A277,'OAdata 313 US GridIDs 2016-22'!A:G,4,FALSE)</f>
        <v>#N/A</v>
      </c>
      <c r="K277" s="2" t="e">
        <f>VLOOKUP(A277,'OAdata 313 US GridIDs 2016-22'!A:G,5,FALSE)</f>
        <v>#N/A</v>
      </c>
      <c r="L277" s="2" t="e">
        <f>VLOOKUP(A277,'OAdata 313 US GridIDs 2016-22'!A:G,6,FALSE)</f>
        <v>#N/A</v>
      </c>
      <c r="M277" s="2" t="e">
        <f>VLOOKUP(A277,'OAdata 313 US GridIDs 2016-22'!A:G,7,FALSE)</f>
        <v>#N/A</v>
      </c>
      <c r="N277" s="2" t="e">
        <f t="shared" si="45"/>
        <v>#N/A</v>
      </c>
      <c r="O277" s="2" t="e">
        <f t="shared" si="46"/>
        <v>#N/A</v>
      </c>
      <c r="P277" s="2" t="e">
        <f t="shared" si="47"/>
        <v>#N/A</v>
      </c>
      <c r="Q277" s="6" t="e">
        <f t="shared" si="48"/>
        <v>#N/A</v>
      </c>
      <c r="R277" s="3" t="e">
        <f t="shared" si="49"/>
        <v>#N/A</v>
      </c>
      <c r="S277" s="3" t="e">
        <f t="shared" si="50"/>
        <v>#N/A</v>
      </c>
      <c r="T277" s="3" t="e">
        <f t="shared" si="51"/>
        <v>#N/A</v>
      </c>
      <c r="U277" s="3" t="e">
        <f t="shared" si="52"/>
        <v>#N/A</v>
      </c>
      <c r="V277" s="3" t="e">
        <f t="shared" si="53"/>
        <v>#N/A</v>
      </c>
      <c r="W277" s="2" t="e">
        <f t="shared" si="54"/>
        <v>#N/A</v>
      </c>
    </row>
    <row r="278" spans="1:23" x14ac:dyDescent="0.25">
      <c r="A278" t="s">
        <v>579</v>
      </c>
      <c r="B278" t="s">
        <v>580</v>
      </c>
      <c r="D278" t="s">
        <v>9</v>
      </c>
      <c r="E278" s="2">
        <v>3319</v>
      </c>
      <c r="F278" s="2">
        <f>VLOOKUP(A278,'USall 2016-2022'!A:T,4,FALSE)</f>
        <v>6571</v>
      </c>
      <c r="G278" s="3">
        <f t="shared" si="44"/>
        <v>50.509815857555928</v>
      </c>
      <c r="H278" s="2">
        <f>VLOOKUP(A278,'OAdata 313 US GridIDs 2016-22'!A:G,2,FALSE)</f>
        <v>2493</v>
      </c>
      <c r="I278" s="2">
        <f>VLOOKUP(A278,'OAdata 313 US GridIDs 2016-22'!A:G,3,FALSE)</f>
        <v>827</v>
      </c>
      <c r="J278" s="2">
        <f>VLOOKUP(A278,'OAdata 313 US GridIDs 2016-22'!A:G,4,FALSE)</f>
        <v>915</v>
      </c>
      <c r="K278" s="2">
        <f>VLOOKUP(A278,'OAdata 313 US GridIDs 2016-22'!A:G,5,FALSE)</f>
        <v>696</v>
      </c>
      <c r="L278" s="2">
        <f>VLOOKUP(A278,'OAdata 313 US GridIDs 2016-22'!A:G,6,FALSE)</f>
        <v>464</v>
      </c>
      <c r="M278" s="2">
        <f>VLOOKUP(A278,'OAdata 313 US GridIDs 2016-22'!A:G,7,FALSE)</f>
        <v>418</v>
      </c>
      <c r="N278" s="2">
        <f t="shared" si="45"/>
        <v>2493</v>
      </c>
      <c r="O278" s="2">
        <f t="shared" si="46"/>
        <v>0</v>
      </c>
      <c r="P278" s="2">
        <f t="shared" si="47"/>
        <v>3320</v>
      </c>
      <c r="Q278" s="6">
        <f t="shared" si="48"/>
        <v>1.0003012955709552</v>
      </c>
      <c r="R278" s="3">
        <f t="shared" si="49"/>
        <v>24.909638554216869</v>
      </c>
      <c r="S278" s="3">
        <f t="shared" si="50"/>
        <v>27.560240963855421</v>
      </c>
      <c r="T278" s="3">
        <f t="shared" si="51"/>
        <v>20.963855421686748</v>
      </c>
      <c r="U278" s="3">
        <f t="shared" si="52"/>
        <v>13.975903614457833</v>
      </c>
      <c r="V278" s="3">
        <f t="shared" si="53"/>
        <v>12.590361445783133</v>
      </c>
      <c r="W278" s="2">
        <f t="shared" si="54"/>
        <v>100</v>
      </c>
    </row>
    <row r="279" spans="1:23" x14ac:dyDescent="0.25">
      <c r="A279" t="s">
        <v>581</v>
      </c>
      <c r="B279" t="s">
        <v>582</v>
      </c>
      <c r="D279" t="s">
        <v>9</v>
      </c>
      <c r="E279" s="2">
        <v>3304</v>
      </c>
      <c r="F279" s="2">
        <f>VLOOKUP(A279,'USall 2016-2022'!A:T,4,FALSE)</f>
        <v>6874</v>
      </c>
      <c r="G279" s="3">
        <f t="shared" si="44"/>
        <v>48.065173116089618</v>
      </c>
      <c r="H279" s="2">
        <f>VLOOKUP(A279,'OAdata 313 US GridIDs 2016-22'!A:G,2,FALSE)</f>
        <v>2249</v>
      </c>
      <c r="I279" s="2">
        <f>VLOOKUP(A279,'OAdata 313 US GridIDs 2016-22'!A:G,3,FALSE)</f>
        <v>1043</v>
      </c>
      <c r="J279" s="2">
        <f>VLOOKUP(A279,'OAdata 313 US GridIDs 2016-22'!A:G,4,FALSE)</f>
        <v>420</v>
      </c>
      <c r="K279" s="2">
        <f>VLOOKUP(A279,'OAdata 313 US GridIDs 2016-22'!A:G,5,FALSE)</f>
        <v>668</v>
      </c>
      <c r="L279" s="2">
        <f>VLOOKUP(A279,'OAdata 313 US GridIDs 2016-22'!A:G,6,FALSE)</f>
        <v>643</v>
      </c>
      <c r="M279" s="2">
        <f>VLOOKUP(A279,'OAdata 313 US GridIDs 2016-22'!A:G,7,FALSE)</f>
        <v>518</v>
      </c>
      <c r="N279" s="2">
        <f t="shared" si="45"/>
        <v>2249</v>
      </c>
      <c r="O279" s="2">
        <f t="shared" si="46"/>
        <v>0</v>
      </c>
      <c r="P279" s="2">
        <f t="shared" si="47"/>
        <v>3292</v>
      </c>
      <c r="Q279" s="6">
        <f t="shared" si="48"/>
        <v>0.99636803874092006</v>
      </c>
      <c r="R279" s="3">
        <f t="shared" si="49"/>
        <v>31.682867557715678</v>
      </c>
      <c r="S279" s="3">
        <f t="shared" si="50"/>
        <v>12.75820170109356</v>
      </c>
      <c r="T279" s="3">
        <f t="shared" si="51"/>
        <v>20.291616038882136</v>
      </c>
      <c r="U279" s="3">
        <f t="shared" si="52"/>
        <v>19.5321992709599</v>
      </c>
      <c r="V279" s="3">
        <f t="shared" si="53"/>
        <v>15.735115431348722</v>
      </c>
      <c r="W279" s="2">
        <f t="shared" si="54"/>
        <v>99.999999999999986</v>
      </c>
    </row>
    <row r="280" spans="1:23" x14ac:dyDescent="0.25">
      <c r="A280" t="s">
        <v>583</v>
      </c>
      <c r="B280" t="s">
        <v>584</v>
      </c>
      <c r="D280" t="s">
        <v>9</v>
      </c>
      <c r="E280" s="2">
        <v>3296</v>
      </c>
      <c r="F280" s="2">
        <f>VLOOKUP(A280,'USall 2016-2022'!A:T,4,FALSE)</f>
        <v>8992</v>
      </c>
      <c r="G280" s="3">
        <f t="shared" si="44"/>
        <v>36.654804270462634</v>
      </c>
      <c r="H280" s="2">
        <f>VLOOKUP(A280,'OAdata 313 US GridIDs 2016-22'!A:G,2,FALSE)</f>
        <v>2455</v>
      </c>
      <c r="I280" s="2">
        <f>VLOOKUP(A280,'OAdata 313 US GridIDs 2016-22'!A:G,3,FALSE)</f>
        <v>839</v>
      </c>
      <c r="J280" s="2">
        <f>VLOOKUP(A280,'OAdata 313 US GridIDs 2016-22'!A:G,4,FALSE)</f>
        <v>501</v>
      </c>
      <c r="K280" s="2">
        <f>VLOOKUP(A280,'OAdata 313 US GridIDs 2016-22'!A:G,5,FALSE)</f>
        <v>952</v>
      </c>
      <c r="L280" s="2">
        <f>VLOOKUP(A280,'OAdata 313 US GridIDs 2016-22'!A:G,6,FALSE)</f>
        <v>333</v>
      </c>
      <c r="M280" s="2">
        <f>VLOOKUP(A280,'OAdata 313 US GridIDs 2016-22'!A:G,7,FALSE)</f>
        <v>669</v>
      </c>
      <c r="N280" s="2">
        <f t="shared" si="45"/>
        <v>2455</v>
      </c>
      <c r="O280" s="2">
        <f t="shared" si="46"/>
        <v>0</v>
      </c>
      <c r="P280" s="2">
        <f t="shared" si="47"/>
        <v>3294</v>
      </c>
      <c r="Q280" s="6">
        <f t="shared" si="48"/>
        <v>0.99939320388349517</v>
      </c>
      <c r="R280" s="3">
        <f t="shared" si="49"/>
        <v>25.470552519732848</v>
      </c>
      <c r="S280" s="3">
        <f t="shared" si="50"/>
        <v>15.209471766848818</v>
      </c>
      <c r="T280" s="3">
        <f t="shared" si="51"/>
        <v>28.901032179720705</v>
      </c>
      <c r="U280" s="3">
        <f t="shared" si="52"/>
        <v>10.10928961748634</v>
      </c>
      <c r="V280" s="3">
        <f t="shared" si="53"/>
        <v>20.309653916211293</v>
      </c>
      <c r="W280" s="2">
        <f t="shared" si="54"/>
        <v>100</v>
      </c>
    </row>
    <row r="281" spans="1:23" x14ac:dyDescent="0.25">
      <c r="A281" t="s">
        <v>585</v>
      </c>
      <c r="B281" t="s">
        <v>586</v>
      </c>
      <c r="D281" t="s">
        <v>587</v>
      </c>
      <c r="E281" s="2">
        <v>3294</v>
      </c>
      <c r="F281" s="2">
        <f>VLOOKUP(A281,'USall 2016-2022'!A:T,4,FALSE)</f>
        <v>6442</v>
      </c>
      <c r="G281" s="3">
        <f t="shared" si="44"/>
        <v>51.133188450791678</v>
      </c>
      <c r="H281" s="2" t="e">
        <f>VLOOKUP(A281,'OAdata 313 US GridIDs 2016-22'!A:G,2,FALSE)</f>
        <v>#N/A</v>
      </c>
      <c r="I281" s="2" t="e">
        <f>VLOOKUP(A281,'OAdata 313 US GridIDs 2016-22'!A:G,3,FALSE)</f>
        <v>#N/A</v>
      </c>
      <c r="J281" s="2" t="e">
        <f>VLOOKUP(A281,'OAdata 313 US GridIDs 2016-22'!A:G,4,FALSE)</f>
        <v>#N/A</v>
      </c>
      <c r="K281" s="2" t="e">
        <f>VLOOKUP(A281,'OAdata 313 US GridIDs 2016-22'!A:G,5,FALSE)</f>
        <v>#N/A</v>
      </c>
      <c r="L281" s="2" t="e">
        <f>VLOOKUP(A281,'OAdata 313 US GridIDs 2016-22'!A:G,6,FALSE)</f>
        <v>#N/A</v>
      </c>
      <c r="M281" s="2" t="e">
        <f>VLOOKUP(A281,'OAdata 313 US GridIDs 2016-22'!A:G,7,FALSE)</f>
        <v>#N/A</v>
      </c>
      <c r="N281" s="2" t="e">
        <f t="shared" si="45"/>
        <v>#N/A</v>
      </c>
      <c r="O281" s="2" t="e">
        <f t="shared" si="46"/>
        <v>#N/A</v>
      </c>
      <c r="P281" s="2" t="e">
        <f t="shared" si="47"/>
        <v>#N/A</v>
      </c>
      <c r="Q281" s="6" t="e">
        <f t="shared" si="48"/>
        <v>#N/A</v>
      </c>
      <c r="R281" s="3" t="e">
        <f t="shared" si="49"/>
        <v>#N/A</v>
      </c>
      <c r="S281" s="3" t="e">
        <f t="shared" si="50"/>
        <v>#N/A</v>
      </c>
      <c r="T281" s="3" t="e">
        <f t="shared" si="51"/>
        <v>#N/A</v>
      </c>
      <c r="U281" s="3" t="e">
        <f t="shared" si="52"/>
        <v>#N/A</v>
      </c>
      <c r="V281" s="3" t="e">
        <f t="shared" si="53"/>
        <v>#N/A</v>
      </c>
      <c r="W281" s="2" t="e">
        <f t="shared" si="54"/>
        <v>#N/A</v>
      </c>
    </row>
    <row r="282" spans="1:23" x14ac:dyDescent="0.25">
      <c r="A282" t="s">
        <v>588</v>
      </c>
      <c r="B282" t="s">
        <v>589</v>
      </c>
      <c r="D282" t="s">
        <v>306</v>
      </c>
      <c r="E282" s="2">
        <v>3293</v>
      </c>
      <c r="F282" s="2">
        <f>VLOOKUP(A282,'USall 2016-2022'!A:T,4,FALSE)</f>
        <v>7623</v>
      </c>
      <c r="G282" s="3">
        <f t="shared" si="44"/>
        <v>43.198215925488654</v>
      </c>
      <c r="H282" s="2" t="e">
        <f>VLOOKUP(A282,'OAdata 313 US GridIDs 2016-22'!A:G,2,FALSE)</f>
        <v>#N/A</v>
      </c>
      <c r="I282" s="2" t="e">
        <f>VLOOKUP(A282,'OAdata 313 US GridIDs 2016-22'!A:G,3,FALSE)</f>
        <v>#N/A</v>
      </c>
      <c r="J282" s="2" t="e">
        <f>VLOOKUP(A282,'OAdata 313 US GridIDs 2016-22'!A:G,4,FALSE)</f>
        <v>#N/A</v>
      </c>
      <c r="K282" s="2" t="e">
        <f>VLOOKUP(A282,'OAdata 313 US GridIDs 2016-22'!A:G,5,FALSE)</f>
        <v>#N/A</v>
      </c>
      <c r="L282" s="2" t="e">
        <f>VLOOKUP(A282,'OAdata 313 US GridIDs 2016-22'!A:G,6,FALSE)</f>
        <v>#N/A</v>
      </c>
      <c r="M282" s="2" t="e">
        <f>VLOOKUP(A282,'OAdata 313 US GridIDs 2016-22'!A:G,7,FALSE)</f>
        <v>#N/A</v>
      </c>
      <c r="N282" s="2" t="e">
        <f t="shared" si="45"/>
        <v>#N/A</v>
      </c>
      <c r="O282" s="2" t="e">
        <f t="shared" si="46"/>
        <v>#N/A</v>
      </c>
      <c r="P282" s="2" t="e">
        <f t="shared" si="47"/>
        <v>#N/A</v>
      </c>
      <c r="Q282" s="6" t="e">
        <f t="shared" si="48"/>
        <v>#N/A</v>
      </c>
      <c r="R282" s="3" t="e">
        <f t="shared" si="49"/>
        <v>#N/A</v>
      </c>
      <c r="S282" s="3" t="e">
        <f t="shared" si="50"/>
        <v>#N/A</v>
      </c>
      <c r="T282" s="3" t="e">
        <f t="shared" si="51"/>
        <v>#N/A</v>
      </c>
      <c r="U282" s="3" t="e">
        <f t="shared" si="52"/>
        <v>#N/A</v>
      </c>
      <c r="V282" s="3" t="e">
        <f t="shared" si="53"/>
        <v>#N/A</v>
      </c>
      <c r="W282" s="2" t="e">
        <f t="shared" si="54"/>
        <v>#N/A</v>
      </c>
    </row>
    <row r="283" spans="1:23" x14ac:dyDescent="0.25">
      <c r="A283" t="s">
        <v>590</v>
      </c>
      <c r="B283" t="s">
        <v>591</v>
      </c>
      <c r="D283" t="s">
        <v>9</v>
      </c>
      <c r="E283" s="2">
        <v>3284</v>
      </c>
      <c r="F283" s="2">
        <f>VLOOKUP(A283,'USall 2016-2022'!A:T,4,FALSE)</f>
        <v>5210</v>
      </c>
      <c r="G283" s="3">
        <f t="shared" si="44"/>
        <v>63.032629558541267</v>
      </c>
      <c r="H283" s="2">
        <f>VLOOKUP(A283,'OAdata 313 US GridIDs 2016-22'!A:G,2,FALSE)</f>
        <v>2602</v>
      </c>
      <c r="I283" s="2">
        <f>VLOOKUP(A283,'OAdata 313 US GridIDs 2016-22'!A:G,3,FALSE)</f>
        <v>616</v>
      </c>
      <c r="J283" s="2">
        <f>VLOOKUP(A283,'OAdata 313 US GridIDs 2016-22'!A:G,4,FALSE)</f>
        <v>1059</v>
      </c>
      <c r="K283" s="2">
        <f>VLOOKUP(A283,'OAdata 313 US GridIDs 2016-22'!A:G,5,FALSE)</f>
        <v>747</v>
      </c>
      <c r="L283" s="2">
        <f>VLOOKUP(A283,'OAdata 313 US GridIDs 2016-22'!A:G,6,FALSE)</f>
        <v>431</v>
      </c>
      <c r="M283" s="2">
        <f>VLOOKUP(A283,'OAdata 313 US GridIDs 2016-22'!A:G,7,FALSE)</f>
        <v>365</v>
      </c>
      <c r="N283" s="2">
        <f t="shared" si="45"/>
        <v>2602</v>
      </c>
      <c r="O283" s="2">
        <f t="shared" si="46"/>
        <v>0</v>
      </c>
      <c r="P283" s="2">
        <f t="shared" si="47"/>
        <v>3218</v>
      </c>
      <c r="Q283" s="6">
        <f t="shared" si="48"/>
        <v>0.97990255785627289</v>
      </c>
      <c r="R283" s="3">
        <f t="shared" si="49"/>
        <v>19.142324425108765</v>
      </c>
      <c r="S283" s="3">
        <f t="shared" si="50"/>
        <v>32.908638906152888</v>
      </c>
      <c r="T283" s="3">
        <f t="shared" si="51"/>
        <v>23.213175885643256</v>
      </c>
      <c r="U283" s="3">
        <f t="shared" si="52"/>
        <v>13.393412057178372</v>
      </c>
      <c r="V283" s="3">
        <f t="shared" si="53"/>
        <v>11.342448725916718</v>
      </c>
      <c r="W283" s="2">
        <f t="shared" si="54"/>
        <v>100</v>
      </c>
    </row>
    <row r="284" spans="1:23" x14ac:dyDescent="0.25">
      <c r="A284" t="s">
        <v>592</v>
      </c>
      <c r="B284" t="s">
        <v>593</v>
      </c>
      <c r="D284" t="s">
        <v>339</v>
      </c>
      <c r="E284" s="2">
        <v>3273</v>
      </c>
      <c r="F284" s="2">
        <f>VLOOKUP(A284,'USall 2016-2022'!A:T,4,FALSE)</f>
        <v>6308</v>
      </c>
      <c r="G284" s="3">
        <f t="shared" si="44"/>
        <v>51.88649334178821</v>
      </c>
      <c r="H284" s="2" t="e">
        <f>VLOOKUP(A284,'OAdata 313 US GridIDs 2016-22'!A:G,2,FALSE)</f>
        <v>#N/A</v>
      </c>
      <c r="I284" s="2" t="e">
        <f>VLOOKUP(A284,'OAdata 313 US GridIDs 2016-22'!A:G,3,FALSE)</f>
        <v>#N/A</v>
      </c>
      <c r="J284" s="2" t="e">
        <f>VLOOKUP(A284,'OAdata 313 US GridIDs 2016-22'!A:G,4,FALSE)</f>
        <v>#N/A</v>
      </c>
      <c r="K284" s="2" t="e">
        <f>VLOOKUP(A284,'OAdata 313 US GridIDs 2016-22'!A:G,5,FALSE)</f>
        <v>#N/A</v>
      </c>
      <c r="L284" s="2" t="e">
        <f>VLOOKUP(A284,'OAdata 313 US GridIDs 2016-22'!A:G,6,FALSE)</f>
        <v>#N/A</v>
      </c>
      <c r="M284" s="2" t="e">
        <f>VLOOKUP(A284,'OAdata 313 US GridIDs 2016-22'!A:G,7,FALSE)</f>
        <v>#N/A</v>
      </c>
      <c r="N284" s="2" t="e">
        <f t="shared" si="45"/>
        <v>#N/A</v>
      </c>
      <c r="O284" s="2" t="e">
        <f t="shared" si="46"/>
        <v>#N/A</v>
      </c>
      <c r="P284" s="2" t="e">
        <f t="shared" si="47"/>
        <v>#N/A</v>
      </c>
      <c r="Q284" s="6" t="e">
        <f t="shared" si="48"/>
        <v>#N/A</v>
      </c>
      <c r="R284" s="3" t="e">
        <f t="shared" si="49"/>
        <v>#N/A</v>
      </c>
      <c r="S284" s="3" t="e">
        <f t="shared" si="50"/>
        <v>#N/A</v>
      </c>
      <c r="T284" s="3" t="e">
        <f t="shared" si="51"/>
        <v>#N/A</v>
      </c>
      <c r="U284" s="3" t="e">
        <f t="shared" si="52"/>
        <v>#N/A</v>
      </c>
      <c r="V284" s="3" t="e">
        <f t="shared" si="53"/>
        <v>#N/A</v>
      </c>
      <c r="W284" s="2" t="e">
        <f t="shared" si="54"/>
        <v>#N/A</v>
      </c>
    </row>
    <row r="285" spans="1:23" x14ac:dyDescent="0.25">
      <c r="A285" t="s">
        <v>594</v>
      </c>
      <c r="B285" t="s">
        <v>595</v>
      </c>
      <c r="D285" t="s">
        <v>9</v>
      </c>
      <c r="E285" s="2">
        <v>3232</v>
      </c>
      <c r="F285" s="2">
        <f>VLOOKUP(A285,'USall 2016-2022'!A:T,4,FALSE)</f>
        <v>6620</v>
      </c>
      <c r="G285" s="3">
        <f t="shared" si="44"/>
        <v>48.821752265861029</v>
      </c>
      <c r="H285" s="2">
        <f>VLOOKUP(A285,'OAdata 313 US GridIDs 2016-22'!A:G,2,FALSE)</f>
        <v>2408</v>
      </c>
      <c r="I285" s="2">
        <f>VLOOKUP(A285,'OAdata 313 US GridIDs 2016-22'!A:G,3,FALSE)</f>
        <v>819</v>
      </c>
      <c r="J285" s="2">
        <f>VLOOKUP(A285,'OAdata 313 US GridIDs 2016-22'!A:G,4,FALSE)</f>
        <v>828</v>
      </c>
      <c r="K285" s="2">
        <f>VLOOKUP(A285,'OAdata 313 US GridIDs 2016-22'!A:G,5,FALSE)</f>
        <v>500</v>
      </c>
      <c r="L285" s="2">
        <f>VLOOKUP(A285,'OAdata 313 US GridIDs 2016-22'!A:G,6,FALSE)</f>
        <v>737</v>
      </c>
      <c r="M285" s="2">
        <f>VLOOKUP(A285,'OAdata 313 US GridIDs 2016-22'!A:G,7,FALSE)</f>
        <v>343</v>
      </c>
      <c r="N285" s="2">
        <f t="shared" si="45"/>
        <v>2408</v>
      </c>
      <c r="O285" s="2">
        <f t="shared" si="46"/>
        <v>0</v>
      </c>
      <c r="P285" s="2">
        <f t="shared" si="47"/>
        <v>3227</v>
      </c>
      <c r="Q285" s="6">
        <f t="shared" si="48"/>
        <v>0.99845297029702973</v>
      </c>
      <c r="R285" s="3">
        <f t="shared" si="49"/>
        <v>25.379609544468547</v>
      </c>
      <c r="S285" s="3">
        <f t="shared" si="50"/>
        <v>25.658506352649518</v>
      </c>
      <c r="T285" s="3">
        <f t="shared" si="51"/>
        <v>15.494267121165169</v>
      </c>
      <c r="U285" s="3">
        <f t="shared" si="52"/>
        <v>22.838549736597457</v>
      </c>
      <c r="V285" s="3">
        <f t="shared" si="53"/>
        <v>10.629067245119305</v>
      </c>
      <c r="W285" s="2">
        <f t="shared" si="54"/>
        <v>99.999999999999986</v>
      </c>
    </row>
    <row r="286" spans="1:23" x14ac:dyDescent="0.25">
      <c r="A286" t="s">
        <v>596</v>
      </c>
      <c r="B286" t="s">
        <v>597</v>
      </c>
      <c r="D286" t="s">
        <v>9</v>
      </c>
      <c r="E286" s="2">
        <v>3229</v>
      </c>
      <c r="F286" s="2">
        <f>VLOOKUP(A286,'USall 2016-2022'!A:T,4,FALSE)</f>
        <v>5635</v>
      </c>
      <c r="G286" s="3">
        <f t="shared" si="44"/>
        <v>57.302573203194321</v>
      </c>
      <c r="H286" s="2">
        <f>VLOOKUP(A286,'OAdata 313 US GridIDs 2016-22'!A:G,2,FALSE)</f>
        <v>2521</v>
      </c>
      <c r="I286" s="2">
        <f>VLOOKUP(A286,'OAdata 313 US GridIDs 2016-22'!A:G,3,FALSE)</f>
        <v>706</v>
      </c>
      <c r="J286" s="2">
        <f>VLOOKUP(A286,'OAdata 313 US GridIDs 2016-22'!A:G,4,FALSE)</f>
        <v>530</v>
      </c>
      <c r="K286" s="2">
        <f>VLOOKUP(A286,'OAdata 313 US GridIDs 2016-22'!A:G,5,FALSE)</f>
        <v>624</v>
      </c>
      <c r="L286" s="2">
        <f>VLOOKUP(A286,'OAdata 313 US GridIDs 2016-22'!A:G,6,FALSE)</f>
        <v>906</v>
      </c>
      <c r="M286" s="2">
        <f>VLOOKUP(A286,'OAdata 313 US GridIDs 2016-22'!A:G,7,FALSE)</f>
        <v>461</v>
      </c>
      <c r="N286" s="2">
        <f t="shared" si="45"/>
        <v>2521</v>
      </c>
      <c r="O286" s="2">
        <f t="shared" si="46"/>
        <v>0</v>
      </c>
      <c r="P286" s="2">
        <f t="shared" si="47"/>
        <v>3227</v>
      </c>
      <c r="Q286" s="6">
        <f t="shared" si="48"/>
        <v>0.99938061319293903</v>
      </c>
      <c r="R286" s="3">
        <f t="shared" si="49"/>
        <v>21.877905175085218</v>
      </c>
      <c r="S286" s="3">
        <f t="shared" si="50"/>
        <v>16.42392314843508</v>
      </c>
      <c r="T286" s="3">
        <f t="shared" si="51"/>
        <v>19.336845367214131</v>
      </c>
      <c r="U286" s="3">
        <f t="shared" si="52"/>
        <v>28.075612023551287</v>
      </c>
      <c r="V286" s="3">
        <f t="shared" si="53"/>
        <v>14.285714285714285</v>
      </c>
      <c r="W286" s="2">
        <f t="shared" si="54"/>
        <v>100</v>
      </c>
    </row>
    <row r="287" spans="1:23" x14ac:dyDescent="0.25">
      <c r="A287" t="s">
        <v>598</v>
      </c>
      <c r="B287" t="s">
        <v>599</v>
      </c>
      <c r="D287" t="s">
        <v>9</v>
      </c>
      <c r="E287" s="2">
        <v>3227</v>
      </c>
      <c r="F287" s="2">
        <f>VLOOKUP(A287,'USall 2016-2022'!A:T,4,FALSE)</f>
        <v>8619</v>
      </c>
      <c r="G287" s="3">
        <f t="shared" si="44"/>
        <v>37.440538345515719</v>
      </c>
      <c r="H287" s="2">
        <f>VLOOKUP(A287,'OAdata 313 US GridIDs 2016-22'!A:G,2,FALSE)</f>
        <v>2722</v>
      </c>
      <c r="I287" s="2">
        <f>VLOOKUP(A287,'OAdata 313 US GridIDs 2016-22'!A:G,3,FALSE)</f>
        <v>501</v>
      </c>
      <c r="J287" s="2">
        <f>VLOOKUP(A287,'OAdata 313 US GridIDs 2016-22'!A:G,4,FALSE)</f>
        <v>1131</v>
      </c>
      <c r="K287" s="2">
        <f>VLOOKUP(A287,'OAdata 313 US GridIDs 2016-22'!A:G,5,FALSE)</f>
        <v>697</v>
      </c>
      <c r="L287" s="2">
        <f>VLOOKUP(A287,'OAdata 313 US GridIDs 2016-22'!A:G,6,FALSE)</f>
        <v>582</v>
      </c>
      <c r="M287" s="2">
        <f>VLOOKUP(A287,'OAdata 313 US GridIDs 2016-22'!A:G,7,FALSE)</f>
        <v>312</v>
      </c>
      <c r="N287" s="2">
        <f t="shared" si="45"/>
        <v>2722</v>
      </c>
      <c r="O287" s="2">
        <f t="shared" si="46"/>
        <v>0</v>
      </c>
      <c r="P287" s="2">
        <f t="shared" si="47"/>
        <v>3223</v>
      </c>
      <c r="Q287" s="6">
        <f t="shared" si="48"/>
        <v>0.99876045863030682</v>
      </c>
      <c r="R287" s="3">
        <f t="shared" si="49"/>
        <v>15.544523735650015</v>
      </c>
      <c r="S287" s="3">
        <f t="shared" si="50"/>
        <v>35.09152963077878</v>
      </c>
      <c r="T287" s="3">
        <f t="shared" si="51"/>
        <v>21.625814458578962</v>
      </c>
      <c r="U287" s="3">
        <f t="shared" si="52"/>
        <v>18.057710207880856</v>
      </c>
      <c r="V287" s="3">
        <f t="shared" si="53"/>
        <v>9.6804219671113874</v>
      </c>
      <c r="W287" s="2">
        <f t="shared" si="54"/>
        <v>100</v>
      </c>
    </row>
    <row r="288" spans="1:23" x14ac:dyDescent="0.25">
      <c r="A288" t="s">
        <v>600</v>
      </c>
      <c r="B288" t="s">
        <v>601</v>
      </c>
      <c r="D288" t="s">
        <v>9</v>
      </c>
      <c r="E288" s="2">
        <v>3214</v>
      </c>
      <c r="F288" s="2">
        <f>VLOOKUP(A288,'USall 2016-2022'!A:T,4,FALSE)</f>
        <v>7320</v>
      </c>
      <c r="G288" s="3">
        <f t="shared" si="44"/>
        <v>43.907103825136609</v>
      </c>
      <c r="H288" s="2">
        <f>VLOOKUP(A288,'OAdata 313 US GridIDs 2016-22'!A:G,2,FALSE)</f>
        <v>2761</v>
      </c>
      <c r="I288" s="2">
        <f>VLOOKUP(A288,'OAdata 313 US GridIDs 2016-22'!A:G,3,FALSE)</f>
        <v>440</v>
      </c>
      <c r="J288" s="2">
        <f>VLOOKUP(A288,'OAdata 313 US GridIDs 2016-22'!A:G,4,FALSE)</f>
        <v>868</v>
      </c>
      <c r="K288" s="2">
        <f>VLOOKUP(A288,'OAdata 313 US GridIDs 2016-22'!A:G,5,FALSE)</f>
        <v>1105</v>
      </c>
      <c r="L288" s="2">
        <f>VLOOKUP(A288,'OAdata 313 US GridIDs 2016-22'!A:G,6,FALSE)</f>
        <v>492</v>
      </c>
      <c r="M288" s="2">
        <f>VLOOKUP(A288,'OAdata 313 US GridIDs 2016-22'!A:G,7,FALSE)</f>
        <v>296</v>
      </c>
      <c r="N288" s="2">
        <f t="shared" si="45"/>
        <v>2761</v>
      </c>
      <c r="O288" s="2">
        <f t="shared" si="46"/>
        <v>0</v>
      </c>
      <c r="P288" s="2">
        <f t="shared" si="47"/>
        <v>3201</v>
      </c>
      <c r="Q288" s="6">
        <f t="shared" si="48"/>
        <v>0.99595519601742377</v>
      </c>
      <c r="R288" s="3">
        <f t="shared" si="49"/>
        <v>13.745704467353953</v>
      </c>
      <c r="S288" s="3">
        <f t="shared" si="50"/>
        <v>27.116526085598252</v>
      </c>
      <c r="T288" s="3">
        <f t="shared" si="51"/>
        <v>34.520462355513907</v>
      </c>
      <c r="U288" s="3">
        <f t="shared" si="52"/>
        <v>15.370196813495781</v>
      </c>
      <c r="V288" s="3">
        <f t="shared" si="53"/>
        <v>9.2471102780381127</v>
      </c>
      <c r="W288" s="2">
        <f t="shared" si="54"/>
        <v>100</v>
      </c>
    </row>
    <row r="289" spans="1:23" x14ac:dyDescent="0.25">
      <c r="A289" t="s">
        <v>602</v>
      </c>
      <c r="B289" t="s">
        <v>603</v>
      </c>
      <c r="D289" t="s">
        <v>9</v>
      </c>
      <c r="E289" s="2">
        <v>3209</v>
      </c>
      <c r="F289" s="2" t="e">
        <f>VLOOKUP(A289,'USall 2016-2022'!A:T,4,FALSE)</f>
        <v>#N/A</v>
      </c>
      <c r="G289" s="3" t="e">
        <f t="shared" si="44"/>
        <v>#N/A</v>
      </c>
      <c r="H289" s="2">
        <f>VLOOKUP(A289,'OAdata 313 US GridIDs 2016-22'!A:G,2,FALSE)</f>
        <v>2986</v>
      </c>
      <c r="I289" s="2">
        <f>VLOOKUP(A289,'OAdata 313 US GridIDs 2016-22'!A:G,3,FALSE)</f>
        <v>211</v>
      </c>
      <c r="J289" s="2">
        <f>VLOOKUP(A289,'OAdata 313 US GridIDs 2016-22'!A:G,4,FALSE)</f>
        <v>986</v>
      </c>
      <c r="K289" s="2">
        <f>VLOOKUP(A289,'OAdata 313 US GridIDs 2016-22'!A:G,5,FALSE)</f>
        <v>1011</v>
      </c>
      <c r="L289" s="2">
        <f>VLOOKUP(A289,'OAdata 313 US GridIDs 2016-22'!A:G,6,FALSE)</f>
        <v>504</v>
      </c>
      <c r="M289" s="2">
        <f>VLOOKUP(A289,'OAdata 313 US GridIDs 2016-22'!A:G,7,FALSE)</f>
        <v>485</v>
      </c>
      <c r="N289" s="2">
        <f t="shared" si="45"/>
        <v>2986</v>
      </c>
      <c r="O289" s="2">
        <f t="shared" si="46"/>
        <v>0</v>
      </c>
      <c r="P289" s="2">
        <f t="shared" si="47"/>
        <v>3197</v>
      </c>
      <c r="Q289" s="6">
        <f t="shared" si="48"/>
        <v>0.99626051729510756</v>
      </c>
      <c r="R289" s="3">
        <f t="shared" si="49"/>
        <v>6.5999374413512673</v>
      </c>
      <c r="S289" s="3">
        <f t="shared" si="50"/>
        <v>30.841413825461373</v>
      </c>
      <c r="T289" s="3">
        <f t="shared" si="51"/>
        <v>31.623396934626214</v>
      </c>
      <c r="U289" s="3">
        <f t="shared" si="52"/>
        <v>15.764779480763217</v>
      </c>
      <c r="V289" s="3">
        <f t="shared" si="53"/>
        <v>15.170472317797937</v>
      </c>
      <c r="W289" s="2">
        <f t="shared" si="54"/>
        <v>100</v>
      </c>
    </row>
    <row r="290" spans="1:23" x14ac:dyDescent="0.25">
      <c r="A290" t="s">
        <v>604</v>
      </c>
      <c r="B290" t="s">
        <v>605</v>
      </c>
      <c r="D290" t="s">
        <v>9</v>
      </c>
      <c r="E290" s="2">
        <v>3199</v>
      </c>
      <c r="F290" s="2">
        <f>VLOOKUP(A290,'USall 2016-2022'!A:T,4,FALSE)</f>
        <v>6597</v>
      </c>
      <c r="G290" s="3">
        <f t="shared" si="44"/>
        <v>48.491738669092008</v>
      </c>
      <c r="H290" s="2">
        <f>VLOOKUP(A290,'OAdata 313 US GridIDs 2016-22'!A:G,2,FALSE)</f>
        <v>1947</v>
      </c>
      <c r="I290" s="2">
        <f>VLOOKUP(A290,'OAdata 313 US GridIDs 2016-22'!A:G,3,FALSE)</f>
        <v>1252</v>
      </c>
      <c r="J290" s="2">
        <f>VLOOKUP(A290,'OAdata 313 US GridIDs 2016-22'!A:G,4,FALSE)</f>
        <v>605</v>
      </c>
      <c r="K290" s="2">
        <f>VLOOKUP(A290,'OAdata 313 US GridIDs 2016-22'!A:G,5,FALSE)</f>
        <v>372</v>
      </c>
      <c r="L290" s="2">
        <f>VLOOKUP(A290,'OAdata 313 US GridIDs 2016-22'!A:G,6,FALSE)</f>
        <v>533</v>
      </c>
      <c r="M290" s="2">
        <f>VLOOKUP(A290,'OAdata 313 US GridIDs 2016-22'!A:G,7,FALSE)</f>
        <v>437</v>
      </c>
      <c r="N290" s="2">
        <f t="shared" si="45"/>
        <v>1947</v>
      </c>
      <c r="O290" s="2">
        <f t="shared" si="46"/>
        <v>0</v>
      </c>
      <c r="P290" s="2">
        <f t="shared" si="47"/>
        <v>3199</v>
      </c>
      <c r="Q290" s="6">
        <f t="shared" si="48"/>
        <v>1</v>
      </c>
      <c r="R290" s="3">
        <f t="shared" si="49"/>
        <v>39.137230384495155</v>
      </c>
      <c r="S290" s="3">
        <f t="shared" si="50"/>
        <v>18.912160050015629</v>
      </c>
      <c r="T290" s="3">
        <f t="shared" si="51"/>
        <v>11.628633948108783</v>
      </c>
      <c r="U290" s="3">
        <f t="shared" si="52"/>
        <v>16.661456705220381</v>
      </c>
      <c r="V290" s="3">
        <f t="shared" si="53"/>
        <v>13.66051891216005</v>
      </c>
      <c r="W290" s="2">
        <f t="shared" si="54"/>
        <v>100</v>
      </c>
    </row>
    <row r="291" spans="1:23" x14ac:dyDescent="0.25">
      <c r="A291" t="s">
        <v>606</v>
      </c>
      <c r="B291" t="s">
        <v>607</v>
      </c>
      <c r="D291" t="s">
        <v>9</v>
      </c>
      <c r="E291" s="2">
        <v>3197</v>
      </c>
      <c r="F291" s="2" t="e">
        <f>VLOOKUP(A291,'USall 2016-2022'!A:T,4,FALSE)</f>
        <v>#N/A</v>
      </c>
      <c r="G291" s="3" t="e">
        <f t="shared" si="44"/>
        <v>#N/A</v>
      </c>
      <c r="H291" s="2">
        <f>VLOOKUP(A291,'OAdata 313 US GridIDs 2016-22'!A:G,2,FALSE)</f>
        <v>3143</v>
      </c>
      <c r="I291" s="2">
        <f>VLOOKUP(A291,'OAdata 313 US GridIDs 2016-22'!A:G,3,FALSE)</f>
        <v>59</v>
      </c>
      <c r="J291" s="2">
        <f>VLOOKUP(A291,'OAdata 313 US GridIDs 2016-22'!A:G,4,FALSE)</f>
        <v>622</v>
      </c>
      <c r="K291" s="2">
        <f>VLOOKUP(A291,'OAdata 313 US GridIDs 2016-22'!A:G,5,FALSE)</f>
        <v>1102</v>
      </c>
      <c r="L291" s="2">
        <f>VLOOKUP(A291,'OAdata 313 US GridIDs 2016-22'!A:G,6,FALSE)</f>
        <v>411</v>
      </c>
      <c r="M291" s="2">
        <f>VLOOKUP(A291,'OAdata 313 US GridIDs 2016-22'!A:G,7,FALSE)</f>
        <v>1008</v>
      </c>
      <c r="N291" s="2">
        <f t="shared" si="45"/>
        <v>3143</v>
      </c>
      <c r="O291" s="2">
        <f t="shared" si="46"/>
        <v>0</v>
      </c>
      <c r="P291" s="2">
        <f t="shared" si="47"/>
        <v>3202</v>
      </c>
      <c r="Q291" s="6">
        <f t="shared" si="48"/>
        <v>1.0015639662183298</v>
      </c>
      <c r="R291" s="3">
        <f t="shared" si="49"/>
        <v>1.8425983760149904</v>
      </c>
      <c r="S291" s="3">
        <f t="shared" si="50"/>
        <v>19.42535915053092</v>
      </c>
      <c r="T291" s="3">
        <f t="shared" si="51"/>
        <v>34.415990006246098</v>
      </c>
      <c r="U291" s="3">
        <f t="shared" si="52"/>
        <v>12.83572767020612</v>
      </c>
      <c r="V291" s="3">
        <f t="shared" si="53"/>
        <v>31.480324797001874</v>
      </c>
      <c r="W291" s="2">
        <f t="shared" si="54"/>
        <v>100</v>
      </c>
    </row>
    <row r="292" spans="1:23" x14ac:dyDescent="0.25">
      <c r="A292" t="s">
        <v>608</v>
      </c>
      <c r="B292" t="s">
        <v>609</v>
      </c>
      <c r="D292" t="s">
        <v>9</v>
      </c>
      <c r="E292" s="2">
        <v>3183</v>
      </c>
      <c r="F292" s="2">
        <f>VLOOKUP(A292,'USall 2016-2022'!A:T,4,FALSE)</f>
        <v>12100</v>
      </c>
      <c r="G292" s="3">
        <f t="shared" si="44"/>
        <v>26.305785123966942</v>
      </c>
      <c r="H292" s="2">
        <f>VLOOKUP(A292,'OAdata 313 US GridIDs 2016-22'!A:G,2,FALSE)</f>
        <v>2657</v>
      </c>
      <c r="I292" s="2">
        <f>VLOOKUP(A292,'OAdata 313 US GridIDs 2016-22'!A:G,3,FALSE)</f>
        <v>530</v>
      </c>
      <c r="J292" s="2">
        <f>VLOOKUP(A292,'OAdata 313 US GridIDs 2016-22'!A:G,4,FALSE)</f>
        <v>1105</v>
      </c>
      <c r="K292" s="2">
        <f>VLOOKUP(A292,'OAdata 313 US GridIDs 2016-22'!A:G,5,FALSE)</f>
        <v>661</v>
      </c>
      <c r="L292" s="2">
        <f>VLOOKUP(A292,'OAdata 313 US GridIDs 2016-22'!A:G,6,FALSE)</f>
        <v>602</v>
      </c>
      <c r="M292" s="2">
        <f>VLOOKUP(A292,'OAdata 313 US GridIDs 2016-22'!A:G,7,FALSE)</f>
        <v>289</v>
      </c>
      <c r="N292" s="2">
        <f t="shared" si="45"/>
        <v>2657</v>
      </c>
      <c r="O292" s="2">
        <f t="shared" si="46"/>
        <v>0</v>
      </c>
      <c r="P292" s="2">
        <f t="shared" si="47"/>
        <v>3187</v>
      </c>
      <c r="Q292" s="6">
        <f t="shared" si="48"/>
        <v>1.0012566760917374</v>
      </c>
      <c r="R292" s="3">
        <f t="shared" si="49"/>
        <v>16.630059617194853</v>
      </c>
      <c r="S292" s="3">
        <f t="shared" si="50"/>
        <v>34.67210542830248</v>
      </c>
      <c r="T292" s="3">
        <f t="shared" si="51"/>
        <v>20.74050831502981</v>
      </c>
      <c r="U292" s="3">
        <f t="shared" si="52"/>
        <v>18.88923752745529</v>
      </c>
      <c r="V292" s="3">
        <f t="shared" si="53"/>
        <v>9.0680891120175708</v>
      </c>
      <c r="W292" s="2">
        <f t="shared" si="54"/>
        <v>100.00000000000001</v>
      </c>
    </row>
    <row r="293" spans="1:23" x14ac:dyDescent="0.25">
      <c r="A293" t="s">
        <v>610</v>
      </c>
      <c r="B293" t="s">
        <v>611</v>
      </c>
      <c r="D293" t="s">
        <v>491</v>
      </c>
      <c r="E293" s="2">
        <v>3181</v>
      </c>
      <c r="F293" s="2">
        <f>VLOOKUP(A293,'USall 2016-2022'!A:T,4,FALSE)</f>
        <v>6600</v>
      </c>
      <c r="G293" s="3">
        <f t="shared" si="44"/>
        <v>48.196969696969703</v>
      </c>
      <c r="H293" s="2" t="e">
        <f>VLOOKUP(A293,'OAdata 313 US GridIDs 2016-22'!A:G,2,FALSE)</f>
        <v>#N/A</v>
      </c>
      <c r="I293" s="2" t="e">
        <f>VLOOKUP(A293,'OAdata 313 US GridIDs 2016-22'!A:G,3,FALSE)</f>
        <v>#N/A</v>
      </c>
      <c r="J293" s="2" t="e">
        <f>VLOOKUP(A293,'OAdata 313 US GridIDs 2016-22'!A:G,4,FALSE)</f>
        <v>#N/A</v>
      </c>
      <c r="K293" s="2" t="e">
        <f>VLOOKUP(A293,'OAdata 313 US GridIDs 2016-22'!A:G,5,FALSE)</f>
        <v>#N/A</v>
      </c>
      <c r="L293" s="2" t="e">
        <f>VLOOKUP(A293,'OAdata 313 US GridIDs 2016-22'!A:G,6,FALSE)</f>
        <v>#N/A</v>
      </c>
      <c r="M293" s="2" t="e">
        <f>VLOOKUP(A293,'OAdata 313 US GridIDs 2016-22'!A:G,7,FALSE)</f>
        <v>#N/A</v>
      </c>
      <c r="N293" s="2" t="e">
        <f t="shared" si="45"/>
        <v>#N/A</v>
      </c>
      <c r="O293" s="2" t="e">
        <f t="shared" si="46"/>
        <v>#N/A</v>
      </c>
      <c r="P293" s="2" t="e">
        <f t="shared" si="47"/>
        <v>#N/A</v>
      </c>
      <c r="Q293" s="6" t="e">
        <f t="shared" si="48"/>
        <v>#N/A</v>
      </c>
      <c r="R293" s="3" t="e">
        <f t="shared" si="49"/>
        <v>#N/A</v>
      </c>
      <c r="S293" s="3" t="e">
        <f t="shared" si="50"/>
        <v>#N/A</v>
      </c>
      <c r="T293" s="3" t="e">
        <f t="shared" si="51"/>
        <v>#N/A</v>
      </c>
      <c r="U293" s="3" t="e">
        <f t="shared" si="52"/>
        <v>#N/A</v>
      </c>
      <c r="V293" s="3" t="e">
        <f t="shared" si="53"/>
        <v>#N/A</v>
      </c>
      <c r="W293" s="2" t="e">
        <f t="shared" si="54"/>
        <v>#N/A</v>
      </c>
    </row>
    <row r="294" spans="1:23" x14ac:dyDescent="0.25">
      <c r="A294" t="s">
        <v>612</v>
      </c>
      <c r="B294" t="s">
        <v>613</v>
      </c>
      <c r="D294" t="s">
        <v>9</v>
      </c>
      <c r="E294" s="2">
        <v>3170</v>
      </c>
      <c r="F294" s="2">
        <f>VLOOKUP(A294,'USall 2016-2022'!A:T,4,FALSE)</f>
        <v>7202</v>
      </c>
      <c r="G294" s="3">
        <f t="shared" si="44"/>
        <v>44.015551235767845</v>
      </c>
      <c r="H294" s="2">
        <f>VLOOKUP(A294,'OAdata 313 US GridIDs 2016-22'!A:G,2,FALSE)</f>
        <v>2738</v>
      </c>
      <c r="I294" s="2">
        <f>VLOOKUP(A294,'OAdata 313 US GridIDs 2016-22'!A:G,3,FALSE)</f>
        <v>440</v>
      </c>
      <c r="J294" s="2">
        <f>VLOOKUP(A294,'OAdata 313 US GridIDs 2016-22'!A:G,4,FALSE)</f>
        <v>930</v>
      </c>
      <c r="K294" s="2">
        <f>VLOOKUP(A294,'OAdata 313 US GridIDs 2016-22'!A:G,5,FALSE)</f>
        <v>891</v>
      </c>
      <c r="L294" s="2">
        <f>VLOOKUP(A294,'OAdata 313 US GridIDs 2016-22'!A:G,6,FALSE)</f>
        <v>659</v>
      </c>
      <c r="M294" s="2">
        <f>VLOOKUP(A294,'OAdata 313 US GridIDs 2016-22'!A:G,7,FALSE)</f>
        <v>258</v>
      </c>
      <c r="N294" s="2">
        <f t="shared" si="45"/>
        <v>2738</v>
      </c>
      <c r="O294" s="2">
        <f t="shared" si="46"/>
        <v>0</v>
      </c>
      <c r="P294" s="2">
        <f t="shared" si="47"/>
        <v>3178</v>
      </c>
      <c r="Q294" s="6">
        <f t="shared" si="48"/>
        <v>1.0025236593059936</v>
      </c>
      <c r="R294" s="3">
        <f t="shared" si="49"/>
        <v>13.845185651353054</v>
      </c>
      <c r="S294" s="3">
        <f t="shared" si="50"/>
        <v>29.263687853996224</v>
      </c>
      <c r="T294" s="3">
        <f t="shared" si="51"/>
        <v>28.036500943989928</v>
      </c>
      <c r="U294" s="3">
        <f t="shared" si="52"/>
        <v>20.736312146003776</v>
      </c>
      <c r="V294" s="3">
        <f t="shared" si="53"/>
        <v>8.118313404657016</v>
      </c>
      <c r="W294" s="2">
        <f t="shared" si="54"/>
        <v>100</v>
      </c>
    </row>
    <row r="295" spans="1:23" x14ac:dyDescent="0.25">
      <c r="A295" t="s">
        <v>614</v>
      </c>
      <c r="B295" t="s">
        <v>615</v>
      </c>
      <c r="D295" t="s">
        <v>9</v>
      </c>
      <c r="E295" s="2">
        <v>3162</v>
      </c>
      <c r="F295" s="2">
        <f>VLOOKUP(A295,'USall 2016-2022'!A:T,4,FALSE)</f>
        <v>4646</v>
      </c>
      <c r="G295" s="3">
        <f t="shared" si="44"/>
        <v>68.058544984933278</v>
      </c>
      <c r="H295" s="2">
        <f>VLOOKUP(A295,'OAdata 313 US GridIDs 2016-22'!A:G,2,FALSE)</f>
        <v>2636</v>
      </c>
      <c r="I295" s="2">
        <f>VLOOKUP(A295,'OAdata 313 US GridIDs 2016-22'!A:G,3,FALSE)</f>
        <v>530</v>
      </c>
      <c r="J295" s="2">
        <f>VLOOKUP(A295,'OAdata 313 US GridIDs 2016-22'!A:G,4,FALSE)</f>
        <v>553</v>
      </c>
      <c r="K295" s="2">
        <f>VLOOKUP(A295,'OAdata 313 US GridIDs 2016-22'!A:G,5,FALSE)</f>
        <v>699</v>
      </c>
      <c r="L295" s="2">
        <f>VLOOKUP(A295,'OAdata 313 US GridIDs 2016-22'!A:G,6,FALSE)</f>
        <v>713</v>
      </c>
      <c r="M295" s="2">
        <f>VLOOKUP(A295,'OAdata 313 US GridIDs 2016-22'!A:G,7,FALSE)</f>
        <v>671</v>
      </c>
      <c r="N295" s="2">
        <f t="shared" si="45"/>
        <v>2636</v>
      </c>
      <c r="O295" s="2">
        <f t="shared" si="46"/>
        <v>0</v>
      </c>
      <c r="P295" s="2">
        <f t="shared" si="47"/>
        <v>3166</v>
      </c>
      <c r="Q295" s="6">
        <f t="shared" si="48"/>
        <v>1.0012650221378874</v>
      </c>
      <c r="R295" s="3">
        <f t="shared" si="49"/>
        <v>16.740366392924827</v>
      </c>
      <c r="S295" s="3">
        <f t="shared" si="50"/>
        <v>17.466835123183827</v>
      </c>
      <c r="T295" s="3">
        <f t="shared" si="51"/>
        <v>22.078332280480101</v>
      </c>
      <c r="U295" s="3">
        <f t="shared" si="52"/>
        <v>22.520530638029062</v>
      </c>
      <c r="V295" s="3">
        <f t="shared" si="53"/>
        <v>21.193935565382187</v>
      </c>
      <c r="W295" s="2">
        <f t="shared" si="54"/>
        <v>100</v>
      </c>
    </row>
    <row r="296" spans="1:23" x14ac:dyDescent="0.25">
      <c r="A296" t="s">
        <v>616</v>
      </c>
      <c r="B296" t="s">
        <v>617</v>
      </c>
      <c r="D296" t="s">
        <v>533</v>
      </c>
      <c r="E296" s="2">
        <v>3139</v>
      </c>
      <c r="F296" s="2">
        <f>VLOOKUP(A296,'USall 2016-2022'!A:T,4,FALSE)</f>
        <v>6980</v>
      </c>
      <c r="G296" s="3">
        <f t="shared" si="44"/>
        <v>44.97134670487106</v>
      </c>
      <c r="H296" s="2" t="e">
        <f>VLOOKUP(A296,'OAdata 313 US GridIDs 2016-22'!A:G,2,FALSE)</f>
        <v>#N/A</v>
      </c>
      <c r="I296" s="2" t="e">
        <f>VLOOKUP(A296,'OAdata 313 US GridIDs 2016-22'!A:G,3,FALSE)</f>
        <v>#N/A</v>
      </c>
      <c r="J296" s="2" t="e">
        <f>VLOOKUP(A296,'OAdata 313 US GridIDs 2016-22'!A:G,4,FALSE)</f>
        <v>#N/A</v>
      </c>
      <c r="K296" s="2" t="e">
        <f>VLOOKUP(A296,'OAdata 313 US GridIDs 2016-22'!A:G,5,FALSE)</f>
        <v>#N/A</v>
      </c>
      <c r="L296" s="2" t="e">
        <f>VLOOKUP(A296,'OAdata 313 US GridIDs 2016-22'!A:G,6,FALSE)</f>
        <v>#N/A</v>
      </c>
      <c r="M296" s="2" t="e">
        <f>VLOOKUP(A296,'OAdata 313 US GridIDs 2016-22'!A:G,7,FALSE)</f>
        <v>#N/A</v>
      </c>
      <c r="N296" s="2" t="e">
        <f t="shared" si="45"/>
        <v>#N/A</v>
      </c>
      <c r="O296" s="2" t="e">
        <f t="shared" si="46"/>
        <v>#N/A</v>
      </c>
      <c r="P296" s="2" t="e">
        <f t="shared" si="47"/>
        <v>#N/A</v>
      </c>
      <c r="Q296" s="6" t="e">
        <f t="shared" si="48"/>
        <v>#N/A</v>
      </c>
      <c r="R296" s="3" t="e">
        <f t="shared" si="49"/>
        <v>#N/A</v>
      </c>
      <c r="S296" s="3" t="e">
        <f t="shared" si="50"/>
        <v>#N/A</v>
      </c>
      <c r="T296" s="3" t="e">
        <f t="shared" si="51"/>
        <v>#N/A</v>
      </c>
      <c r="U296" s="3" t="e">
        <f t="shared" si="52"/>
        <v>#N/A</v>
      </c>
      <c r="V296" s="3" t="e">
        <f t="shared" si="53"/>
        <v>#N/A</v>
      </c>
      <c r="W296" s="2" t="e">
        <f t="shared" si="54"/>
        <v>#N/A</v>
      </c>
    </row>
    <row r="297" spans="1:23" x14ac:dyDescent="0.25">
      <c r="A297" t="s">
        <v>618</v>
      </c>
      <c r="B297" t="s">
        <v>619</v>
      </c>
      <c r="D297" t="s">
        <v>620</v>
      </c>
      <c r="E297" s="2">
        <v>3134</v>
      </c>
      <c r="F297" s="2">
        <f>VLOOKUP(A297,'USall 2016-2022'!A:T,4,FALSE)</f>
        <v>7002</v>
      </c>
      <c r="G297" s="3">
        <f t="shared" si="44"/>
        <v>44.758640388460442</v>
      </c>
      <c r="H297" s="2" t="e">
        <f>VLOOKUP(A297,'OAdata 313 US GridIDs 2016-22'!A:G,2,FALSE)</f>
        <v>#N/A</v>
      </c>
      <c r="I297" s="2" t="e">
        <f>VLOOKUP(A297,'OAdata 313 US GridIDs 2016-22'!A:G,3,FALSE)</f>
        <v>#N/A</v>
      </c>
      <c r="J297" s="2" t="e">
        <f>VLOOKUP(A297,'OAdata 313 US GridIDs 2016-22'!A:G,4,FALSE)</f>
        <v>#N/A</v>
      </c>
      <c r="K297" s="2" t="e">
        <f>VLOOKUP(A297,'OAdata 313 US GridIDs 2016-22'!A:G,5,FALSE)</f>
        <v>#N/A</v>
      </c>
      <c r="L297" s="2" t="e">
        <f>VLOOKUP(A297,'OAdata 313 US GridIDs 2016-22'!A:G,6,FALSE)</f>
        <v>#N/A</v>
      </c>
      <c r="M297" s="2" t="e">
        <f>VLOOKUP(A297,'OAdata 313 US GridIDs 2016-22'!A:G,7,FALSE)</f>
        <v>#N/A</v>
      </c>
      <c r="N297" s="2" t="e">
        <f t="shared" si="45"/>
        <v>#N/A</v>
      </c>
      <c r="O297" s="2" t="e">
        <f t="shared" si="46"/>
        <v>#N/A</v>
      </c>
      <c r="P297" s="2" t="e">
        <f t="shared" si="47"/>
        <v>#N/A</v>
      </c>
      <c r="Q297" s="6" t="e">
        <f t="shared" si="48"/>
        <v>#N/A</v>
      </c>
      <c r="R297" s="3" t="e">
        <f t="shared" si="49"/>
        <v>#N/A</v>
      </c>
      <c r="S297" s="3" t="e">
        <f t="shared" si="50"/>
        <v>#N/A</v>
      </c>
      <c r="T297" s="3" t="e">
        <f t="shared" si="51"/>
        <v>#N/A</v>
      </c>
      <c r="U297" s="3" t="e">
        <f t="shared" si="52"/>
        <v>#N/A</v>
      </c>
      <c r="V297" s="3" t="e">
        <f t="shared" si="53"/>
        <v>#N/A</v>
      </c>
      <c r="W297" s="2" t="e">
        <f t="shared" si="54"/>
        <v>#N/A</v>
      </c>
    </row>
    <row r="298" spans="1:23" x14ac:dyDescent="0.25">
      <c r="A298" t="s">
        <v>621</v>
      </c>
      <c r="B298" t="s">
        <v>622</v>
      </c>
      <c r="D298" t="s">
        <v>185</v>
      </c>
      <c r="E298" s="2">
        <v>3130</v>
      </c>
      <c r="F298" s="2">
        <f>VLOOKUP(A298,'USall 2016-2022'!A:T,4,FALSE)</f>
        <v>6437</v>
      </c>
      <c r="G298" s="3">
        <f t="shared" si="44"/>
        <v>48.625135932887993</v>
      </c>
      <c r="H298" s="2" t="e">
        <f>VLOOKUP(A298,'OAdata 313 US GridIDs 2016-22'!A:G,2,FALSE)</f>
        <v>#N/A</v>
      </c>
      <c r="I298" s="2" t="e">
        <f>VLOOKUP(A298,'OAdata 313 US GridIDs 2016-22'!A:G,3,FALSE)</f>
        <v>#N/A</v>
      </c>
      <c r="J298" s="2" t="e">
        <f>VLOOKUP(A298,'OAdata 313 US GridIDs 2016-22'!A:G,4,FALSE)</f>
        <v>#N/A</v>
      </c>
      <c r="K298" s="2" t="e">
        <f>VLOOKUP(A298,'OAdata 313 US GridIDs 2016-22'!A:G,5,FALSE)</f>
        <v>#N/A</v>
      </c>
      <c r="L298" s="2" t="e">
        <f>VLOOKUP(A298,'OAdata 313 US GridIDs 2016-22'!A:G,6,FALSE)</f>
        <v>#N/A</v>
      </c>
      <c r="M298" s="2" t="e">
        <f>VLOOKUP(A298,'OAdata 313 US GridIDs 2016-22'!A:G,7,FALSE)</f>
        <v>#N/A</v>
      </c>
      <c r="N298" s="2" t="e">
        <f t="shared" si="45"/>
        <v>#N/A</v>
      </c>
      <c r="O298" s="2" t="e">
        <f t="shared" si="46"/>
        <v>#N/A</v>
      </c>
      <c r="P298" s="2" t="e">
        <f t="shared" si="47"/>
        <v>#N/A</v>
      </c>
      <c r="Q298" s="6" t="e">
        <f t="shared" si="48"/>
        <v>#N/A</v>
      </c>
      <c r="R298" s="3" t="e">
        <f t="shared" si="49"/>
        <v>#N/A</v>
      </c>
      <c r="S298" s="3" t="e">
        <f t="shared" si="50"/>
        <v>#N/A</v>
      </c>
      <c r="T298" s="3" t="e">
        <f t="shared" si="51"/>
        <v>#N/A</v>
      </c>
      <c r="U298" s="3" t="e">
        <f t="shared" si="52"/>
        <v>#N/A</v>
      </c>
      <c r="V298" s="3" t="e">
        <f t="shared" si="53"/>
        <v>#N/A</v>
      </c>
      <c r="W298" s="2" t="e">
        <f t="shared" si="54"/>
        <v>#N/A</v>
      </c>
    </row>
    <row r="299" spans="1:23" x14ac:dyDescent="0.25">
      <c r="A299" t="s">
        <v>623</v>
      </c>
      <c r="B299" t="s">
        <v>624</v>
      </c>
      <c r="D299" t="s">
        <v>533</v>
      </c>
      <c r="E299" s="2">
        <v>3122</v>
      </c>
      <c r="F299" s="2">
        <f>VLOOKUP(A299,'USall 2016-2022'!A:T,4,FALSE)</f>
        <v>7315</v>
      </c>
      <c r="G299" s="3">
        <f t="shared" si="44"/>
        <v>42.679425837320572</v>
      </c>
      <c r="H299" s="2" t="e">
        <f>VLOOKUP(A299,'OAdata 313 US GridIDs 2016-22'!A:G,2,FALSE)</f>
        <v>#N/A</v>
      </c>
      <c r="I299" s="2" t="e">
        <f>VLOOKUP(A299,'OAdata 313 US GridIDs 2016-22'!A:G,3,FALSE)</f>
        <v>#N/A</v>
      </c>
      <c r="J299" s="2" t="e">
        <f>VLOOKUP(A299,'OAdata 313 US GridIDs 2016-22'!A:G,4,FALSE)</f>
        <v>#N/A</v>
      </c>
      <c r="K299" s="2" t="e">
        <f>VLOOKUP(A299,'OAdata 313 US GridIDs 2016-22'!A:G,5,FALSE)</f>
        <v>#N/A</v>
      </c>
      <c r="L299" s="2" t="e">
        <f>VLOOKUP(A299,'OAdata 313 US GridIDs 2016-22'!A:G,6,FALSE)</f>
        <v>#N/A</v>
      </c>
      <c r="M299" s="2" t="e">
        <f>VLOOKUP(A299,'OAdata 313 US GridIDs 2016-22'!A:G,7,FALSE)</f>
        <v>#N/A</v>
      </c>
      <c r="N299" s="2" t="e">
        <f t="shared" si="45"/>
        <v>#N/A</v>
      </c>
      <c r="O299" s="2" t="e">
        <f t="shared" si="46"/>
        <v>#N/A</v>
      </c>
      <c r="P299" s="2" t="e">
        <f t="shared" si="47"/>
        <v>#N/A</v>
      </c>
      <c r="Q299" s="6" t="e">
        <f t="shared" si="48"/>
        <v>#N/A</v>
      </c>
      <c r="R299" s="3" t="e">
        <f t="shared" si="49"/>
        <v>#N/A</v>
      </c>
      <c r="S299" s="3" t="e">
        <f t="shared" si="50"/>
        <v>#N/A</v>
      </c>
      <c r="T299" s="3" t="e">
        <f t="shared" si="51"/>
        <v>#N/A</v>
      </c>
      <c r="U299" s="3" t="e">
        <f t="shared" si="52"/>
        <v>#N/A</v>
      </c>
      <c r="V299" s="3" t="e">
        <f t="shared" si="53"/>
        <v>#N/A</v>
      </c>
      <c r="W299" s="2" t="e">
        <f t="shared" si="54"/>
        <v>#N/A</v>
      </c>
    </row>
    <row r="300" spans="1:23" x14ac:dyDescent="0.25">
      <c r="A300" t="s">
        <v>625</v>
      </c>
      <c r="B300" t="s">
        <v>626</v>
      </c>
      <c r="D300" t="s">
        <v>551</v>
      </c>
      <c r="E300" s="2">
        <v>3076</v>
      </c>
      <c r="F300" s="2">
        <f>VLOOKUP(A300,'USall 2016-2022'!A:T,4,FALSE)</f>
        <v>7281</v>
      </c>
      <c r="G300" s="3">
        <f t="shared" si="44"/>
        <v>42.246944101085013</v>
      </c>
      <c r="H300" s="2" t="e">
        <f>VLOOKUP(A300,'OAdata 313 US GridIDs 2016-22'!A:G,2,FALSE)</f>
        <v>#N/A</v>
      </c>
      <c r="I300" s="2" t="e">
        <f>VLOOKUP(A300,'OAdata 313 US GridIDs 2016-22'!A:G,3,FALSE)</f>
        <v>#N/A</v>
      </c>
      <c r="J300" s="2" t="e">
        <f>VLOOKUP(A300,'OAdata 313 US GridIDs 2016-22'!A:G,4,FALSE)</f>
        <v>#N/A</v>
      </c>
      <c r="K300" s="2" t="e">
        <f>VLOOKUP(A300,'OAdata 313 US GridIDs 2016-22'!A:G,5,FALSE)</f>
        <v>#N/A</v>
      </c>
      <c r="L300" s="2" t="e">
        <f>VLOOKUP(A300,'OAdata 313 US GridIDs 2016-22'!A:G,6,FALSE)</f>
        <v>#N/A</v>
      </c>
      <c r="M300" s="2" t="e">
        <f>VLOOKUP(A300,'OAdata 313 US GridIDs 2016-22'!A:G,7,FALSE)</f>
        <v>#N/A</v>
      </c>
      <c r="N300" s="2" t="e">
        <f t="shared" si="45"/>
        <v>#N/A</v>
      </c>
      <c r="O300" s="2" t="e">
        <f t="shared" si="46"/>
        <v>#N/A</v>
      </c>
      <c r="P300" s="2" t="e">
        <f t="shared" si="47"/>
        <v>#N/A</v>
      </c>
      <c r="Q300" s="6" t="e">
        <f t="shared" si="48"/>
        <v>#N/A</v>
      </c>
      <c r="R300" s="3" t="e">
        <f t="shared" si="49"/>
        <v>#N/A</v>
      </c>
      <c r="S300" s="3" t="e">
        <f t="shared" si="50"/>
        <v>#N/A</v>
      </c>
      <c r="T300" s="3" t="e">
        <f t="shared" si="51"/>
        <v>#N/A</v>
      </c>
      <c r="U300" s="3" t="e">
        <f t="shared" si="52"/>
        <v>#N/A</v>
      </c>
      <c r="V300" s="3" t="e">
        <f t="shared" si="53"/>
        <v>#N/A</v>
      </c>
      <c r="W300" s="2" t="e">
        <f t="shared" si="54"/>
        <v>#N/A</v>
      </c>
    </row>
    <row r="301" spans="1:23" x14ac:dyDescent="0.25">
      <c r="A301" t="s">
        <v>627</v>
      </c>
      <c r="B301" t="s">
        <v>628</v>
      </c>
      <c r="D301" t="s">
        <v>9</v>
      </c>
      <c r="E301" s="2">
        <v>3075</v>
      </c>
      <c r="F301" s="2">
        <f>VLOOKUP(A301,'USall 2016-2022'!A:T,4,FALSE)</f>
        <v>8564</v>
      </c>
      <c r="G301" s="3">
        <f t="shared" si="44"/>
        <v>35.906118636151326</v>
      </c>
      <c r="H301" s="2">
        <f>VLOOKUP(A301,'OAdata 313 US GridIDs 2016-22'!A:G,2,FALSE)</f>
        <v>2547</v>
      </c>
      <c r="I301" s="2">
        <f>VLOOKUP(A301,'OAdata 313 US GridIDs 2016-22'!A:G,3,FALSE)</f>
        <v>517</v>
      </c>
      <c r="J301" s="2">
        <f>VLOOKUP(A301,'OAdata 313 US GridIDs 2016-22'!A:G,4,FALSE)</f>
        <v>932</v>
      </c>
      <c r="K301" s="2">
        <f>VLOOKUP(A301,'OAdata 313 US GridIDs 2016-22'!A:G,5,FALSE)</f>
        <v>825</v>
      </c>
      <c r="L301" s="2">
        <f>VLOOKUP(A301,'OAdata 313 US GridIDs 2016-22'!A:G,6,FALSE)</f>
        <v>493</v>
      </c>
      <c r="M301" s="2">
        <f>VLOOKUP(A301,'OAdata 313 US GridIDs 2016-22'!A:G,7,FALSE)</f>
        <v>297</v>
      </c>
      <c r="N301" s="2">
        <f t="shared" si="45"/>
        <v>2547</v>
      </c>
      <c r="O301" s="2">
        <f t="shared" si="46"/>
        <v>0</v>
      </c>
      <c r="P301" s="2">
        <f t="shared" si="47"/>
        <v>3064</v>
      </c>
      <c r="Q301" s="6">
        <f t="shared" si="48"/>
        <v>0.99642276422764231</v>
      </c>
      <c r="R301" s="3">
        <f t="shared" si="49"/>
        <v>16.873368146214098</v>
      </c>
      <c r="S301" s="3">
        <f t="shared" si="50"/>
        <v>30.417754569190603</v>
      </c>
      <c r="T301" s="3">
        <f t="shared" si="51"/>
        <v>26.925587467362927</v>
      </c>
      <c r="U301" s="3">
        <f t="shared" si="52"/>
        <v>16.090078328981726</v>
      </c>
      <c r="V301" s="3">
        <f t="shared" si="53"/>
        <v>9.6932114882506522</v>
      </c>
      <c r="W301" s="2">
        <f t="shared" si="54"/>
        <v>100</v>
      </c>
    </row>
    <row r="302" spans="1:23" x14ac:dyDescent="0.25">
      <c r="A302" t="s">
        <v>629</v>
      </c>
      <c r="B302" t="s">
        <v>630</v>
      </c>
      <c r="D302" t="s">
        <v>9</v>
      </c>
      <c r="E302" s="2">
        <v>3072</v>
      </c>
      <c r="F302" s="2">
        <f>VLOOKUP(A302,'USall 2016-2022'!A:T,4,FALSE)</f>
        <v>12157</v>
      </c>
      <c r="G302" s="3">
        <f t="shared" si="44"/>
        <v>25.269392119766387</v>
      </c>
      <c r="H302" s="2">
        <f>VLOOKUP(A302,'OAdata 313 US GridIDs 2016-22'!A:G,2,FALSE)</f>
        <v>2669</v>
      </c>
      <c r="I302" s="2">
        <f>VLOOKUP(A302,'OAdata 313 US GridIDs 2016-22'!A:G,3,FALSE)</f>
        <v>406</v>
      </c>
      <c r="J302" s="2">
        <f>VLOOKUP(A302,'OAdata 313 US GridIDs 2016-22'!A:G,4,FALSE)</f>
        <v>930</v>
      </c>
      <c r="K302" s="2">
        <f>VLOOKUP(A302,'OAdata 313 US GridIDs 2016-22'!A:G,5,FALSE)</f>
        <v>842</v>
      </c>
      <c r="L302" s="2">
        <f>VLOOKUP(A302,'OAdata 313 US GridIDs 2016-22'!A:G,6,FALSE)</f>
        <v>569</v>
      </c>
      <c r="M302" s="2">
        <f>VLOOKUP(A302,'OAdata 313 US GridIDs 2016-22'!A:G,7,FALSE)</f>
        <v>328</v>
      </c>
      <c r="N302" s="2">
        <f t="shared" si="45"/>
        <v>2669</v>
      </c>
      <c r="O302" s="2">
        <f t="shared" si="46"/>
        <v>0</v>
      </c>
      <c r="P302" s="2">
        <f t="shared" si="47"/>
        <v>3075</v>
      </c>
      <c r="Q302" s="6">
        <f t="shared" si="48"/>
        <v>1.0009765625</v>
      </c>
      <c r="R302" s="3">
        <f t="shared" si="49"/>
        <v>13.203252032520323</v>
      </c>
      <c r="S302" s="3">
        <f t="shared" si="50"/>
        <v>30.243902439024389</v>
      </c>
      <c r="T302" s="3">
        <f t="shared" si="51"/>
        <v>27.382113821138208</v>
      </c>
      <c r="U302" s="3">
        <f t="shared" si="52"/>
        <v>18.504065040650406</v>
      </c>
      <c r="V302" s="3">
        <f t="shared" si="53"/>
        <v>10.666666666666668</v>
      </c>
      <c r="W302" s="2">
        <f t="shared" si="54"/>
        <v>100</v>
      </c>
    </row>
    <row r="303" spans="1:23" x14ac:dyDescent="0.25">
      <c r="A303" t="s">
        <v>631</v>
      </c>
      <c r="B303" t="s">
        <v>632</v>
      </c>
      <c r="D303" t="s">
        <v>9</v>
      </c>
      <c r="E303" s="2">
        <v>3069</v>
      </c>
      <c r="F303" s="2">
        <f>VLOOKUP(A303,'USall 2016-2022'!A:T,4,FALSE)</f>
        <v>11344</v>
      </c>
      <c r="G303" s="3">
        <f t="shared" si="44"/>
        <v>27.053949224259522</v>
      </c>
      <c r="H303" s="2">
        <f>VLOOKUP(A303,'OAdata 313 US GridIDs 2016-22'!A:G,2,FALSE)</f>
        <v>1796</v>
      </c>
      <c r="I303" s="2">
        <f>VLOOKUP(A303,'OAdata 313 US GridIDs 2016-22'!A:G,3,FALSE)</f>
        <v>1270</v>
      </c>
      <c r="J303" s="2">
        <f>VLOOKUP(A303,'OAdata 313 US GridIDs 2016-22'!A:G,4,FALSE)</f>
        <v>501</v>
      </c>
      <c r="K303" s="2">
        <f>VLOOKUP(A303,'OAdata 313 US GridIDs 2016-22'!A:G,5,FALSE)</f>
        <v>512</v>
      </c>
      <c r="L303" s="2">
        <f>VLOOKUP(A303,'OAdata 313 US GridIDs 2016-22'!A:G,6,FALSE)</f>
        <v>444</v>
      </c>
      <c r="M303" s="2">
        <f>VLOOKUP(A303,'OAdata 313 US GridIDs 2016-22'!A:G,7,FALSE)</f>
        <v>339</v>
      </c>
      <c r="N303" s="2">
        <f t="shared" si="45"/>
        <v>1796</v>
      </c>
      <c r="O303" s="2">
        <f t="shared" si="46"/>
        <v>0</v>
      </c>
      <c r="P303" s="2">
        <f t="shared" si="47"/>
        <v>3066</v>
      </c>
      <c r="Q303" s="6">
        <f t="shared" si="48"/>
        <v>0.99902248289345064</v>
      </c>
      <c r="R303" s="3">
        <f t="shared" si="49"/>
        <v>41.422048271363337</v>
      </c>
      <c r="S303" s="3">
        <f t="shared" si="50"/>
        <v>16.340508806262228</v>
      </c>
      <c r="T303" s="3">
        <f t="shared" si="51"/>
        <v>16.699282452707109</v>
      </c>
      <c r="U303" s="3">
        <f t="shared" si="52"/>
        <v>14.481409001956946</v>
      </c>
      <c r="V303" s="3">
        <f t="shared" si="53"/>
        <v>11.056751467710372</v>
      </c>
      <c r="W303" s="2">
        <f t="shared" si="54"/>
        <v>99.999999999999986</v>
      </c>
    </row>
    <row r="304" spans="1:23" x14ac:dyDescent="0.25">
      <c r="A304" t="s">
        <v>633</v>
      </c>
      <c r="B304" t="s">
        <v>634</v>
      </c>
      <c r="D304" t="s">
        <v>408</v>
      </c>
      <c r="E304" s="2">
        <v>3065</v>
      </c>
      <c r="F304" s="2">
        <f>VLOOKUP(A304,'USall 2016-2022'!A:T,4,FALSE)</f>
        <v>5509</v>
      </c>
      <c r="G304" s="3">
        <f t="shared" si="44"/>
        <v>55.636231620983843</v>
      </c>
      <c r="H304" s="2" t="e">
        <f>VLOOKUP(A304,'OAdata 313 US GridIDs 2016-22'!A:G,2,FALSE)</f>
        <v>#N/A</v>
      </c>
      <c r="I304" s="2" t="e">
        <f>VLOOKUP(A304,'OAdata 313 US GridIDs 2016-22'!A:G,3,FALSE)</f>
        <v>#N/A</v>
      </c>
      <c r="J304" s="2" t="e">
        <f>VLOOKUP(A304,'OAdata 313 US GridIDs 2016-22'!A:G,4,FALSE)</f>
        <v>#N/A</v>
      </c>
      <c r="K304" s="2" t="e">
        <f>VLOOKUP(A304,'OAdata 313 US GridIDs 2016-22'!A:G,5,FALSE)</f>
        <v>#N/A</v>
      </c>
      <c r="L304" s="2" t="e">
        <f>VLOOKUP(A304,'OAdata 313 US GridIDs 2016-22'!A:G,6,FALSE)</f>
        <v>#N/A</v>
      </c>
      <c r="M304" s="2" t="e">
        <f>VLOOKUP(A304,'OAdata 313 US GridIDs 2016-22'!A:G,7,FALSE)</f>
        <v>#N/A</v>
      </c>
      <c r="N304" s="2" t="e">
        <f t="shared" si="45"/>
        <v>#N/A</v>
      </c>
      <c r="O304" s="2" t="e">
        <f t="shared" si="46"/>
        <v>#N/A</v>
      </c>
      <c r="P304" s="2" t="e">
        <f t="shared" si="47"/>
        <v>#N/A</v>
      </c>
      <c r="Q304" s="6" t="e">
        <f t="shared" si="48"/>
        <v>#N/A</v>
      </c>
      <c r="R304" s="3" t="e">
        <f t="shared" si="49"/>
        <v>#N/A</v>
      </c>
      <c r="S304" s="3" t="e">
        <f t="shared" si="50"/>
        <v>#N/A</v>
      </c>
      <c r="T304" s="3" t="e">
        <f t="shared" si="51"/>
        <v>#N/A</v>
      </c>
      <c r="U304" s="3" t="e">
        <f t="shared" si="52"/>
        <v>#N/A</v>
      </c>
      <c r="V304" s="3" t="e">
        <f t="shared" si="53"/>
        <v>#N/A</v>
      </c>
      <c r="W304" s="2" t="e">
        <f t="shared" si="54"/>
        <v>#N/A</v>
      </c>
    </row>
    <row r="305" spans="1:23" x14ac:dyDescent="0.25">
      <c r="A305" t="s">
        <v>635</v>
      </c>
      <c r="B305" t="s">
        <v>636</v>
      </c>
      <c r="D305" t="s">
        <v>9</v>
      </c>
      <c r="E305" s="2">
        <v>3062</v>
      </c>
      <c r="F305" s="2">
        <f>VLOOKUP(A305,'USall 2016-2022'!A:T,4,FALSE)</f>
        <v>5237</v>
      </c>
      <c r="G305" s="3">
        <f t="shared" si="44"/>
        <v>58.468588886767236</v>
      </c>
      <c r="H305" s="2">
        <f>VLOOKUP(A305,'OAdata 313 US GridIDs 2016-22'!A:G,2,FALSE)</f>
        <v>2023</v>
      </c>
      <c r="I305" s="2">
        <f>VLOOKUP(A305,'OAdata 313 US GridIDs 2016-22'!A:G,3,FALSE)</f>
        <v>1037</v>
      </c>
      <c r="J305" s="2">
        <f>VLOOKUP(A305,'OAdata 313 US GridIDs 2016-22'!A:G,4,FALSE)</f>
        <v>340</v>
      </c>
      <c r="K305" s="2">
        <f>VLOOKUP(A305,'OAdata 313 US GridIDs 2016-22'!A:G,5,FALSE)</f>
        <v>798</v>
      </c>
      <c r="L305" s="2">
        <f>VLOOKUP(A305,'OAdata 313 US GridIDs 2016-22'!A:G,6,FALSE)</f>
        <v>507</v>
      </c>
      <c r="M305" s="2">
        <f>VLOOKUP(A305,'OAdata 313 US GridIDs 2016-22'!A:G,7,FALSE)</f>
        <v>378</v>
      </c>
      <c r="N305" s="2">
        <f t="shared" si="45"/>
        <v>2023</v>
      </c>
      <c r="O305" s="2">
        <f t="shared" si="46"/>
        <v>0</v>
      </c>
      <c r="P305" s="2">
        <f t="shared" si="47"/>
        <v>3060</v>
      </c>
      <c r="Q305" s="6">
        <f t="shared" si="48"/>
        <v>0.99934683213585895</v>
      </c>
      <c r="R305" s="3">
        <f t="shared" si="49"/>
        <v>33.888888888888893</v>
      </c>
      <c r="S305" s="3">
        <f t="shared" si="50"/>
        <v>11.111111111111111</v>
      </c>
      <c r="T305" s="3">
        <f t="shared" si="51"/>
        <v>26.078431372549023</v>
      </c>
      <c r="U305" s="3">
        <f t="shared" si="52"/>
        <v>16.56862745098039</v>
      </c>
      <c r="V305" s="3">
        <f t="shared" si="53"/>
        <v>12.352941176470589</v>
      </c>
      <c r="W305" s="2">
        <f t="shared" si="54"/>
        <v>100</v>
      </c>
    </row>
    <row r="306" spans="1:23" x14ac:dyDescent="0.25">
      <c r="A306" t="s">
        <v>637</v>
      </c>
      <c r="B306" t="s">
        <v>638</v>
      </c>
      <c r="D306" t="s">
        <v>339</v>
      </c>
      <c r="E306" s="2">
        <v>3060</v>
      </c>
      <c r="F306" s="2" t="e">
        <f>VLOOKUP(A306,'USall 2016-2022'!A:T,4,FALSE)</f>
        <v>#N/A</v>
      </c>
      <c r="G306" s="3" t="e">
        <f t="shared" si="44"/>
        <v>#N/A</v>
      </c>
      <c r="H306" s="2" t="e">
        <f>VLOOKUP(A306,'OAdata 313 US GridIDs 2016-22'!A:G,2,FALSE)</f>
        <v>#N/A</v>
      </c>
      <c r="I306" s="2" t="e">
        <f>VLOOKUP(A306,'OAdata 313 US GridIDs 2016-22'!A:G,3,FALSE)</f>
        <v>#N/A</v>
      </c>
      <c r="J306" s="2" t="e">
        <f>VLOOKUP(A306,'OAdata 313 US GridIDs 2016-22'!A:G,4,FALSE)</f>
        <v>#N/A</v>
      </c>
      <c r="K306" s="2" t="e">
        <f>VLOOKUP(A306,'OAdata 313 US GridIDs 2016-22'!A:G,5,FALSE)</f>
        <v>#N/A</v>
      </c>
      <c r="L306" s="2" t="e">
        <f>VLOOKUP(A306,'OAdata 313 US GridIDs 2016-22'!A:G,6,FALSE)</f>
        <v>#N/A</v>
      </c>
      <c r="M306" s="2" t="e">
        <f>VLOOKUP(A306,'OAdata 313 US GridIDs 2016-22'!A:G,7,FALSE)</f>
        <v>#N/A</v>
      </c>
      <c r="N306" s="2" t="e">
        <f t="shared" si="45"/>
        <v>#N/A</v>
      </c>
      <c r="O306" s="2" t="e">
        <f t="shared" si="46"/>
        <v>#N/A</v>
      </c>
      <c r="P306" s="2" t="e">
        <f t="shared" si="47"/>
        <v>#N/A</v>
      </c>
      <c r="Q306" s="6" t="e">
        <f t="shared" si="48"/>
        <v>#N/A</v>
      </c>
      <c r="R306" s="3" t="e">
        <f t="shared" si="49"/>
        <v>#N/A</v>
      </c>
      <c r="S306" s="3" t="e">
        <f t="shared" si="50"/>
        <v>#N/A</v>
      </c>
      <c r="T306" s="3" t="e">
        <f t="shared" si="51"/>
        <v>#N/A</v>
      </c>
      <c r="U306" s="3" t="e">
        <f t="shared" si="52"/>
        <v>#N/A</v>
      </c>
      <c r="V306" s="3" t="e">
        <f t="shared" si="53"/>
        <v>#N/A</v>
      </c>
      <c r="W306" s="2" t="e">
        <f t="shared" si="54"/>
        <v>#N/A</v>
      </c>
    </row>
    <row r="307" spans="1:23" x14ac:dyDescent="0.25">
      <c r="A307" t="s">
        <v>639</v>
      </c>
      <c r="B307" t="s">
        <v>640</v>
      </c>
      <c r="D307" t="s">
        <v>9</v>
      </c>
      <c r="E307" s="2">
        <v>3056</v>
      </c>
      <c r="F307" s="2">
        <f>VLOOKUP(A307,'USall 2016-2022'!A:T,4,FALSE)</f>
        <v>9136</v>
      </c>
      <c r="G307" s="3">
        <f t="shared" si="44"/>
        <v>33.450087565674259</v>
      </c>
      <c r="H307" s="2">
        <f>VLOOKUP(A307,'OAdata 313 US GridIDs 2016-22'!A:G,2,FALSE)</f>
        <v>2597</v>
      </c>
      <c r="I307" s="2">
        <f>VLOOKUP(A307,'OAdata 313 US GridIDs 2016-22'!A:G,3,FALSE)</f>
        <v>451</v>
      </c>
      <c r="J307" s="2">
        <f>VLOOKUP(A307,'OAdata 313 US GridIDs 2016-22'!A:G,4,FALSE)</f>
        <v>861</v>
      </c>
      <c r="K307" s="2">
        <f>VLOOKUP(A307,'OAdata 313 US GridIDs 2016-22'!A:G,5,FALSE)</f>
        <v>780</v>
      </c>
      <c r="L307" s="2">
        <f>VLOOKUP(A307,'OAdata 313 US GridIDs 2016-22'!A:G,6,FALSE)</f>
        <v>629</v>
      </c>
      <c r="M307" s="2">
        <f>VLOOKUP(A307,'OAdata 313 US GridIDs 2016-22'!A:G,7,FALSE)</f>
        <v>327</v>
      </c>
      <c r="N307" s="2">
        <f t="shared" si="45"/>
        <v>2597</v>
      </c>
      <c r="O307" s="2">
        <f t="shared" si="46"/>
        <v>0</v>
      </c>
      <c r="P307" s="2">
        <f t="shared" si="47"/>
        <v>3048</v>
      </c>
      <c r="Q307" s="6">
        <f t="shared" si="48"/>
        <v>0.99738219895287961</v>
      </c>
      <c r="R307" s="3">
        <f t="shared" si="49"/>
        <v>14.796587926509186</v>
      </c>
      <c r="S307" s="3">
        <f t="shared" si="50"/>
        <v>28.248031496062993</v>
      </c>
      <c r="T307" s="3">
        <f t="shared" si="51"/>
        <v>25.590551181102363</v>
      </c>
      <c r="U307" s="3">
        <f t="shared" si="52"/>
        <v>20.636482939632547</v>
      </c>
      <c r="V307" s="3">
        <f t="shared" si="53"/>
        <v>10.728346456692913</v>
      </c>
      <c r="W307" s="2">
        <f t="shared" si="54"/>
        <v>100</v>
      </c>
    </row>
    <row r="308" spans="1:23" x14ac:dyDescent="0.25">
      <c r="A308" t="s">
        <v>641</v>
      </c>
      <c r="B308" t="s">
        <v>642</v>
      </c>
      <c r="D308" t="s">
        <v>9</v>
      </c>
      <c r="E308" s="2">
        <v>3026</v>
      </c>
      <c r="F308" s="2" t="e">
        <f>VLOOKUP(A308,'USall 2016-2022'!A:T,4,FALSE)</f>
        <v>#N/A</v>
      </c>
      <c r="G308" s="3" t="e">
        <f t="shared" si="44"/>
        <v>#N/A</v>
      </c>
      <c r="H308" s="2">
        <f>VLOOKUP(A308,'OAdata 313 US GridIDs 2016-22'!A:G,2,FALSE)</f>
        <v>2035</v>
      </c>
      <c r="I308" s="2">
        <f>VLOOKUP(A308,'OAdata 313 US GridIDs 2016-22'!A:G,3,FALSE)</f>
        <v>995</v>
      </c>
      <c r="J308" s="2">
        <f>VLOOKUP(A308,'OAdata 313 US GridIDs 2016-22'!A:G,4,FALSE)</f>
        <v>218</v>
      </c>
      <c r="K308" s="2">
        <f>VLOOKUP(A308,'OAdata 313 US GridIDs 2016-22'!A:G,5,FALSE)</f>
        <v>887</v>
      </c>
      <c r="L308" s="2">
        <f>VLOOKUP(A308,'OAdata 313 US GridIDs 2016-22'!A:G,6,FALSE)</f>
        <v>433</v>
      </c>
      <c r="M308" s="2">
        <f>VLOOKUP(A308,'OAdata 313 US GridIDs 2016-22'!A:G,7,FALSE)</f>
        <v>497</v>
      </c>
      <c r="N308" s="2">
        <f t="shared" si="45"/>
        <v>2035</v>
      </c>
      <c r="O308" s="2">
        <f t="shared" si="46"/>
        <v>0</v>
      </c>
      <c r="P308" s="2">
        <f t="shared" si="47"/>
        <v>3030</v>
      </c>
      <c r="Q308" s="6">
        <f t="shared" si="48"/>
        <v>1.0013218770654329</v>
      </c>
      <c r="R308" s="3">
        <f t="shared" si="49"/>
        <v>32.838283828382835</v>
      </c>
      <c r="S308" s="3">
        <f t="shared" si="50"/>
        <v>7.1947194719471943</v>
      </c>
      <c r="T308" s="3">
        <f t="shared" si="51"/>
        <v>29.273927392739274</v>
      </c>
      <c r="U308" s="3">
        <f t="shared" si="52"/>
        <v>14.29042904290429</v>
      </c>
      <c r="V308" s="3">
        <f t="shared" si="53"/>
        <v>16.402640264026402</v>
      </c>
      <c r="W308" s="2">
        <f t="shared" si="54"/>
        <v>100</v>
      </c>
    </row>
    <row r="309" spans="1:23" x14ac:dyDescent="0.25">
      <c r="A309" t="s">
        <v>643</v>
      </c>
      <c r="B309" t="s">
        <v>644</v>
      </c>
      <c r="D309" t="s">
        <v>311</v>
      </c>
      <c r="E309" s="2">
        <v>3020</v>
      </c>
      <c r="F309" s="2">
        <f>VLOOKUP(A309,'USall 2016-2022'!A:T,4,FALSE)</f>
        <v>6491</v>
      </c>
      <c r="G309" s="3">
        <f t="shared" si="44"/>
        <v>46.525959020181787</v>
      </c>
      <c r="H309" s="2" t="e">
        <f>VLOOKUP(A309,'OAdata 313 US GridIDs 2016-22'!A:G,2,FALSE)</f>
        <v>#N/A</v>
      </c>
      <c r="I309" s="2" t="e">
        <f>VLOOKUP(A309,'OAdata 313 US GridIDs 2016-22'!A:G,3,FALSE)</f>
        <v>#N/A</v>
      </c>
      <c r="J309" s="2" t="e">
        <f>VLOOKUP(A309,'OAdata 313 US GridIDs 2016-22'!A:G,4,FALSE)</f>
        <v>#N/A</v>
      </c>
      <c r="K309" s="2" t="e">
        <f>VLOOKUP(A309,'OAdata 313 US GridIDs 2016-22'!A:G,5,FALSE)</f>
        <v>#N/A</v>
      </c>
      <c r="L309" s="2" t="e">
        <f>VLOOKUP(A309,'OAdata 313 US GridIDs 2016-22'!A:G,6,FALSE)</f>
        <v>#N/A</v>
      </c>
      <c r="M309" s="2" t="e">
        <f>VLOOKUP(A309,'OAdata 313 US GridIDs 2016-22'!A:G,7,FALSE)</f>
        <v>#N/A</v>
      </c>
      <c r="N309" s="2" t="e">
        <f t="shared" si="45"/>
        <v>#N/A</v>
      </c>
      <c r="O309" s="2" t="e">
        <f t="shared" si="46"/>
        <v>#N/A</v>
      </c>
      <c r="P309" s="2" t="e">
        <f t="shared" si="47"/>
        <v>#N/A</v>
      </c>
      <c r="Q309" s="6" t="e">
        <f t="shared" si="48"/>
        <v>#N/A</v>
      </c>
      <c r="R309" s="3" t="e">
        <f t="shared" si="49"/>
        <v>#N/A</v>
      </c>
      <c r="S309" s="3" t="e">
        <f t="shared" si="50"/>
        <v>#N/A</v>
      </c>
      <c r="T309" s="3" t="e">
        <f t="shared" si="51"/>
        <v>#N/A</v>
      </c>
      <c r="U309" s="3" t="e">
        <f t="shared" si="52"/>
        <v>#N/A</v>
      </c>
      <c r="V309" s="3" t="e">
        <f t="shared" si="53"/>
        <v>#N/A</v>
      </c>
      <c r="W309" s="2" t="e">
        <f t="shared" si="54"/>
        <v>#N/A</v>
      </c>
    </row>
    <row r="310" spans="1:23" x14ac:dyDescent="0.25">
      <c r="A310" t="s">
        <v>645</v>
      </c>
      <c r="B310" t="s">
        <v>93</v>
      </c>
      <c r="D310" t="s">
        <v>9</v>
      </c>
      <c r="E310" s="2">
        <v>3018</v>
      </c>
      <c r="F310" s="2">
        <f>VLOOKUP(A310,'USall 2016-2022'!A:T,4,FALSE)</f>
        <v>11803</v>
      </c>
      <c r="G310" s="3">
        <f t="shared" si="44"/>
        <v>25.569770397356606</v>
      </c>
      <c r="H310" s="2">
        <f>VLOOKUP(A310,'OAdata 313 US GridIDs 2016-22'!A:G,2,FALSE)</f>
        <v>2632</v>
      </c>
      <c r="I310" s="2">
        <f>VLOOKUP(A310,'OAdata 313 US GridIDs 2016-22'!A:G,3,FALSE)</f>
        <v>393</v>
      </c>
      <c r="J310" s="2">
        <f>VLOOKUP(A310,'OAdata 313 US GridIDs 2016-22'!A:G,4,FALSE)</f>
        <v>838</v>
      </c>
      <c r="K310" s="2">
        <f>VLOOKUP(A310,'OAdata 313 US GridIDs 2016-22'!A:G,5,FALSE)</f>
        <v>839</v>
      </c>
      <c r="L310" s="2">
        <f>VLOOKUP(A310,'OAdata 313 US GridIDs 2016-22'!A:G,6,FALSE)</f>
        <v>538</v>
      </c>
      <c r="M310" s="2">
        <f>VLOOKUP(A310,'OAdata 313 US GridIDs 2016-22'!A:G,7,FALSE)</f>
        <v>417</v>
      </c>
      <c r="N310" s="2">
        <f t="shared" si="45"/>
        <v>2632</v>
      </c>
      <c r="O310" s="2">
        <f t="shared" si="46"/>
        <v>0</v>
      </c>
      <c r="P310" s="2">
        <f t="shared" si="47"/>
        <v>3025</v>
      </c>
      <c r="Q310" s="6">
        <f t="shared" si="48"/>
        <v>1.0023194168323393</v>
      </c>
      <c r="R310" s="3">
        <f t="shared" si="49"/>
        <v>12.991735537190083</v>
      </c>
      <c r="S310" s="3">
        <f t="shared" si="50"/>
        <v>27.702479338842977</v>
      </c>
      <c r="T310" s="3">
        <f t="shared" si="51"/>
        <v>27.735537190082642</v>
      </c>
      <c r="U310" s="3">
        <f t="shared" si="52"/>
        <v>17.785123966942148</v>
      </c>
      <c r="V310" s="3">
        <f t="shared" si="53"/>
        <v>13.785123966942148</v>
      </c>
      <c r="W310" s="2">
        <f t="shared" si="54"/>
        <v>100</v>
      </c>
    </row>
    <row r="311" spans="1:23" x14ac:dyDescent="0.25">
      <c r="A311" t="s">
        <v>646</v>
      </c>
      <c r="B311" t="s">
        <v>647</v>
      </c>
      <c r="D311" t="s">
        <v>9</v>
      </c>
      <c r="E311" s="2">
        <v>3003</v>
      </c>
      <c r="F311" s="2">
        <f>VLOOKUP(A311,'USall 2016-2022'!A:T,4,FALSE)</f>
        <v>6398</v>
      </c>
      <c r="G311" s="3">
        <f t="shared" si="44"/>
        <v>46.936542669584249</v>
      </c>
      <c r="H311" s="2">
        <f>VLOOKUP(A311,'OAdata 313 US GridIDs 2016-22'!A:G,2,FALSE)</f>
        <v>2236</v>
      </c>
      <c r="I311" s="2">
        <f>VLOOKUP(A311,'OAdata 313 US GridIDs 2016-22'!A:G,3,FALSE)</f>
        <v>763</v>
      </c>
      <c r="J311" s="2">
        <f>VLOOKUP(A311,'OAdata 313 US GridIDs 2016-22'!A:G,4,FALSE)</f>
        <v>465</v>
      </c>
      <c r="K311" s="2">
        <f>VLOOKUP(A311,'OAdata 313 US GridIDs 2016-22'!A:G,5,FALSE)</f>
        <v>884</v>
      </c>
      <c r="L311" s="2">
        <f>VLOOKUP(A311,'OAdata 313 US GridIDs 2016-22'!A:G,6,FALSE)</f>
        <v>530</v>
      </c>
      <c r="M311" s="2">
        <f>VLOOKUP(A311,'OAdata 313 US GridIDs 2016-22'!A:G,7,FALSE)</f>
        <v>357</v>
      </c>
      <c r="N311" s="2">
        <f t="shared" si="45"/>
        <v>2236</v>
      </c>
      <c r="O311" s="2">
        <f t="shared" si="46"/>
        <v>0</v>
      </c>
      <c r="P311" s="2">
        <f t="shared" si="47"/>
        <v>2999</v>
      </c>
      <c r="Q311" s="6">
        <f t="shared" si="48"/>
        <v>0.99866799866799871</v>
      </c>
      <c r="R311" s="3">
        <f t="shared" si="49"/>
        <v>25.441813937979322</v>
      </c>
      <c r="S311" s="3">
        <f t="shared" si="50"/>
        <v>15.505168389463153</v>
      </c>
      <c r="T311" s="3">
        <f t="shared" si="51"/>
        <v>29.476492164054687</v>
      </c>
      <c r="U311" s="3">
        <f t="shared" si="52"/>
        <v>17.672557519173058</v>
      </c>
      <c r="V311" s="3">
        <f t="shared" si="53"/>
        <v>11.903967989329777</v>
      </c>
      <c r="W311" s="2">
        <f t="shared" si="54"/>
        <v>99.999999999999986</v>
      </c>
    </row>
    <row r="312" spans="1:23" x14ac:dyDescent="0.25">
      <c r="A312" t="s">
        <v>648</v>
      </c>
      <c r="B312" t="s">
        <v>649</v>
      </c>
      <c r="D312" t="s">
        <v>650</v>
      </c>
      <c r="E312" s="2">
        <v>2988</v>
      </c>
      <c r="F312" s="2">
        <f>VLOOKUP(A312,'USall 2016-2022'!A:T,4,FALSE)</f>
        <v>7543</v>
      </c>
      <c r="G312" s="3">
        <f t="shared" si="44"/>
        <v>39.61288611958107</v>
      </c>
      <c r="H312" s="2" t="e">
        <f>VLOOKUP(A312,'OAdata 313 US GridIDs 2016-22'!A:G,2,FALSE)</f>
        <v>#N/A</v>
      </c>
      <c r="I312" s="2" t="e">
        <f>VLOOKUP(A312,'OAdata 313 US GridIDs 2016-22'!A:G,3,FALSE)</f>
        <v>#N/A</v>
      </c>
      <c r="J312" s="2" t="e">
        <f>VLOOKUP(A312,'OAdata 313 US GridIDs 2016-22'!A:G,4,FALSE)</f>
        <v>#N/A</v>
      </c>
      <c r="K312" s="2" t="e">
        <f>VLOOKUP(A312,'OAdata 313 US GridIDs 2016-22'!A:G,5,FALSE)</f>
        <v>#N/A</v>
      </c>
      <c r="L312" s="2" t="e">
        <f>VLOOKUP(A312,'OAdata 313 US GridIDs 2016-22'!A:G,6,FALSE)</f>
        <v>#N/A</v>
      </c>
      <c r="M312" s="2" t="e">
        <f>VLOOKUP(A312,'OAdata 313 US GridIDs 2016-22'!A:G,7,FALSE)</f>
        <v>#N/A</v>
      </c>
      <c r="N312" s="2" t="e">
        <f t="shared" si="45"/>
        <v>#N/A</v>
      </c>
      <c r="O312" s="2" t="e">
        <f t="shared" si="46"/>
        <v>#N/A</v>
      </c>
      <c r="P312" s="2" t="e">
        <f t="shared" si="47"/>
        <v>#N/A</v>
      </c>
      <c r="Q312" s="6" t="e">
        <f t="shared" si="48"/>
        <v>#N/A</v>
      </c>
      <c r="R312" s="3" t="e">
        <f t="shared" si="49"/>
        <v>#N/A</v>
      </c>
      <c r="S312" s="3" t="e">
        <f t="shared" si="50"/>
        <v>#N/A</v>
      </c>
      <c r="T312" s="3" t="e">
        <f t="shared" si="51"/>
        <v>#N/A</v>
      </c>
      <c r="U312" s="3" t="e">
        <f t="shared" si="52"/>
        <v>#N/A</v>
      </c>
      <c r="V312" s="3" t="e">
        <f t="shared" si="53"/>
        <v>#N/A</v>
      </c>
      <c r="W312" s="2" t="e">
        <f t="shared" si="54"/>
        <v>#N/A</v>
      </c>
    </row>
    <row r="313" spans="1:23" x14ac:dyDescent="0.25">
      <c r="A313" t="s">
        <v>651</v>
      </c>
      <c r="B313" t="s">
        <v>652</v>
      </c>
      <c r="D313" t="s">
        <v>491</v>
      </c>
      <c r="E313" s="2">
        <v>2976</v>
      </c>
      <c r="F313" s="2">
        <f>VLOOKUP(A313,'USall 2016-2022'!A:T,4,FALSE)</f>
        <v>6298</v>
      </c>
      <c r="G313" s="3">
        <f t="shared" si="44"/>
        <v>47.253096221022545</v>
      </c>
      <c r="H313" s="2" t="e">
        <f>VLOOKUP(A313,'OAdata 313 US GridIDs 2016-22'!A:G,2,FALSE)</f>
        <v>#N/A</v>
      </c>
      <c r="I313" s="2" t="e">
        <f>VLOOKUP(A313,'OAdata 313 US GridIDs 2016-22'!A:G,3,FALSE)</f>
        <v>#N/A</v>
      </c>
      <c r="J313" s="2" t="e">
        <f>VLOOKUP(A313,'OAdata 313 US GridIDs 2016-22'!A:G,4,FALSE)</f>
        <v>#N/A</v>
      </c>
      <c r="K313" s="2" t="e">
        <f>VLOOKUP(A313,'OAdata 313 US GridIDs 2016-22'!A:G,5,FALSE)</f>
        <v>#N/A</v>
      </c>
      <c r="L313" s="2" t="e">
        <f>VLOOKUP(A313,'OAdata 313 US GridIDs 2016-22'!A:G,6,FALSE)</f>
        <v>#N/A</v>
      </c>
      <c r="M313" s="2" t="e">
        <f>VLOOKUP(A313,'OAdata 313 US GridIDs 2016-22'!A:G,7,FALSE)</f>
        <v>#N/A</v>
      </c>
      <c r="N313" s="2" t="e">
        <f t="shared" si="45"/>
        <v>#N/A</v>
      </c>
      <c r="O313" s="2" t="e">
        <f t="shared" si="46"/>
        <v>#N/A</v>
      </c>
      <c r="P313" s="2" t="e">
        <f t="shared" si="47"/>
        <v>#N/A</v>
      </c>
      <c r="Q313" s="6" t="e">
        <f t="shared" si="48"/>
        <v>#N/A</v>
      </c>
      <c r="R313" s="3" t="e">
        <f t="shared" si="49"/>
        <v>#N/A</v>
      </c>
      <c r="S313" s="3" t="e">
        <f t="shared" si="50"/>
        <v>#N/A</v>
      </c>
      <c r="T313" s="3" t="e">
        <f t="shared" si="51"/>
        <v>#N/A</v>
      </c>
      <c r="U313" s="3" t="e">
        <f t="shared" si="52"/>
        <v>#N/A</v>
      </c>
      <c r="V313" s="3" t="e">
        <f t="shared" si="53"/>
        <v>#N/A</v>
      </c>
      <c r="W313" s="2" t="e">
        <f t="shared" si="54"/>
        <v>#N/A</v>
      </c>
    </row>
    <row r="314" spans="1:23" x14ac:dyDescent="0.25">
      <c r="A314" t="s">
        <v>653</v>
      </c>
      <c r="B314" t="s">
        <v>654</v>
      </c>
      <c r="D314" t="s">
        <v>266</v>
      </c>
      <c r="E314" s="2">
        <v>2972</v>
      </c>
      <c r="F314" s="2">
        <f>VLOOKUP(A314,'USall 2016-2022'!A:T,4,FALSE)</f>
        <v>8209</v>
      </c>
      <c r="G314" s="3">
        <f t="shared" si="44"/>
        <v>36.204166159093674</v>
      </c>
      <c r="H314" s="2" t="e">
        <f>VLOOKUP(A314,'OAdata 313 US GridIDs 2016-22'!A:G,2,FALSE)</f>
        <v>#N/A</v>
      </c>
      <c r="I314" s="2" t="e">
        <f>VLOOKUP(A314,'OAdata 313 US GridIDs 2016-22'!A:G,3,FALSE)</f>
        <v>#N/A</v>
      </c>
      <c r="J314" s="2" t="e">
        <f>VLOOKUP(A314,'OAdata 313 US GridIDs 2016-22'!A:G,4,FALSE)</f>
        <v>#N/A</v>
      </c>
      <c r="K314" s="2" t="e">
        <f>VLOOKUP(A314,'OAdata 313 US GridIDs 2016-22'!A:G,5,FALSE)</f>
        <v>#N/A</v>
      </c>
      <c r="L314" s="2" t="e">
        <f>VLOOKUP(A314,'OAdata 313 US GridIDs 2016-22'!A:G,6,FALSE)</f>
        <v>#N/A</v>
      </c>
      <c r="M314" s="2" t="e">
        <f>VLOOKUP(A314,'OAdata 313 US GridIDs 2016-22'!A:G,7,FALSE)</f>
        <v>#N/A</v>
      </c>
      <c r="N314" s="2" t="e">
        <f t="shared" si="45"/>
        <v>#N/A</v>
      </c>
      <c r="O314" s="2" t="e">
        <f t="shared" si="46"/>
        <v>#N/A</v>
      </c>
      <c r="P314" s="2" t="e">
        <f t="shared" si="47"/>
        <v>#N/A</v>
      </c>
      <c r="Q314" s="6" t="e">
        <f t="shared" si="48"/>
        <v>#N/A</v>
      </c>
      <c r="R314" s="3" t="e">
        <f t="shared" si="49"/>
        <v>#N/A</v>
      </c>
      <c r="S314" s="3" t="e">
        <f t="shared" si="50"/>
        <v>#N/A</v>
      </c>
      <c r="T314" s="3" t="e">
        <f t="shared" si="51"/>
        <v>#N/A</v>
      </c>
      <c r="U314" s="3" t="e">
        <f t="shared" si="52"/>
        <v>#N/A</v>
      </c>
      <c r="V314" s="3" t="e">
        <f t="shared" si="53"/>
        <v>#N/A</v>
      </c>
      <c r="W314" s="2" t="e">
        <f t="shared" si="54"/>
        <v>#N/A</v>
      </c>
    </row>
    <row r="315" spans="1:23" x14ac:dyDescent="0.25">
      <c r="A315" t="s">
        <v>655</v>
      </c>
      <c r="B315" t="s">
        <v>656</v>
      </c>
      <c r="D315" t="s">
        <v>9</v>
      </c>
      <c r="E315" s="2">
        <v>2966</v>
      </c>
      <c r="F315" s="2">
        <f>VLOOKUP(A315,'USall 2016-2022'!A:T,4,FALSE)</f>
        <v>5972</v>
      </c>
      <c r="G315" s="3">
        <f t="shared" si="44"/>
        <v>49.665103817816473</v>
      </c>
      <c r="H315" s="2">
        <f>VLOOKUP(A315,'OAdata 313 US GridIDs 2016-22'!A:G,2,FALSE)</f>
        <v>2653</v>
      </c>
      <c r="I315" s="2">
        <f>VLOOKUP(A315,'OAdata 313 US GridIDs 2016-22'!A:G,3,FALSE)</f>
        <v>292</v>
      </c>
      <c r="J315" s="2">
        <f>VLOOKUP(A315,'OAdata 313 US GridIDs 2016-22'!A:G,4,FALSE)</f>
        <v>826</v>
      </c>
      <c r="K315" s="2">
        <f>VLOOKUP(A315,'OAdata 313 US GridIDs 2016-22'!A:G,5,FALSE)</f>
        <v>956</v>
      </c>
      <c r="L315" s="2">
        <f>VLOOKUP(A315,'OAdata 313 US GridIDs 2016-22'!A:G,6,FALSE)</f>
        <v>535</v>
      </c>
      <c r="M315" s="2">
        <f>VLOOKUP(A315,'OAdata 313 US GridIDs 2016-22'!A:G,7,FALSE)</f>
        <v>336</v>
      </c>
      <c r="N315" s="2">
        <f t="shared" si="45"/>
        <v>2653</v>
      </c>
      <c r="O315" s="2">
        <f t="shared" si="46"/>
        <v>0</v>
      </c>
      <c r="P315" s="2">
        <f t="shared" si="47"/>
        <v>2945</v>
      </c>
      <c r="Q315" s="6">
        <f t="shared" si="48"/>
        <v>0.99291975724881998</v>
      </c>
      <c r="R315" s="3">
        <f t="shared" si="49"/>
        <v>9.915110356536502</v>
      </c>
      <c r="S315" s="3">
        <f t="shared" si="50"/>
        <v>28.047538200339559</v>
      </c>
      <c r="T315" s="3">
        <f t="shared" si="51"/>
        <v>32.461799660441429</v>
      </c>
      <c r="U315" s="3">
        <f t="shared" si="52"/>
        <v>18.166383701188455</v>
      </c>
      <c r="V315" s="3">
        <f t="shared" si="53"/>
        <v>11.409168081494057</v>
      </c>
      <c r="W315" s="2">
        <f t="shared" si="54"/>
        <v>100</v>
      </c>
    </row>
    <row r="316" spans="1:23" x14ac:dyDescent="0.25">
      <c r="A316" t="s">
        <v>657</v>
      </c>
      <c r="B316" t="s">
        <v>658</v>
      </c>
      <c r="D316" t="s">
        <v>9</v>
      </c>
      <c r="E316" s="2">
        <v>2959</v>
      </c>
      <c r="F316" s="2">
        <f>VLOOKUP(A316,'USall 2016-2022'!A:T,4,FALSE)</f>
        <v>9571</v>
      </c>
      <c r="G316" s="3">
        <f t="shared" si="44"/>
        <v>30.91630968550831</v>
      </c>
      <c r="H316" s="2">
        <f>VLOOKUP(A316,'OAdata 313 US GridIDs 2016-22'!A:G,2,FALSE)</f>
        <v>1690</v>
      </c>
      <c r="I316" s="2">
        <f>VLOOKUP(A316,'OAdata 313 US GridIDs 2016-22'!A:G,3,FALSE)</f>
        <v>1262</v>
      </c>
      <c r="J316" s="2">
        <f>VLOOKUP(A316,'OAdata 313 US GridIDs 2016-22'!A:G,4,FALSE)</f>
        <v>484</v>
      </c>
      <c r="K316" s="2">
        <f>VLOOKUP(A316,'OAdata 313 US GridIDs 2016-22'!A:G,5,FALSE)</f>
        <v>565</v>
      </c>
      <c r="L316" s="2">
        <f>VLOOKUP(A316,'OAdata 313 US GridIDs 2016-22'!A:G,6,FALSE)</f>
        <v>340</v>
      </c>
      <c r="M316" s="2">
        <f>VLOOKUP(A316,'OAdata 313 US GridIDs 2016-22'!A:G,7,FALSE)</f>
        <v>301</v>
      </c>
      <c r="N316" s="2">
        <f t="shared" si="45"/>
        <v>1690</v>
      </c>
      <c r="O316" s="2">
        <f t="shared" si="46"/>
        <v>0</v>
      </c>
      <c r="P316" s="2">
        <f t="shared" si="47"/>
        <v>2952</v>
      </c>
      <c r="Q316" s="6">
        <f t="shared" si="48"/>
        <v>0.99763433592429873</v>
      </c>
      <c r="R316" s="3">
        <f t="shared" si="49"/>
        <v>42.75067750677507</v>
      </c>
      <c r="S316" s="3">
        <f t="shared" si="50"/>
        <v>16.395663956639567</v>
      </c>
      <c r="T316" s="3">
        <f t="shared" si="51"/>
        <v>19.139566395663955</v>
      </c>
      <c r="U316" s="3">
        <f t="shared" si="52"/>
        <v>11.517615176151761</v>
      </c>
      <c r="V316" s="3">
        <f t="shared" si="53"/>
        <v>10.196476964769648</v>
      </c>
      <c r="W316" s="2">
        <f t="shared" si="54"/>
        <v>100</v>
      </c>
    </row>
    <row r="317" spans="1:23" x14ac:dyDescent="0.25">
      <c r="A317" t="s">
        <v>659</v>
      </c>
      <c r="B317" t="s">
        <v>660</v>
      </c>
      <c r="D317" t="s">
        <v>9</v>
      </c>
      <c r="E317" s="2">
        <v>2949</v>
      </c>
      <c r="F317" s="2">
        <f>VLOOKUP(A317,'USall 2016-2022'!A:T,4,FALSE)</f>
        <v>7573</v>
      </c>
      <c r="G317" s="3">
        <f t="shared" si="44"/>
        <v>38.940974514723358</v>
      </c>
      <c r="H317" s="2">
        <f>VLOOKUP(A317,'OAdata 313 US GridIDs 2016-22'!A:G,2,FALSE)</f>
        <v>1449</v>
      </c>
      <c r="I317" s="2">
        <f>VLOOKUP(A317,'OAdata 313 US GridIDs 2016-22'!A:G,3,FALSE)</f>
        <v>1499</v>
      </c>
      <c r="J317" s="2">
        <f>VLOOKUP(A317,'OAdata 313 US GridIDs 2016-22'!A:G,4,FALSE)</f>
        <v>292</v>
      </c>
      <c r="K317" s="2">
        <f>VLOOKUP(A317,'OAdata 313 US GridIDs 2016-22'!A:G,5,FALSE)</f>
        <v>311</v>
      </c>
      <c r="L317" s="2">
        <f>VLOOKUP(A317,'OAdata 313 US GridIDs 2016-22'!A:G,6,FALSE)</f>
        <v>341</v>
      </c>
      <c r="M317" s="2">
        <f>VLOOKUP(A317,'OAdata 313 US GridIDs 2016-22'!A:G,7,FALSE)</f>
        <v>505</v>
      </c>
      <c r="N317" s="2">
        <f t="shared" si="45"/>
        <v>1449</v>
      </c>
      <c r="O317" s="2">
        <f t="shared" si="46"/>
        <v>0</v>
      </c>
      <c r="P317" s="2">
        <f t="shared" si="47"/>
        <v>2948</v>
      </c>
      <c r="Q317" s="6">
        <f t="shared" si="48"/>
        <v>0.99966090200067814</v>
      </c>
      <c r="R317" s="3">
        <f t="shared" si="49"/>
        <v>50.848032564450477</v>
      </c>
      <c r="S317" s="3">
        <f t="shared" si="50"/>
        <v>9.9050203527815466</v>
      </c>
      <c r="T317" s="3">
        <f t="shared" si="51"/>
        <v>10.549525101763908</v>
      </c>
      <c r="U317" s="3">
        <f t="shared" si="52"/>
        <v>11.567164179104477</v>
      </c>
      <c r="V317" s="3">
        <f t="shared" si="53"/>
        <v>17.130257801899592</v>
      </c>
      <c r="W317" s="2">
        <f t="shared" si="54"/>
        <v>100</v>
      </c>
    </row>
    <row r="318" spans="1:23" x14ac:dyDescent="0.25">
      <c r="A318" t="s">
        <v>661</v>
      </c>
      <c r="B318" t="s">
        <v>662</v>
      </c>
      <c r="D318" t="s">
        <v>9</v>
      </c>
      <c r="E318" s="2">
        <v>2926</v>
      </c>
      <c r="F318" s="2">
        <f>VLOOKUP(A318,'USall 2016-2022'!A:T,4,FALSE)</f>
        <v>4899</v>
      </c>
      <c r="G318" s="3">
        <f t="shared" si="44"/>
        <v>59.726474790773629</v>
      </c>
      <c r="H318" s="2">
        <f>VLOOKUP(A318,'OAdata 313 US GridIDs 2016-22'!A:G,2,FALSE)</f>
        <v>2298</v>
      </c>
      <c r="I318" s="2">
        <f>VLOOKUP(A318,'OAdata 313 US GridIDs 2016-22'!A:G,3,FALSE)</f>
        <v>602</v>
      </c>
      <c r="J318" s="2">
        <f>VLOOKUP(A318,'OAdata 313 US GridIDs 2016-22'!A:G,4,FALSE)</f>
        <v>718</v>
      </c>
      <c r="K318" s="2">
        <f>VLOOKUP(A318,'OAdata 313 US GridIDs 2016-22'!A:G,5,FALSE)</f>
        <v>705</v>
      </c>
      <c r="L318" s="2">
        <f>VLOOKUP(A318,'OAdata 313 US GridIDs 2016-22'!A:G,6,FALSE)</f>
        <v>617</v>
      </c>
      <c r="M318" s="2">
        <f>VLOOKUP(A318,'OAdata 313 US GridIDs 2016-22'!A:G,7,FALSE)</f>
        <v>258</v>
      </c>
      <c r="N318" s="2">
        <f t="shared" si="45"/>
        <v>2298</v>
      </c>
      <c r="O318" s="2">
        <f t="shared" si="46"/>
        <v>0</v>
      </c>
      <c r="P318" s="2">
        <f t="shared" si="47"/>
        <v>2900</v>
      </c>
      <c r="Q318" s="6">
        <f t="shared" si="48"/>
        <v>0.99111414900888584</v>
      </c>
      <c r="R318" s="3">
        <f t="shared" si="49"/>
        <v>20.758620689655171</v>
      </c>
      <c r="S318" s="3">
        <f t="shared" si="50"/>
        <v>24.758620689655171</v>
      </c>
      <c r="T318" s="3">
        <f t="shared" si="51"/>
        <v>24.310344827586206</v>
      </c>
      <c r="U318" s="3">
        <f t="shared" si="52"/>
        <v>21.275862068965516</v>
      </c>
      <c r="V318" s="3">
        <f t="shared" si="53"/>
        <v>8.8965517241379306</v>
      </c>
      <c r="W318" s="2">
        <f t="shared" si="54"/>
        <v>100</v>
      </c>
    </row>
    <row r="319" spans="1:23" x14ac:dyDescent="0.25">
      <c r="A319" t="s">
        <v>663</v>
      </c>
      <c r="B319" t="s">
        <v>664</v>
      </c>
      <c r="D319" t="s">
        <v>266</v>
      </c>
      <c r="E319" s="2">
        <v>2904</v>
      </c>
      <c r="F319" s="2">
        <f>VLOOKUP(A319,'USall 2016-2022'!A:T,4,FALSE)</f>
        <v>6657</v>
      </c>
      <c r="G319" s="3">
        <f t="shared" si="44"/>
        <v>43.62325371789094</v>
      </c>
      <c r="H319" s="2" t="e">
        <f>VLOOKUP(A319,'OAdata 313 US GridIDs 2016-22'!A:G,2,FALSE)</f>
        <v>#N/A</v>
      </c>
      <c r="I319" s="2" t="e">
        <f>VLOOKUP(A319,'OAdata 313 US GridIDs 2016-22'!A:G,3,FALSE)</f>
        <v>#N/A</v>
      </c>
      <c r="J319" s="2" t="e">
        <f>VLOOKUP(A319,'OAdata 313 US GridIDs 2016-22'!A:G,4,FALSE)</f>
        <v>#N/A</v>
      </c>
      <c r="K319" s="2" t="e">
        <f>VLOOKUP(A319,'OAdata 313 US GridIDs 2016-22'!A:G,5,FALSE)</f>
        <v>#N/A</v>
      </c>
      <c r="L319" s="2" t="e">
        <f>VLOOKUP(A319,'OAdata 313 US GridIDs 2016-22'!A:G,6,FALSE)</f>
        <v>#N/A</v>
      </c>
      <c r="M319" s="2" t="e">
        <f>VLOOKUP(A319,'OAdata 313 US GridIDs 2016-22'!A:G,7,FALSE)</f>
        <v>#N/A</v>
      </c>
      <c r="N319" s="2" t="e">
        <f t="shared" si="45"/>
        <v>#N/A</v>
      </c>
      <c r="O319" s="2" t="e">
        <f t="shared" si="46"/>
        <v>#N/A</v>
      </c>
      <c r="P319" s="2" t="e">
        <f t="shared" si="47"/>
        <v>#N/A</v>
      </c>
      <c r="Q319" s="6" t="e">
        <f t="shared" si="48"/>
        <v>#N/A</v>
      </c>
      <c r="R319" s="3" t="e">
        <f t="shared" si="49"/>
        <v>#N/A</v>
      </c>
      <c r="S319" s="3" t="e">
        <f t="shared" si="50"/>
        <v>#N/A</v>
      </c>
      <c r="T319" s="3" t="e">
        <f t="shared" si="51"/>
        <v>#N/A</v>
      </c>
      <c r="U319" s="3" t="e">
        <f t="shared" si="52"/>
        <v>#N/A</v>
      </c>
      <c r="V319" s="3" t="e">
        <f t="shared" si="53"/>
        <v>#N/A</v>
      </c>
      <c r="W319" s="2" t="e">
        <f t="shared" si="54"/>
        <v>#N/A</v>
      </c>
    </row>
    <row r="320" spans="1:23" x14ac:dyDescent="0.25">
      <c r="A320" t="s">
        <v>665</v>
      </c>
      <c r="B320" t="s">
        <v>666</v>
      </c>
      <c r="D320" t="s">
        <v>9</v>
      </c>
      <c r="E320" s="2">
        <v>2880</v>
      </c>
      <c r="F320" s="2">
        <f>VLOOKUP(A320,'USall 2016-2022'!A:T,4,FALSE)</f>
        <v>4637</v>
      </c>
      <c r="G320" s="3">
        <f t="shared" si="44"/>
        <v>62.109122277334485</v>
      </c>
      <c r="H320" s="2">
        <f>VLOOKUP(A320,'OAdata 313 US GridIDs 2016-22'!A:G,2,FALSE)</f>
        <v>2118</v>
      </c>
      <c r="I320" s="2">
        <f>VLOOKUP(A320,'OAdata 313 US GridIDs 2016-22'!A:G,3,FALSE)</f>
        <v>757</v>
      </c>
      <c r="J320" s="2">
        <f>VLOOKUP(A320,'OAdata 313 US GridIDs 2016-22'!A:G,4,FALSE)</f>
        <v>322</v>
      </c>
      <c r="K320" s="2">
        <f>VLOOKUP(A320,'OAdata 313 US GridIDs 2016-22'!A:G,5,FALSE)</f>
        <v>862</v>
      </c>
      <c r="L320" s="2">
        <f>VLOOKUP(A320,'OAdata 313 US GridIDs 2016-22'!A:G,6,FALSE)</f>
        <v>485</v>
      </c>
      <c r="M320" s="2">
        <f>VLOOKUP(A320,'OAdata 313 US GridIDs 2016-22'!A:G,7,FALSE)</f>
        <v>449</v>
      </c>
      <c r="N320" s="2">
        <f t="shared" si="45"/>
        <v>2118</v>
      </c>
      <c r="O320" s="2">
        <f t="shared" si="46"/>
        <v>0</v>
      </c>
      <c r="P320" s="2">
        <f t="shared" si="47"/>
        <v>2875</v>
      </c>
      <c r="Q320" s="6">
        <f t="shared" si="48"/>
        <v>0.99826388888888884</v>
      </c>
      <c r="R320" s="3">
        <f t="shared" si="49"/>
        <v>26.330434782608698</v>
      </c>
      <c r="S320" s="3">
        <f t="shared" si="50"/>
        <v>11.200000000000001</v>
      </c>
      <c r="T320" s="3">
        <f t="shared" si="51"/>
        <v>29.982608695652175</v>
      </c>
      <c r="U320" s="3">
        <f t="shared" si="52"/>
        <v>16.869565217391305</v>
      </c>
      <c r="V320" s="3">
        <f t="shared" si="53"/>
        <v>15.617391304347827</v>
      </c>
      <c r="W320" s="2">
        <f t="shared" si="54"/>
        <v>100</v>
      </c>
    </row>
    <row r="321" spans="1:23" x14ac:dyDescent="0.25">
      <c r="A321" t="s">
        <v>667</v>
      </c>
      <c r="B321" t="s">
        <v>668</v>
      </c>
      <c r="D321" t="s">
        <v>9</v>
      </c>
      <c r="E321" s="2">
        <v>2879</v>
      </c>
      <c r="F321" s="2">
        <f>VLOOKUP(A321,'USall 2016-2022'!A:T,4,FALSE)</f>
        <v>5902</v>
      </c>
      <c r="G321" s="3">
        <f t="shared" si="44"/>
        <v>48.780074550999664</v>
      </c>
      <c r="H321" s="2">
        <f>VLOOKUP(A321,'OAdata 313 US GridIDs 2016-22'!A:G,2,FALSE)</f>
        <v>2217</v>
      </c>
      <c r="I321" s="2">
        <f>VLOOKUP(A321,'OAdata 313 US GridIDs 2016-22'!A:G,3,FALSE)</f>
        <v>668</v>
      </c>
      <c r="J321" s="2">
        <f>VLOOKUP(A321,'OAdata 313 US GridIDs 2016-22'!A:G,4,FALSE)</f>
        <v>676</v>
      </c>
      <c r="K321" s="2">
        <f>VLOOKUP(A321,'OAdata 313 US GridIDs 2016-22'!A:G,5,FALSE)</f>
        <v>674</v>
      </c>
      <c r="L321" s="2">
        <f>VLOOKUP(A321,'OAdata 313 US GridIDs 2016-22'!A:G,6,FALSE)</f>
        <v>420</v>
      </c>
      <c r="M321" s="2">
        <f>VLOOKUP(A321,'OAdata 313 US GridIDs 2016-22'!A:G,7,FALSE)</f>
        <v>447</v>
      </c>
      <c r="N321" s="2">
        <f t="shared" si="45"/>
        <v>2217</v>
      </c>
      <c r="O321" s="2">
        <f t="shared" si="46"/>
        <v>0</v>
      </c>
      <c r="P321" s="2">
        <f t="shared" si="47"/>
        <v>2885</v>
      </c>
      <c r="Q321" s="6">
        <f t="shared" si="48"/>
        <v>1.0020840569642238</v>
      </c>
      <c r="R321" s="3">
        <f t="shared" si="49"/>
        <v>23.154246100519931</v>
      </c>
      <c r="S321" s="3">
        <f t="shared" si="50"/>
        <v>23.431542461005201</v>
      </c>
      <c r="T321" s="3">
        <f t="shared" si="51"/>
        <v>23.362218370883884</v>
      </c>
      <c r="U321" s="3">
        <f t="shared" si="52"/>
        <v>14.558058925476603</v>
      </c>
      <c r="V321" s="3">
        <f t="shared" si="53"/>
        <v>15.493934142114385</v>
      </c>
      <c r="W321" s="2">
        <f t="shared" si="54"/>
        <v>100</v>
      </c>
    </row>
    <row r="322" spans="1:23" x14ac:dyDescent="0.25">
      <c r="A322" t="s">
        <v>669</v>
      </c>
      <c r="B322" t="s">
        <v>670</v>
      </c>
      <c r="D322" t="s">
        <v>9</v>
      </c>
      <c r="E322" s="2">
        <v>2862</v>
      </c>
      <c r="F322" s="2">
        <f>VLOOKUP(A322,'USall 2016-2022'!A:T,4,FALSE)</f>
        <v>7183</v>
      </c>
      <c r="G322" s="3">
        <f t="shared" si="44"/>
        <v>39.844076291243212</v>
      </c>
      <c r="H322" s="2">
        <f>VLOOKUP(A322,'OAdata 313 US GridIDs 2016-22'!A:G,2,FALSE)</f>
        <v>1891</v>
      </c>
      <c r="I322" s="2">
        <f>VLOOKUP(A322,'OAdata 313 US GridIDs 2016-22'!A:G,3,FALSE)</f>
        <v>969</v>
      </c>
      <c r="J322" s="2">
        <f>VLOOKUP(A322,'OAdata 313 US GridIDs 2016-22'!A:G,4,FALSE)</f>
        <v>651</v>
      </c>
      <c r="K322" s="2">
        <f>VLOOKUP(A322,'OAdata 313 US GridIDs 2016-22'!A:G,5,FALSE)</f>
        <v>569</v>
      </c>
      <c r="L322" s="2">
        <f>VLOOKUP(A322,'OAdata 313 US GridIDs 2016-22'!A:G,6,FALSE)</f>
        <v>405</v>
      </c>
      <c r="M322" s="2">
        <f>VLOOKUP(A322,'OAdata 313 US GridIDs 2016-22'!A:G,7,FALSE)</f>
        <v>266</v>
      </c>
      <c r="N322" s="2">
        <f t="shared" si="45"/>
        <v>1891</v>
      </c>
      <c r="O322" s="2">
        <f t="shared" si="46"/>
        <v>0</v>
      </c>
      <c r="P322" s="2">
        <f t="shared" si="47"/>
        <v>2860</v>
      </c>
      <c r="Q322" s="6">
        <f t="shared" si="48"/>
        <v>0.99930118798043321</v>
      </c>
      <c r="R322" s="3">
        <f t="shared" si="49"/>
        <v>33.88111888111888</v>
      </c>
      <c r="S322" s="3">
        <f t="shared" si="50"/>
        <v>22.76223776223776</v>
      </c>
      <c r="T322" s="3">
        <f t="shared" si="51"/>
        <v>19.895104895104897</v>
      </c>
      <c r="U322" s="3">
        <f t="shared" si="52"/>
        <v>14.160839160839162</v>
      </c>
      <c r="V322" s="3">
        <f t="shared" si="53"/>
        <v>9.3006993006993017</v>
      </c>
      <c r="W322" s="2">
        <f t="shared" si="54"/>
        <v>100</v>
      </c>
    </row>
    <row r="323" spans="1:23" x14ac:dyDescent="0.25">
      <c r="A323" t="s">
        <v>671</v>
      </c>
      <c r="B323" t="s">
        <v>672</v>
      </c>
      <c r="D323" t="s">
        <v>9</v>
      </c>
      <c r="E323" s="2">
        <v>2845</v>
      </c>
      <c r="F323" s="2">
        <f>VLOOKUP(A323,'USall 2016-2022'!A:T,4,FALSE)</f>
        <v>8571</v>
      </c>
      <c r="G323" s="3">
        <f t="shared" si="44"/>
        <v>33.193326332983311</v>
      </c>
      <c r="H323" s="2">
        <f>VLOOKUP(A323,'OAdata 313 US GridIDs 2016-22'!A:G,2,FALSE)</f>
        <v>2098</v>
      </c>
      <c r="I323" s="2">
        <f>VLOOKUP(A323,'OAdata 313 US GridIDs 2016-22'!A:G,3,FALSE)</f>
        <v>741</v>
      </c>
      <c r="J323" s="2">
        <f>VLOOKUP(A323,'OAdata 313 US GridIDs 2016-22'!A:G,4,FALSE)</f>
        <v>627</v>
      </c>
      <c r="K323" s="2">
        <f>VLOOKUP(A323,'OAdata 313 US GridIDs 2016-22'!A:G,5,FALSE)</f>
        <v>542</v>
      </c>
      <c r="L323" s="2">
        <f>VLOOKUP(A323,'OAdata 313 US GridIDs 2016-22'!A:G,6,FALSE)</f>
        <v>525</v>
      </c>
      <c r="M323" s="2">
        <f>VLOOKUP(A323,'OAdata 313 US GridIDs 2016-22'!A:G,7,FALSE)</f>
        <v>404</v>
      </c>
      <c r="N323" s="2">
        <f t="shared" si="45"/>
        <v>2098</v>
      </c>
      <c r="O323" s="2">
        <f t="shared" si="46"/>
        <v>0</v>
      </c>
      <c r="P323" s="2">
        <f t="shared" si="47"/>
        <v>2839</v>
      </c>
      <c r="Q323" s="6">
        <f t="shared" si="48"/>
        <v>0.9978910369068541</v>
      </c>
      <c r="R323" s="3">
        <f t="shared" si="49"/>
        <v>26.100739697076435</v>
      </c>
      <c r="S323" s="3">
        <f t="shared" si="50"/>
        <v>22.085241282141599</v>
      </c>
      <c r="T323" s="3">
        <f t="shared" si="51"/>
        <v>19.091229306093695</v>
      </c>
      <c r="U323" s="3">
        <f t="shared" si="52"/>
        <v>18.492426910884113</v>
      </c>
      <c r="V323" s="3">
        <f t="shared" si="53"/>
        <v>14.230362803804155</v>
      </c>
      <c r="W323" s="2">
        <f t="shared" si="54"/>
        <v>100</v>
      </c>
    </row>
    <row r="324" spans="1:23" x14ac:dyDescent="0.25">
      <c r="A324" t="s">
        <v>673</v>
      </c>
      <c r="B324" t="s">
        <v>674</v>
      </c>
      <c r="D324" t="s">
        <v>266</v>
      </c>
      <c r="E324" s="2">
        <v>2844</v>
      </c>
      <c r="F324" s="2">
        <f>VLOOKUP(A324,'USall 2016-2022'!A:T,4,FALSE)</f>
        <v>8097</v>
      </c>
      <c r="G324" s="3">
        <f t="shared" ref="G324:G387" si="55">(E324/F324)*100</f>
        <v>35.124120044460909</v>
      </c>
      <c r="H324" s="2" t="e">
        <f>VLOOKUP(A324,'OAdata 313 US GridIDs 2016-22'!A:G,2,FALSE)</f>
        <v>#N/A</v>
      </c>
      <c r="I324" s="2" t="e">
        <f>VLOOKUP(A324,'OAdata 313 US GridIDs 2016-22'!A:G,3,FALSE)</f>
        <v>#N/A</v>
      </c>
      <c r="J324" s="2" t="e">
        <f>VLOOKUP(A324,'OAdata 313 US GridIDs 2016-22'!A:G,4,FALSE)</f>
        <v>#N/A</v>
      </c>
      <c r="K324" s="2" t="e">
        <f>VLOOKUP(A324,'OAdata 313 US GridIDs 2016-22'!A:G,5,FALSE)</f>
        <v>#N/A</v>
      </c>
      <c r="L324" s="2" t="e">
        <f>VLOOKUP(A324,'OAdata 313 US GridIDs 2016-22'!A:G,6,FALSE)</f>
        <v>#N/A</v>
      </c>
      <c r="M324" s="2" t="e">
        <f>VLOOKUP(A324,'OAdata 313 US GridIDs 2016-22'!A:G,7,FALSE)</f>
        <v>#N/A</v>
      </c>
      <c r="N324" s="2" t="e">
        <f t="shared" ref="N324:N387" si="56">SUM(J324:M324)</f>
        <v>#N/A</v>
      </c>
      <c r="O324" s="2" t="e">
        <f t="shared" ref="O324:O387" si="57">N324-H324</f>
        <v>#N/A</v>
      </c>
      <c r="P324" s="2" t="e">
        <f t="shared" ref="P324:P387" si="58">H324+I324</f>
        <v>#N/A</v>
      </c>
      <c r="Q324" s="6" t="e">
        <f t="shared" ref="Q324:Q387" si="59">P324/E324</f>
        <v>#N/A</v>
      </c>
      <c r="R324" s="3" t="e">
        <f t="shared" ref="R324:R387" si="60">(I324/P324)*100</f>
        <v>#N/A</v>
      </c>
      <c r="S324" s="3" t="e">
        <f t="shared" ref="S324:S387" si="61">(J324/P324)*100</f>
        <v>#N/A</v>
      </c>
      <c r="T324" s="3" t="e">
        <f t="shared" ref="T324:T387" si="62">(K324/P324)*100</f>
        <v>#N/A</v>
      </c>
      <c r="U324" s="3" t="e">
        <f t="shared" ref="U324:U387" si="63">(L324/P324)*100</f>
        <v>#N/A</v>
      </c>
      <c r="V324" s="3" t="e">
        <f t="shared" ref="V324:V387" si="64">(M324/P324)*100</f>
        <v>#N/A</v>
      </c>
      <c r="W324" s="2" t="e">
        <f t="shared" ref="W324:W387" si="65">SUM(R324:V324)</f>
        <v>#N/A</v>
      </c>
    </row>
    <row r="325" spans="1:23" x14ac:dyDescent="0.25">
      <c r="A325" t="s">
        <v>675</v>
      </c>
      <c r="B325" t="s">
        <v>676</v>
      </c>
      <c r="D325" t="s">
        <v>144</v>
      </c>
      <c r="E325" s="2">
        <v>2824</v>
      </c>
      <c r="F325" s="2">
        <f>VLOOKUP(A325,'USall 2016-2022'!A:T,4,FALSE)</f>
        <v>10831</v>
      </c>
      <c r="G325" s="3">
        <f t="shared" si="55"/>
        <v>26.07330809712861</v>
      </c>
      <c r="H325" s="2" t="e">
        <f>VLOOKUP(A325,'OAdata 313 US GridIDs 2016-22'!A:G,2,FALSE)</f>
        <v>#N/A</v>
      </c>
      <c r="I325" s="2" t="e">
        <f>VLOOKUP(A325,'OAdata 313 US GridIDs 2016-22'!A:G,3,FALSE)</f>
        <v>#N/A</v>
      </c>
      <c r="J325" s="2" t="e">
        <f>VLOOKUP(A325,'OAdata 313 US GridIDs 2016-22'!A:G,4,FALSE)</f>
        <v>#N/A</v>
      </c>
      <c r="K325" s="2" t="e">
        <f>VLOOKUP(A325,'OAdata 313 US GridIDs 2016-22'!A:G,5,FALSE)</f>
        <v>#N/A</v>
      </c>
      <c r="L325" s="2" t="e">
        <f>VLOOKUP(A325,'OAdata 313 US GridIDs 2016-22'!A:G,6,FALSE)</f>
        <v>#N/A</v>
      </c>
      <c r="M325" s="2" t="e">
        <f>VLOOKUP(A325,'OAdata 313 US GridIDs 2016-22'!A:G,7,FALSE)</f>
        <v>#N/A</v>
      </c>
      <c r="N325" s="2" t="e">
        <f t="shared" si="56"/>
        <v>#N/A</v>
      </c>
      <c r="O325" s="2" t="e">
        <f t="shared" si="57"/>
        <v>#N/A</v>
      </c>
      <c r="P325" s="2" t="e">
        <f t="shared" si="58"/>
        <v>#N/A</v>
      </c>
      <c r="Q325" s="6" t="e">
        <f t="shared" si="59"/>
        <v>#N/A</v>
      </c>
      <c r="R325" s="3" t="e">
        <f t="shared" si="60"/>
        <v>#N/A</v>
      </c>
      <c r="S325" s="3" t="e">
        <f t="shared" si="61"/>
        <v>#N/A</v>
      </c>
      <c r="T325" s="3" t="e">
        <f t="shared" si="62"/>
        <v>#N/A</v>
      </c>
      <c r="U325" s="3" t="e">
        <f t="shared" si="63"/>
        <v>#N/A</v>
      </c>
      <c r="V325" s="3" t="e">
        <f t="shared" si="64"/>
        <v>#N/A</v>
      </c>
      <c r="W325" s="2" t="e">
        <f t="shared" si="65"/>
        <v>#N/A</v>
      </c>
    </row>
    <row r="326" spans="1:23" x14ac:dyDescent="0.25">
      <c r="A326" t="s">
        <v>677</v>
      </c>
      <c r="B326" t="s">
        <v>678</v>
      </c>
      <c r="D326" t="s">
        <v>429</v>
      </c>
      <c r="E326" s="2">
        <v>2807</v>
      </c>
      <c r="F326" s="2">
        <f>VLOOKUP(A326,'USall 2016-2022'!A:T,4,FALSE)</f>
        <v>8204</v>
      </c>
      <c r="G326" s="3">
        <f t="shared" si="55"/>
        <v>34.215017064846414</v>
      </c>
      <c r="H326" s="2" t="e">
        <f>VLOOKUP(A326,'OAdata 313 US GridIDs 2016-22'!A:G,2,FALSE)</f>
        <v>#N/A</v>
      </c>
      <c r="I326" s="2" t="e">
        <f>VLOOKUP(A326,'OAdata 313 US GridIDs 2016-22'!A:G,3,FALSE)</f>
        <v>#N/A</v>
      </c>
      <c r="J326" s="2" t="e">
        <f>VLOOKUP(A326,'OAdata 313 US GridIDs 2016-22'!A:G,4,FALSE)</f>
        <v>#N/A</v>
      </c>
      <c r="K326" s="2" t="e">
        <f>VLOOKUP(A326,'OAdata 313 US GridIDs 2016-22'!A:G,5,FALSE)</f>
        <v>#N/A</v>
      </c>
      <c r="L326" s="2" t="e">
        <f>VLOOKUP(A326,'OAdata 313 US GridIDs 2016-22'!A:G,6,FALSE)</f>
        <v>#N/A</v>
      </c>
      <c r="M326" s="2" t="e">
        <f>VLOOKUP(A326,'OAdata 313 US GridIDs 2016-22'!A:G,7,FALSE)</f>
        <v>#N/A</v>
      </c>
      <c r="N326" s="2" t="e">
        <f t="shared" si="56"/>
        <v>#N/A</v>
      </c>
      <c r="O326" s="2" t="e">
        <f t="shared" si="57"/>
        <v>#N/A</v>
      </c>
      <c r="P326" s="2" t="e">
        <f t="shared" si="58"/>
        <v>#N/A</v>
      </c>
      <c r="Q326" s="6" t="e">
        <f t="shared" si="59"/>
        <v>#N/A</v>
      </c>
      <c r="R326" s="3" t="e">
        <f t="shared" si="60"/>
        <v>#N/A</v>
      </c>
      <c r="S326" s="3" t="e">
        <f t="shared" si="61"/>
        <v>#N/A</v>
      </c>
      <c r="T326" s="3" t="e">
        <f t="shared" si="62"/>
        <v>#N/A</v>
      </c>
      <c r="U326" s="3" t="e">
        <f t="shared" si="63"/>
        <v>#N/A</v>
      </c>
      <c r="V326" s="3" t="e">
        <f t="shared" si="64"/>
        <v>#N/A</v>
      </c>
      <c r="W326" s="2" t="e">
        <f t="shared" si="65"/>
        <v>#N/A</v>
      </c>
    </row>
    <row r="327" spans="1:23" x14ac:dyDescent="0.25">
      <c r="A327" t="s">
        <v>679</v>
      </c>
      <c r="B327" t="s">
        <v>680</v>
      </c>
      <c r="D327" t="s">
        <v>9</v>
      </c>
      <c r="E327" s="2">
        <v>2805</v>
      </c>
      <c r="F327" s="2">
        <f>VLOOKUP(A327,'USall 2016-2022'!A:T,4,FALSE)</f>
        <v>6669</v>
      </c>
      <c r="G327" s="3">
        <f t="shared" si="55"/>
        <v>42.060278902384162</v>
      </c>
      <c r="H327" s="2">
        <f>VLOOKUP(A327,'OAdata 313 US GridIDs 2016-22'!A:G,2,FALSE)</f>
        <v>1801</v>
      </c>
      <c r="I327" s="2">
        <f>VLOOKUP(A327,'OAdata 313 US GridIDs 2016-22'!A:G,3,FALSE)</f>
        <v>1003</v>
      </c>
      <c r="J327" s="2">
        <f>VLOOKUP(A327,'OAdata 313 US GridIDs 2016-22'!A:G,4,FALSE)</f>
        <v>474</v>
      </c>
      <c r="K327" s="2">
        <f>VLOOKUP(A327,'OAdata 313 US GridIDs 2016-22'!A:G,5,FALSE)</f>
        <v>453</v>
      </c>
      <c r="L327" s="2">
        <f>VLOOKUP(A327,'OAdata 313 US GridIDs 2016-22'!A:G,6,FALSE)</f>
        <v>509</v>
      </c>
      <c r="M327" s="2">
        <f>VLOOKUP(A327,'OAdata 313 US GridIDs 2016-22'!A:G,7,FALSE)</f>
        <v>365</v>
      </c>
      <c r="N327" s="2">
        <f t="shared" si="56"/>
        <v>1801</v>
      </c>
      <c r="O327" s="2">
        <f t="shared" si="57"/>
        <v>0</v>
      </c>
      <c r="P327" s="2">
        <f t="shared" si="58"/>
        <v>2804</v>
      </c>
      <c r="Q327" s="6">
        <f t="shared" si="59"/>
        <v>0.99964349376114081</v>
      </c>
      <c r="R327" s="3">
        <f t="shared" si="60"/>
        <v>35.770328102710415</v>
      </c>
      <c r="S327" s="3">
        <f t="shared" si="61"/>
        <v>16.904422253922966</v>
      </c>
      <c r="T327" s="3">
        <f t="shared" si="62"/>
        <v>16.15549215406562</v>
      </c>
      <c r="U327" s="3">
        <f t="shared" si="63"/>
        <v>18.152639087018546</v>
      </c>
      <c r="V327" s="3">
        <f t="shared" si="64"/>
        <v>13.017118402282454</v>
      </c>
      <c r="W327" s="2">
        <f t="shared" si="65"/>
        <v>100</v>
      </c>
    </row>
    <row r="328" spans="1:23" x14ac:dyDescent="0.25">
      <c r="A328" t="s">
        <v>681</v>
      </c>
      <c r="B328" t="s">
        <v>682</v>
      </c>
      <c r="D328" t="s">
        <v>9</v>
      </c>
      <c r="E328" s="2">
        <v>2801</v>
      </c>
      <c r="F328" s="2">
        <f>VLOOKUP(A328,'USall 2016-2022'!A:T,4,FALSE)</f>
        <v>10554</v>
      </c>
      <c r="G328" s="3">
        <f t="shared" si="55"/>
        <v>26.539700587454995</v>
      </c>
      <c r="H328" s="2">
        <f>VLOOKUP(A328,'OAdata 313 US GridIDs 2016-22'!A:G,2,FALSE)</f>
        <v>2362</v>
      </c>
      <c r="I328" s="2">
        <f>VLOOKUP(A328,'OAdata 313 US GridIDs 2016-22'!A:G,3,FALSE)</f>
        <v>434</v>
      </c>
      <c r="J328" s="2">
        <f>VLOOKUP(A328,'OAdata 313 US GridIDs 2016-22'!A:G,4,FALSE)</f>
        <v>910</v>
      </c>
      <c r="K328" s="2">
        <f>VLOOKUP(A328,'OAdata 313 US GridIDs 2016-22'!A:G,5,FALSE)</f>
        <v>754</v>
      </c>
      <c r="L328" s="2">
        <f>VLOOKUP(A328,'OAdata 313 US GridIDs 2016-22'!A:G,6,FALSE)</f>
        <v>478</v>
      </c>
      <c r="M328" s="2">
        <f>VLOOKUP(A328,'OAdata 313 US GridIDs 2016-22'!A:G,7,FALSE)</f>
        <v>220</v>
      </c>
      <c r="N328" s="2">
        <f t="shared" si="56"/>
        <v>2362</v>
      </c>
      <c r="O328" s="2">
        <f t="shared" si="57"/>
        <v>0</v>
      </c>
      <c r="P328" s="2">
        <f t="shared" si="58"/>
        <v>2796</v>
      </c>
      <c r="Q328" s="6">
        <f t="shared" si="59"/>
        <v>0.99821492324169936</v>
      </c>
      <c r="R328" s="3">
        <f t="shared" si="60"/>
        <v>15.52217453505007</v>
      </c>
      <c r="S328" s="3">
        <f t="shared" si="61"/>
        <v>32.546494992846924</v>
      </c>
      <c r="T328" s="3">
        <f t="shared" si="62"/>
        <v>26.967095851216023</v>
      </c>
      <c r="U328" s="3">
        <f t="shared" si="63"/>
        <v>17.09585121602289</v>
      </c>
      <c r="V328" s="3">
        <f t="shared" si="64"/>
        <v>7.8683834048640922</v>
      </c>
      <c r="W328" s="2">
        <f t="shared" si="65"/>
        <v>100</v>
      </c>
    </row>
    <row r="329" spans="1:23" x14ac:dyDescent="0.25">
      <c r="A329" t="s">
        <v>683</v>
      </c>
      <c r="B329" t="s">
        <v>684</v>
      </c>
      <c r="D329" t="s">
        <v>401</v>
      </c>
      <c r="E329" s="2">
        <v>2785</v>
      </c>
      <c r="F329" s="2" t="e">
        <f>VLOOKUP(A329,'USall 2016-2022'!A:T,4,FALSE)</f>
        <v>#N/A</v>
      </c>
      <c r="G329" s="3" t="e">
        <f t="shared" si="55"/>
        <v>#N/A</v>
      </c>
      <c r="H329" s="2" t="e">
        <f>VLOOKUP(A329,'OAdata 313 US GridIDs 2016-22'!A:G,2,FALSE)</f>
        <v>#N/A</v>
      </c>
      <c r="I329" s="2" t="e">
        <f>VLOOKUP(A329,'OAdata 313 US GridIDs 2016-22'!A:G,3,FALSE)</f>
        <v>#N/A</v>
      </c>
      <c r="J329" s="2" t="e">
        <f>VLOOKUP(A329,'OAdata 313 US GridIDs 2016-22'!A:G,4,FALSE)</f>
        <v>#N/A</v>
      </c>
      <c r="K329" s="2" t="e">
        <f>VLOOKUP(A329,'OAdata 313 US GridIDs 2016-22'!A:G,5,FALSE)</f>
        <v>#N/A</v>
      </c>
      <c r="L329" s="2" t="e">
        <f>VLOOKUP(A329,'OAdata 313 US GridIDs 2016-22'!A:G,6,FALSE)</f>
        <v>#N/A</v>
      </c>
      <c r="M329" s="2" t="e">
        <f>VLOOKUP(A329,'OAdata 313 US GridIDs 2016-22'!A:G,7,FALSE)</f>
        <v>#N/A</v>
      </c>
      <c r="N329" s="2" t="e">
        <f t="shared" si="56"/>
        <v>#N/A</v>
      </c>
      <c r="O329" s="2" t="e">
        <f t="shared" si="57"/>
        <v>#N/A</v>
      </c>
      <c r="P329" s="2" t="e">
        <f t="shared" si="58"/>
        <v>#N/A</v>
      </c>
      <c r="Q329" s="6" t="e">
        <f t="shared" si="59"/>
        <v>#N/A</v>
      </c>
      <c r="R329" s="3" t="e">
        <f t="shared" si="60"/>
        <v>#N/A</v>
      </c>
      <c r="S329" s="3" t="e">
        <f t="shared" si="61"/>
        <v>#N/A</v>
      </c>
      <c r="T329" s="3" t="e">
        <f t="shared" si="62"/>
        <v>#N/A</v>
      </c>
      <c r="U329" s="3" t="e">
        <f t="shared" si="63"/>
        <v>#N/A</v>
      </c>
      <c r="V329" s="3" t="e">
        <f t="shared" si="64"/>
        <v>#N/A</v>
      </c>
      <c r="W329" s="2" t="e">
        <f t="shared" si="65"/>
        <v>#N/A</v>
      </c>
    </row>
    <row r="330" spans="1:23" x14ac:dyDescent="0.25">
      <c r="A330" t="s">
        <v>685</v>
      </c>
      <c r="B330" t="s">
        <v>686</v>
      </c>
      <c r="D330" t="s">
        <v>9</v>
      </c>
      <c r="E330" s="2">
        <v>2784</v>
      </c>
      <c r="F330" s="2" t="e">
        <f>VLOOKUP(A330,'USall 2016-2022'!A:T,4,FALSE)</f>
        <v>#N/A</v>
      </c>
      <c r="G330" s="3" t="e">
        <f t="shared" si="55"/>
        <v>#N/A</v>
      </c>
      <c r="H330" s="2">
        <f>VLOOKUP(A330,'OAdata 313 US GridIDs 2016-22'!A:G,2,FALSE)</f>
        <v>2602</v>
      </c>
      <c r="I330" s="2">
        <f>VLOOKUP(A330,'OAdata 313 US GridIDs 2016-22'!A:G,3,FALSE)</f>
        <v>194</v>
      </c>
      <c r="J330" s="2">
        <f>VLOOKUP(A330,'OAdata 313 US GridIDs 2016-22'!A:G,4,FALSE)</f>
        <v>890</v>
      </c>
      <c r="K330" s="2">
        <f>VLOOKUP(A330,'OAdata 313 US GridIDs 2016-22'!A:G,5,FALSE)</f>
        <v>947</v>
      </c>
      <c r="L330" s="2">
        <f>VLOOKUP(A330,'OAdata 313 US GridIDs 2016-22'!A:G,6,FALSE)</f>
        <v>450</v>
      </c>
      <c r="M330" s="2">
        <f>VLOOKUP(A330,'OAdata 313 US GridIDs 2016-22'!A:G,7,FALSE)</f>
        <v>315</v>
      </c>
      <c r="N330" s="2">
        <f t="shared" si="56"/>
        <v>2602</v>
      </c>
      <c r="O330" s="2">
        <f t="shared" si="57"/>
        <v>0</v>
      </c>
      <c r="P330" s="2">
        <f t="shared" si="58"/>
        <v>2796</v>
      </c>
      <c r="Q330" s="6">
        <f t="shared" si="59"/>
        <v>1.0043103448275863</v>
      </c>
      <c r="R330" s="3">
        <f t="shared" si="60"/>
        <v>6.9384835479256086</v>
      </c>
      <c r="S330" s="3">
        <f t="shared" si="61"/>
        <v>31.831187410586555</v>
      </c>
      <c r="T330" s="3">
        <f t="shared" si="62"/>
        <v>33.869814020028613</v>
      </c>
      <c r="U330" s="3">
        <f t="shared" si="63"/>
        <v>16.094420600858371</v>
      </c>
      <c r="V330" s="3">
        <f t="shared" si="64"/>
        <v>11.266094420600858</v>
      </c>
      <c r="W330" s="2">
        <f t="shared" si="65"/>
        <v>100</v>
      </c>
    </row>
    <row r="331" spans="1:23" x14ac:dyDescent="0.25">
      <c r="A331" t="s">
        <v>687</v>
      </c>
      <c r="B331" t="s">
        <v>688</v>
      </c>
      <c r="D331" t="s">
        <v>266</v>
      </c>
      <c r="E331" s="2">
        <v>2779</v>
      </c>
      <c r="F331" s="2">
        <f>VLOOKUP(A331,'USall 2016-2022'!A:T,4,FALSE)</f>
        <v>7552</v>
      </c>
      <c r="G331" s="3">
        <f t="shared" si="55"/>
        <v>36.798199152542374</v>
      </c>
      <c r="H331" s="2" t="e">
        <f>VLOOKUP(A331,'OAdata 313 US GridIDs 2016-22'!A:G,2,FALSE)</f>
        <v>#N/A</v>
      </c>
      <c r="I331" s="2" t="e">
        <f>VLOOKUP(A331,'OAdata 313 US GridIDs 2016-22'!A:G,3,FALSE)</f>
        <v>#N/A</v>
      </c>
      <c r="J331" s="2" t="e">
        <f>VLOOKUP(A331,'OAdata 313 US GridIDs 2016-22'!A:G,4,FALSE)</f>
        <v>#N/A</v>
      </c>
      <c r="K331" s="2" t="e">
        <f>VLOOKUP(A331,'OAdata 313 US GridIDs 2016-22'!A:G,5,FALSE)</f>
        <v>#N/A</v>
      </c>
      <c r="L331" s="2" t="e">
        <f>VLOOKUP(A331,'OAdata 313 US GridIDs 2016-22'!A:G,6,FALSE)</f>
        <v>#N/A</v>
      </c>
      <c r="M331" s="2" t="e">
        <f>VLOOKUP(A331,'OAdata 313 US GridIDs 2016-22'!A:G,7,FALSE)</f>
        <v>#N/A</v>
      </c>
      <c r="N331" s="2" t="e">
        <f t="shared" si="56"/>
        <v>#N/A</v>
      </c>
      <c r="O331" s="2" t="e">
        <f t="shared" si="57"/>
        <v>#N/A</v>
      </c>
      <c r="P331" s="2" t="e">
        <f t="shared" si="58"/>
        <v>#N/A</v>
      </c>
      <c r="Q331" s="6" t="e">
        <f t="shared" si="59"/>
        <v>#N/A</v>
      </c>
      <c r="R331" s="3" t="e">
        <f t="shared" si="60"/>
        <v>#N/A</v>
      </c>
      <c r="S331" s="3" t="e">
        <f t="shared" si="61"/>
        <v>#N/A</v>
      </c>
      <c r="T331" s="3" t="e">
        <f t="shared" si="62"/>
        <v>#N/A</v>
      </c>
      <c r="U331" s="3" t="e">
        <f t="shared" si="63"/>
        <v>#N/A</v>
      </c>
      <c r="V331" s="3" t="e">
        <f t="shared" si="64"/>
        <v>#N/A</v>
      </c>
      <c r="W331" s="2" t="e">
        <f t="shared" si="65"/>
        <v>#N/A</v>
      </c>
    </row>
    <row r="332" spans="1:23" x14ac:dyDescent="0.25">
      <c r="A332" t="s">
        <v>689</v>
      </c>
      <c r="B332" t="s">
        <v>690</v>
      </c>
      <c r="D332" t="s">
        <v>491</v>
      </c>
      <c r="E332" s="2">
        <v>2779</v>
      </c>
      <c r="F332" s="2">
        <f>VLOOKUP(A332,'USall 2016-2022'!A:T,4,FALSE)</f>
        <v>7843</v>
      </c>
      <c r="G332" s="3">
        <f t="shared" si="55"/>
        <v>35.432870075226312</v>
      </c>
      <c r="H332" s="2" t="e">
        <f>VLOOKUP(A332,'OAdata 313 US GridIDs 2016-22'!A:G,2,FALSE)</f>
        <v>#N/A</v>
      </c>
      <c r="I332" s="2" t="e">
        <f>VLOOKUP(A332,'OAdata 313 US GridIDs 2016-22'!A:G,3,FALSE)</f>
        <v>#N/A</v>
      </c>
      <c r="J332" s="2" t="e">
        <f>VLOOKUP(A332,'OAdata 313 US GridIDs 2016-22'!A:G,4,FALSE)</f>
        <v>#N/A</v>
      </c>
      <c r="K332" s="2" t="e">
        <f>VLOOKUP(A332,'OAdata 313 US GridIDs 2016-22'!A:G,5,FALSE)</f>
        <v>#N/A</v>
      </c>
      <c r="L332" s="2" t="e">
        <f>VLOOKUP(A332,'OAdata 313 US GridIDs 2016-22'!A:G,6,FALSE)</f>
        <v>#N/A</v>
      </c>
      <c r="M332" s="2" t="e">
        <f>VLOOKUP(A332,'OAdata 313 US GridIDs 2016-22'!A:G,7,FALSE)</f>
        <v>#N/A</v>
      </c>
      <c r="N332" s="2" t="e">
        <f t="shared" si="56"/>
        <v>#N/A</v>
      </c>
      <c r="O332" s="2" t="e">
        <f t="shared" si="57"/>
        <v>#N/A</v>
      </c>
      <c r="P332" s="2" t="e">
        <f t="shared" si="58"/>
        <v>#N/A</v>
      </c>
      <c r="Q332" s="6" t="e">
        <f t="shared" si="59"/>
        <v>#N/A</v>
      </c>
      <c r="R332" s="3" t="e">
        <f t="shared" si="60"/>
        <v>#N/A</v>
      </c>
      <c r="S332" s="3" t="e">
        <f t="shared" si="61"/>
        <v>#N/A</v>
      </c>
      <c r="T332" s="3" t="e">
        <f t="shared" si="62"/>
        <v>#N/A</v>
      </c>
      <c r="U332" s="3" t="e">
        <f t="shared" si="63"/>
        <v>#N/A</v>
      </c>
      <c r="V332" s="3" t="e">
        <f t="shared" si="64"/>
        <v>#N/A</v>
      </c>
      <c r="W332" s="2" t="e">
        <f t="shared" si="65"/>
        <v>#N/A</v>
      </c>
    </row>
    <row r="333" spans="1:23" x14ac:dyDescent="0.25">
      <c r="A333" t="s">
        <v>691</v>
      </c>
      <c r="B333" t="s">
        <v>692</v>
      </c>
      <c r="D333" t="s">
        <v>9</v>
      </c>
      <c r="E333" s="2">
        <v>2770</v>
      </c>
      <c r="F333" s="2">
        <f>VLOOKUP(A333,'USall 2016-2022'!A:T,4,FALSE)</f>
        <v>7895</v>
      </c>
      <c r="G333" s="3">
        <f t="shared" si="55"/>
        <v>35.085497150094994</v>
      </c>
      <c r="H333" s="2">
        <f>VLOOKUP(A333,'OAdata 313 US GridIDs 2016-22'!A:G,2,FALSE)</f>
        <v>2380</v>
      </c>
      <c r="I333" s="2">
        <f>VLOOKUP(A333,'OAdata 313 US GridIDs 2016-22'!A:G,3,FALSE)</f>
        <v>385</v>
      </c>
      <c r="J333" s="2">
        <f>VLOOKUP(A333,'OAdata 313 US GridIDs 2016-22'!A:G,4,FALSE)</f>
        <v>637</v>
      </c>
      <c r="K333" s="2">
        <f>VLOOKUP(A333,'OAdata 313 US GridIDs 2016-22'!A:G,5,FALSE)</f>
        <v>931</v>
      </c>
      <c r="L333" s="2">
        <f>VLOOKUP(A333,'OAdata 313 US GridIDs 2016-22'!A:G,6,FALSE)</f>
        <v>401</v>
      </c>
      <c r="M333" s="2">
        <f>VLOOKUP(A333,'OAdata 313 US GridIDs 2016-22'!A:G,7,FALSE)</f>
        <v>411</v>
      </c>
      <c r="N333" s="2">
        <f t="shared" si="56"/>
        <v>2380</v>
      </c>
      <c r="O333" s="2">
        <f t="shared" si="57"/>
        <v>0</v>
      </c>
      <c r="P333" s="2">
        <f t="shared" si="58"/>
        <v>2765</v>
      </c>
      <c r="Q333" s="6">
        <f t="shared" si="59"/>
        <v>0.99819494584837543</v>
      </c>
      <c r="R333" s="3">
        <f t="shared" si="60"/>
        <v>13.924050632911392</v>
      </c>
      <c r="S333" s="3">
        <f t="shared" si="61"/>
        <v>23.037974683544306</v>
      </c>
      <c r="T333" s="3">
        <f t="shared" si="62"/>
        <v>33.670886075949369</v>
      </c>
      <c r="U333" s="3">
        <f t="shared" si="63"/>
        <v>14.50271247739602</v>
      </c>
      <c r="V333" s="3">
        <f t="shared" si="64"/>
        <v>14.864376130198915</v>
      </c>
      <c r="W333" s="2">
        <f t="shared" si="65"/>
        <v>100</v>
      </c>
    </row>
    <row r="334" spans="1:23" x14ac:dyDescent="0.25">
      <c r="A334" t="s">
        <v>693</v>
      </c>
      <c r="B334" t="s">
        <v>694</v>
      </c>
      <c r="D334" t="s">
        <v>9</v>
      </c>
      <c r="E334" s="2">
        <v>2765</v>
      </c>
      <c r="F334" s="2">
        <f>VLOOKUP(A334,'USall 2016-2022'!A:T,4,FALSE)</f>
        <v>4892</v>
      </c>
      <c r="G334" s="3">
        <f t="shared" si="55"/>
        <v>56.520850367947673</v>
      </c>
      <c r="H334" s="2">
        <f>VLOOKUP(A334,'OAdata 313 US GridIDs 2016-22'!A:G,2,FALSE)</f>
        <v>2386</v>
      </c>
      <c r="I334" s="2">
        <f>VLOOKUP(A334,'OAdata 313 US GridIDs 2016-22'!A:G,3,FALSE)</f>
        <v>378</v>
      </c>
      <c r="J334" s="2">
        <f>VLOOKUP(A334,'OAdata 313 US GridIDs 2016-22'!A:G,4,FALSE)</f>
        <v>593</v>
      </c>
      <c r="K334" s="2">
        <f>VLOOKUP(A334,'OAdata 313 US GridIDs 2016-22'!A:G,5,FALSE)</f>
        <v>926</v>
      </c>
      <c r="L334" s="2">
        <f>VLOOKUP(A334,'OAdata 313 US GridIDs 2016-22'!A:G,6,FALSE)</f>
        <v>403</v>
      </c>
      <c r="M334" s="2">
        <f>VLOOKUP(A334,'OAdata 313 US GridIDs 2016-22'!A:G,7,FALSE)</f>
        <v>464</v>
      </c>
      <c r="N334" s="2">
        <f t="shared" si="56"/>
        <v>2386</v>
      </c>
      <c r="O334" s="2">
        <f t="shared" si="57"/>
        <v>0</v>
      </c>
      <c r="P334" s="2">
        <f t="shared" si="58"/>
        <v>2764</v>
      </c>
      <c r="Q334" s="6">
        <f t="shared" si="59"/>
        <v>0.99963833634719712</v>
      </c>
      <c r="R334" s="3">
        <f t="shared" si="60"/>
        <v>13.675832127351665</v>
      </c>
      <c r="S334" s="3">
        <f t="shared" si="61"/>
        <v>21.454413892908828</v>
      </c>
      <c r="T334" s="3">
        <f t="shared" si="62"/>
        <v>33.502170767004344</v>
      </c>
      <c r="U334" s="3">
        <f t="shared" si="63"/>
        <v>14.580318379160637</v>
      </c>
      <c r="V334" s="3">
        <f t="shared" si="64"/>
        <v>16.787264833574529</v>
      </c>
      <c r="W334" s="2">
        <f t="shared" si="65"/>
        <v>100.00000000000001</v>
      </c>
    </row>
    <row r="335" spans="1:23" x14ac:dyDescent="0.25">
      <c r="A335" t="s">
        <v>695</v>
      </c>
      <c r="B335" t="s">
        <v>696</v>
      </c>
      <c r="D335" t="s">
        <v>185</v>
      </c>
      <c r="E335" s="2">
        <v>2763</v>
      </c>
      <c r="F335" s="2">
        <f>VLOOKUP(A335,'USall 2016-2022'!A:T,4,FALSE)</f>
        <v>5382</v>
      </c>
      <c r="G335" s="3">
        <f t="shared" si="55"/>
        <v>51.337792642140471</v>
      </c>
      <c r="H335" s="2" t="e">
        <f>VLOOKUP(A335,'OAdata 313 US GridIDs 2016-22'!A:G,2,FALSE)</f>
        <v>#N/A</v>
      </c>
      <c r="I335" s="2" t="e">
        <f>VLOOKUP(A335,'OAdata 313 US GridIDs 2016-22'!A:G,3,FALSE)</f>
        <v>#N/A</v>
      </c>
      <c r="J335" s="2" t="e">
        <f>VLOOKUP(A335,'OAdata 313 US GridIDs 2016-22'!A:G,4,FALSE)</f>
        <v>#N/A</v>
      </c>
      <c r="K335" s="2" t="e">
        <f>VLOOKUP(A335,'OAdata 313 US GridIDs 2016-22'!A:G,5,FALSE)</f>
        <v>#N/A</v>
      </c>
      <c r="L335" s="2" t="e">
        <f>VLOOKUP(A335,'OAdata 313 US GridIDs 2016-22'!A:G,6,FALSE)</f>
        <v>#N/A</v>
      </c>
      <c r="M335" s="2" t="e">
        <f>VLOOKUP(A335,'OAdata 313 US GridIDs 2016-22'!A:G,7,FALSE)</f>
        <v>#N/A</v>
      </c>
      <c r="N335" s="2" t="e">
        <f t="shared" si="56"/>
        <v>#N/A</v>
      </c>
      <c r="O335" s="2" t="e">
        <f t="shared" si="57"/>
        <v>#N/A</v>
      </c>
      <c r="P335" s="2" t="e">
        <f t="shared" si="58"/>
        <v>#N/A</v>
      </c>
      <c r="Q335" s="6" t="e">
        <f t="shared" si="59"/>
        <v>#N/A</v>
      </c>
      <c r="R335" s="3" t="e">
        <f t="shared" si="60"/>
        <v>#N/A</v>
      </c>
      <c r="S335" s="3" t="e">
        <f t="shared" si="61"/>
        <v>#N/A</v>
      </c>
      <c r="T335" s="3" t="e">
        <f t="shared" si="62"/>
        <v>#N/A</v>
      </c>
      <c r="U335" s="3" t="e">
        <f t="shared" si="63"/>
        <v>#N/A</v>
      </c>
      <c r="V335" s="3" t="e">
        <f t="shared" si="64"/>
        <v>#N/A</v>
      </c>
      <c r="W335" s="2" t="e">
        <f t="shared" si="65"/>
        <v>#N/A</v>
      </c>
    </row>
    <row r="336" spans="1:23" x14ac:dyDescent="0.25">
      <c r="A336" t="s">
        <v>697</v>
      </c>
      <c r="B336" t="s">
        <v>698</v>
      </c>
      <c r="D336" t="s">
        <v>408</v>
      </c>
      <c r="E336" s="2">
        <v>2756</v>
      </c>
      <c r="F336" s="2" t="e">
        <f>VLOOKUP(A336,'USall 2016-2022'!A:T,4,FALSE)</f>
        <v>#N/A</v>
      </c>
      <c r="G336" s="3" t="e">
        <f t="shared" si="55"/>
        <v>#N/A</v>
      </c>
      <c r="H336" s="2" t="e">
        <f>VLOOKUP(A336,'OAdata 313 US GridIDs 2016-22'!A:G,2,FALSE)</f>
        <v>#N/A</v>
      </c>
      <c r="I336" s="2" t="e">
        <f>VLOOKUP(A336,'OAdata 313 US GridIDs 2016-22'!A:G,3,FALSE)</f>
        <v>#N/A</v>
      </c>
      <c r="J336" s="2" t="e">
        <f>VLOOKUP(A336,'OAdata 313 US GridIDs 2016-22'!A:G,4,FALSE)</f>
        <v>#N/A</v>
      </c>
      <c r="K336" s="2" t="e">
        <f>VLOOKUP(A336,'OAdata 313 US GridIDs 2016-22'!A:G,5,FALSE)</f>
        <v>#N/A</v>
      </c>
      <c r="L336" s="2" t="e">
        <f>VLOOKUP(A336,'OAdata 313 US GridIDs 2016-22'!A:G,6,FALSE)</f>
        <v>#N/A</v>
      </c>
      <c r="M336" s="2" t="e">
        <f>VLOOKUP(A336,'OAdata 313 US GridIDs 2016-22'!A:G,7,FALSE)</f>
        <v>#N/A</v>
      </c>
      <c r="N336" s="2" t="e">
        <f t="shared" si="56"/>
        <v>#N/A</v>
      </c>
      <c r="O336" s="2" t="e">
        <f t="shared" si="57"/>
        <v>#N/A</v>
      </c>
      <c r="P336" s="2" t="e">
        <f t="shared" si="58"/>
        <v>#N/A</v>
      </c>
      <c r="Q336" s="6" t="e">
        <f t="shared" si="59"/>
        <v>#N/A</v>
      </c>
      <c r="R336" s="3" t="e">
        <f t="shared" si="60"/>
        <v>#N/A</v>
      </c>
      <c r="S336" s="3" t="e">
        <f t="shared" si="61"/>
        <v>#N/A</v>
      </c>
      <c r="T336" s="3" t="e">
        <f t="shared" si="62"/>
        <v>#N/A</v>
      </c>
      <c r="U336" s="3" t="e">
        <f t="shared" si="63"/>
        <v>#N/A</v>
      </c>
      <c r="V336" s="3" t="e">
        <f t="shared" si="64"/>
        <v>#N/A</v>
      </c>
      <c r="W336" s="2" t="e">
        <f t="shared" si="65"/>
        <v>#N/A</v>
      </c>
    </row>
    <row r="337" spans="1:23" x14ac:dyDescent="0.25">
      <c r="A337" t="s">
        <v>699</v>
      </c>
      <c r="B337" t="s">
        <v>700</v>
      </c>
      <c r="D337" t="s">
        <v>9</v>
      </c>
      <c r="E337" s="2">
        <v>2751</v>
      </c>
      <c r="F337" s="2">
        <f>VLOOKUP(A337,'USall 2016-2022'!A:T,4,FALSE)</f>
        <v>8391</v>
      </c>
      <c r="G337" s="3">
        <f t="shared" si="55"/>
        <v>32.785126921701824</v>
      </c>
      <c r="H337" s="2">
        <f>VLOOKUP(A337,'OAdata 313 US GridIDs 2016-22'!A:G,2,FALSE)</f>
        <v>1794</v>
      </c>
      <c r="I337" s="2">
        <f>VLOOKUP(A337,'OAdata 313 US GridIDs 2016-22'!A:G,3,FALSE)</f>
        <v>956</v>
      </c>
      <c r="J337" s="2">
        <f>VLOOKUP(A337,'OAdata 313 US GridIDs 2016-22'!A:G,4,FALSE)</f>
        <v>515</v>
      </c>
      <c r="K337" s="2">
        <f>VLOOKUP(A337,'OAdata 313 US GridIDs 2016-22'!A:G,5,FALSE)</f>
        <v>468</v>
      </c>
      <c r="L337" s="2">
        <f>VLOOKUP(A337,'OAdata 313 US GridIDs 2016-22'!A:G,6,FALSE)</f>
        <v>366</v>
      </c>
      <c r="M337" s="2">
        <f>VLOOKUP(A337,'OAdata 313 US GridIDs 2016-22'!A:G,7,FALSE)</f>
        <v>445</v>
      </c>
      <c r="N337" s="2">
        <f t="shared" si="56"/>
        <v>1794</v>
      </c>
      <c r="O337" s="2">
        <f t="shared" si="57"/>
        <v>0</v>
      </c>
      <c r="P337" s="2">
        <f t="shared" si="58"/>
        <v>2750</v>
      </c>
      <c r="Q337" s="6">
        <f t="shared" si="59"/>
        <v>0.99963649581970193</v>
      </c>
      <c r="R337" s="3">
        <f t="shared" si="60"/>
        <v>34.763636363636365</v>
      </c>
      <c r="S337" s="3">
        <f t="shared" si="61"/>
        <v>18.72727272727273</v>
      </c>
      <c r="T337" s="3">
        <f t="shared" si="62"/>
        <v>17.018181818181819</v>
      </c>
      <c r="U337" s="3">
        <f t="shared" si="63"/>
        <v>13.309090909090909</v>
      </c>
      <c r="V337" s="3">
        <f t="shared" si="64"/>
        <v>16.18181818181818</v>
      </c>
      <c r="W337" s="2">
        <f t="shared" si="65"/>
        <v>100</v>
      </c>
    </row>
    <row r="338" spans="1:23" x14ac:dyDescent="0.25">
      <c r="A338" t="s">
        <v>701</v>
      </c>
      <c r="B338" t="s">
        <v>702</v>
      </c>
      <c r="D338" t="s">
        <v>486</v>
      </c>
      <c r="E338" s="2">
        <v>2736</v>
      </c>
      <c r="F338" s="2">
        <f>VLOOKUP(A338,'USall 2016-2022'!A:T,4,FALSE)</f>
        <v>5046</v>
      </c>
      <c r="G338" s="3">
        <f t="shared" si="55"/>
        <v>54.22116527942925</v>
      </c>
      <c r="H338" s="2" t="e">
        <f>VLOOKUP(A338,'OAdata 313 US GridIDs 2016-22'!A:G,2,FALSE)</f>
        <v>#N/A</v>
      </c>
      <c r="I338" s="2" t="e">
        <f>VLOOKUP(A338,'OAdata 313 US GridIDs 2016-22'!A:G,3,FALSE)</f>
        <v>#N/A</v>
      </c>
      <c r="J338" s="2" t="e">
        <f>VLOOKUP(A338,'OAdata 313 US GridIDs 2016-22'!A:G,4,FALSE)</f>
        <v>#N/A</v>
      </c>
      <c r="K338" s="2" t="e">
        <f>VLOOKUP(A338,'OAdata 313 US GridIDs 2016-22'!A:G,5,FALSE)</f>
        <v>#N/A</v>
      </c>
      <c r="L338" s="2" t="e">
        <f>VLOOKUP(A338,'OAdata 313 US GridIDs 2016-22'!A:G,6,FALSE)</f>
        <v>#N/A</v>
      </c>
      <c r="M338" s="2" t="e">
        <f>VLOOKUP(A338,'OAdata 313 US GridIDs 2016-22'!A:G,7,FALSE)</f>
        <v>#N/A</v>
      </c>
      <c r="N338" s="2" t="e">
        <f t="shared" si="56"/>
        <v>#N/A</v>
      </c>
      <c r="O338" s="2" t="e">
        <f t="shared" si="57"/>
        <v>#N/A</v>
      </c>
      <c r="P338" s="2" t="e">
        <f t="shared" si="58"/>
        <v>#N/A</v>
      </c>
      <c r="Q338" s="6" t="e">
        <f t="shared" si="59"/>
        <v>#N/A</v>
      </c>
      <c r="R338" s="3" t="e">
        <f t="shared" si="60"/>
        <v>#N/A</v>
      </c>
      <c r="S338" s="3" t="e">
        <f t="shared" si="61"/>
        <v>#N/A</v>
      </c>
      <c r="T338" s="3" t="e">
        <f t="shared" si="62"/>
        <v>#N/A</v>
      </c>
      <c r="U338" s="3" t="e">
        <f t="shared" si="63"/>
        <v>#N/A</v>
      </c>
      <c r="V338" s="3" t="e">
        <f t="shared" si="64"/>
        <v>#N/A</v>
      </c>
      <c r="W338" s="2" t="e">
        <f t="shared" si="65"/>
        <v>#N/A</v>
      </c>
    </row>
    <row r="339" spans="1:23" x14ac:dyDescent="0.25">
      <c r="A339" t="s">
        <v>703</v>
      </c>
      <c r="B339" t="s">
        <v>704</v>
      </c>
      <c r="D339" t="s">
        <v>533</v>
      </c>
      <c r="E339" s="2">
        <v>2733</v>
      </c>
      <c r="F339" s="2">
        <f>VLOOKUP(A339,'USall 2016-2022'!A:T,4,FALSE)</f>
        <v>4902</v>
      </c>
      <c r="G339" s="3">
        <f t="shared" si="55"/>
        <v>55.752753977968169</v>
      </c>
      <c r="H339" s="2" t="e">
        <f>VLOOKUP(A339,'OAdata 313 US GridIDs 2016-22'!A:G,2,FALSE)</f>
        <v>#N/A</v>
      </c>
      <c r="I339" s="2" t="e">
        <f>VLOOKUP(A339,'OAdata 313 US GridIDs 2016-22'!A:G,3,FALSE)</f>
        <v>#N/A</v>
      </c>
      <c r="J339" s="2" t="e">
        <f>VLOOKUP(A339,'OAdata 313 US GridIDs 2016-22'!A:G,4,FALSE)</f>
        <v>#N/A</v>
      </c>
      <c r="K339" s="2" t="e">
        <f>VLOOKUP(A339,'OAdata 313 US GridIDs 2016-22'!A:G,5,FALSE)</f>
        <v>#N/A</v>
      </c>
      <c r="L339" s="2" t="e">
        <f>VLOOKUP(A339,'OAdata 313 US GridIDs 2016-22'!A:G,6,FALSE)</f>
        <v>#N/A</v>
      </c>
      <c r="M339" s="2" t="e">
        <f>VLOOKUP(A339,'OAdata 313 US GridIDs 2016-22'!A:G,7,FALSE)</f>
        <v>#N/A</v>
      </c>
      <c r="N339" s="2" t="e">
        <f t="shared" si="56"/>
        <v>#N/A</v>
      </c>
      <c r="O339" s="2" t="e">
        <f t="shared" si="57"/>
        <v>#N/A</v>
      </c>
      <c r="P339" s="2" t="e">
        <f t="shared" si="58"/>
        <v>#N/A</v>
      </c>
      <c r="Q339" s="6" t="e">
        <f t="shared" si="59"/>
        <v>#N/A</v>
      </c>
      <c r="R339" s="3" t="e">
        <f t="shared" si="60"/>
        <v>#N/A</v>
      </c>
      <c r="S339" s="3" t="e">
        <f t="shared" si="61"/>
        <v>#N/A</v>
      </c>
      <c r="T339" s="3" t="e">
        <f t="shared" si="62"/>
        <v>#N/A</v>
      </c>
      <c r="U339" s="3" t="e">
        <f t="shared" si="63"/>
        <v>#N/A</v>
      </c>
      <c r="V339" s="3" t="e">
        <f t="shared" si="64"/>
        <v>#N/A</v>
      </c>
      <c r="W339" s="2" t="e">
        <f t="shared" si="65"/>
        <v>#N/A</v>
      </c>
    </row>
    <row r="340" spans="1:23" x14ac:dyDescent="0.25">
      <c r="A340" t="s">
        <v>705</v>
      </c>
      <c r="B340" t="s">
        <v>706</v>
      </c>
      <c r="D340" t="s">
        <v>9</v>
      </c>
      <c r="E340" s="2">
        <v>2729</v>
      </c>
      <c r="F340" s="2">
        <f>VLOOKUP(A340,'USall 2016-2022'!A:T,4,FALSE)</f>
        <v>4707</v>
      </c>
      <c r="G340" s="3">
        <f t="shared" si="55"/>
        <v>57.977480348417252</v>
      </c>
      <c r="H340" s="2">
        <f>VLOOKUP(A340,'OAdata 313 US GridIDs 2016-22'!A:G,2,FALSE)</f>
        <v>2067</v>
      </c>
      <c r="I340" s="2">
        <f>VLOOKUP(A340,'OAdata 313 US GridIDs 2016-22'!A:G,3,FALSE)</f>
        <v>656</v>
      </c>
      <c r="J340" s="2">
        <f>VLOOKUP(A340,'OAdata 313 US GridIDs 2016-22'!A:G,4,FALSE)</f>
        <v>423</v>
      </c>
      <c r="K340" s="2">
        <f>VLOOKUP(A340,'OAdata 313 US GridIDs 2016-22'!A:G,5,FALSE)</f>
        <v>834</v>
      </c>
      <c r="L340" s="2">
        <f>VLOOKUP(A340,'OAdata 313 US GridIDs 2016-22'!A:G,6,FALSE)</f>
        <v>476</v>
      </c>
      <c r="M340" s="2">
        <f>VLOOKUP(A340,'OAdata 313 US GridIDs 2016-22'!A:G,7,FALSE)</f>
        <v>334</v>
      </c>
      <c r="N340" s="2">
        <f t="shared" si="56"/>
        <v>2067</v>
      </c>
      <c r="O340" s="2">
        <f t="shared" si="57"/>
        <v>0</v>
      </c>
      <c r="P340" s="2">
        <f t="shared" si="58"/>
        <v>2723</v>
      </c>
      <c r="Q340" s="6">
        <f t="shared" si="59"/>
        <v>0.99780139245144739</v>
      </c>
      <c r="R340" s="3">
        <f t="shared" si="60"/>
        <v>24.091076019096587</v>
      </c>
      <c r="S340" s="3">
        <f t="shared" si="61"/>
        <v>15.534337128167463</v>
      </c>
      <c r="T340" s="3">
        <f t="shared" si="62"/>
        <v>30.627983841351451</v>
      </c>
      <c r="U340" s="3">
        <f t="shared" si="63"/>
        <v>17.480719794344473</v>
      </c>
      <c r="V340" s="3">
        <f t="shared" si="64"/>
        <v>12.265883217040031</v>
      </c>
      <c r="W340" s="2">
        <f t="shared" si="65"/>
        <v>100</v>
      </c>
    </row>
    <row r="341" spans="1:23" x14ac:dyDescent="0.25">
      <c r="A341" t="s">
        <v>707</v>
      </c>
      <c r="B341" t="s">
        <v>708</v>
      </c>
      <c r="D341" t="s">
        <v>9</v>
      </c>
      <c r="E341" s="2">
        <v>2729</v>
      </c>
      <c r="F341" s="2">
        <f>VLOOKUP(A341,'USall 2016-2022'!A:T,4,FALSE)</f>
        <v>8326</v>
      </c>
      <c r="G341" s="3">
        <f t="shared" si="55"/>
        <v>32.776843622387702</v>
      </c>
      <c r="H341" s="2">
        <f>VLOOKUP(A341,'OAdata 313 US GridIDs 2016-22'!A:G,2,FALSE)</f>
        <v>1939</v>
      </c>
      <c r="I341" s="2">
        <f>VLOOKUP(A341,'OAdata 313 US GridIDs 2016-22'!A:G,3,FALSE)</f>
        <v>793</v>
      </c>
      <c r="J341" s="2">
        <f>VLOOKUP(A341,'OAdata 313 US GridIDs 2016-22'!A:G,4,FALSE)</f>
        <v>498</v>
      </c>
      <c r="K341" s="2">
        <f>VLOOKUP(A341,'OAdata 313 US GridIDs 2016-22'!A:G,5,FALSE)</f>
        <v>641</v>
      </c>
      <c r="L341" s="2">
        <f>VLOOKUP(A341,'OAdata 313 US GridIDs 2016-22'!A:G,6,FALSE)</f>
        <v>512</v>
      </c>
      <c r="M341" s="2">
        <f>VLOOKUP(A341,'OAdata 313 US GridIDs 2016-22'!A:G,7,FALSE)</f>
        <v>288</v>
      </c>
      <c r="N341" s="2">
        <f t="shared" si="56"/>
        <v>1939</v>
      </c>
      <c r="O341" s="2">
        <f t="shared" si="57"/>
        <v>0</v>
      </c>
      <c r="P341" s="2">
        <f t="shared" si="58"/>
        <v>2732</v>
      </c>
      <c r="Q341" s="6">
        <f t="shared" si="59"/>
        <v>1.0010993037742764</v>
      </c>
      <c r="R341" s="3">
        <f t="shared" si="60"/>
        <v>29.026354319180086</v>
      </c>
      <c r="S341" s="3">
        <f t="shared" si="61"/>
        <v>18.228404099560759</v>
      </c>
      <c r="T341" s="3">
        <f t="shared" si="62"/>
        <v>23.462664714494878</v>
      </c>
      <c r="U341" s="3">
        <f t="shared" si="63"/>
        <v>18.740849194729137</v>
      </c>
      <c r="V341" s="3">
        <f t="shared" si="64"/>
        <v>10.54172767203514</v>
      </c>
      <c r="W341" s="2">
        <f t="shared" si="65"/>
        <v>100</v>
      </c>
    </row>
    <row r="342" spans="1:23" x14ac:dyDescent="0.25">
      <c r="A342" t="s">
        <v>709</v>
      </c>
      <c r="B342" t="s">
        <v>710</v>
      </c>
      <c r="D342" t="s">
        <v>322</v>
      </c>
      <c r="E342" s="2">
        <v>2722</v>
      </c>
      <c r="F342" s="2">
        <f>VLOOKUP(A342,'USall 2016-2022'!A:T,4,FALSE)</f>
        <v>5418</v>
      </c>
      <c r="G342" s="3">
        <f t="shared" si="55"/>
        <v>50.239940937615359</v>
      </c>
      <c r="H342" s="2" t="e">
        <f>VLOOKUP(A342,'OAdata 313 US GridIDs 2016-22'!A:G,2,FALSE)</f>
        <v>#N/A</v>
      </c>
      <c r="I342" s="2" t="e">
        <f>VLOOKUP(A342,'OAdata 313 US GridIDs 2016-22'!A:G,3,FALSE)</f>
        <v>#N/A</v>
      </c>
      <c r="J342" s="2" t="e">
        <f>VLOOKUP(A342,'OAdata 313 US GridIDs 2016-22'!A:G,4,FALSE)</f>
        <v>#N/A</v>
      </c>
      <c r="K342" s="2" t="e">
        <f>VLOOKUP(A342,'OAdata 313 US GridIDs 2016-22'!A:G,5,FALSE)</f>
        <v>#N/A</v>
      </c>
      <c r="L342" s="2" t="e">
        <f>VLOOKUP(A342,'OAdata 313 US GridIDs 2016-22'!A:G,6,FALSE)</f>
        <v>#N/A</v>
      </c>
      <c r="M342" s="2" t="e">
        <f>VLOOKUP(A342,'OAdata 313 US GridIDs 2016-22'!A:G,7,FALSE)</f>
        <v>#N/A</v>
      </c>
      <c r="N342" s="2" t="e">
        <f t="shared" si="56"/>
        <v>#N/A</v>
      </c>
      <c r="O342" s="2" t="e">
        <f t="shared" si="57"/>
        <v>#N/A</v>
      </c>
      <c r="P342" s="2" t="e">
        <f t="shared" si="58"/>
        <v>#N/A</v>
      </c>
      <c r="Q342" s="6" t="e">
        <f t="shared" si="59"/>
        <v>#N/A</v>
      </c>
      <c r="R342" s="3" t="e">
        <f t="shared" si="60"/>
        <v>#N/A</v>
      </c>
      <c r="S342" s="3" t="e">
        <f t="shared" si="61"/>
        <v>#N/A</v>
      </c>
      <c r="T342" s="3" t="e">
        <f t="shared" si="62"/>
        <v>#N/A</v>
      </c>
      <c r="U342" s="3" t="e">
        <f t="shared" si="63"/>
        <v>#N/A</v>
      </c>
      <c r="V342" s="3" t="e">
        <f t="shared" si="64"/>
        <v>#N/A</v>
      </c>
      <c r="W342" s="2" t="e">
        <f t="shared" si="65"/>
        <v>#N/A</v>
      </c>
    </row>
    <row r="343" spans="1:23" x14ac:dyDescent="0.25">
      <c r="A343" t="s">
        <v>711</v>
      </c>
      <c r="B343" t="s">
        <v>712</v>
      </c>
      <c r="D343" t="s">
        <v>9</v>
      </c>
      <c r="E343" s="2">
        <v>2716</v>
      </c>
      <c r="F343" s="2" t="e">
        <f>VLOOKUP(A343,'USall 2016-2022'!A:T,4,FALSE)</f>
        <v>#N/A</v>
      </c>
      <c r="G343" s="3" t="e">
        <f t="shared" si="55"/>
        <v>#N/A</v>
      </c>
      <c r="H343" s="2">
        <f>VLOOKUP(A343,'OAdata 313 US GridIDs 2016-22'!A:G,2,FALSE)</f>
        <v>2178</v>
      </c>
      <c r="I343" s="2">
        <f>VLOOKUP(A343,'OAdata 313 US GridIDs 2016-22'!A:G,3,FALSE)</f>
        <v>512</v>
      </c>
      <c r="J343" s="2">
        <f>VLOOKUP(A343,'OAdata 313 US GridIDs 2016-22'!A:G,4,FALSE)</f>
        <v>749</v>
      </c>
      <c r="K343" s="2">
        <f>VLOOKUP(A343,'OAdata 313 US GridIDs 2016-22'!A:G,5,FALSE)</f>
        <v>637</v>
      </c>
      <c r="L343" s="2">
        <f>VLOOKUP(A343,'OAdata 313 US GridIDs 2016-22'!A:G,6,FALSE)</f>
        <v>523</v>
      </c>
      <c r="M343" s="2">
        <f>VLOOKUP(A343,'OAdata 313 US GridIDs 2016-22'!A:G,7,FALSE)</f>
        <v>269</v>
      </c>
      <c r="N343" s="2">
        <f t="shared" si="56"/>
        <v>2178</v>
      </c>
      <c r="O343" s="2">
        <f t="shared" si="57"/>
        <v>0</v>
      </c>
      <c r="P343" s="2">
        <f t="shared" si="58"/>
        <v>2690</v>
      </c>
      <c r="Q343" s="6">
        <f t="shared" si="59"/>
        <v>0.99042709867452139</v>
      </c>
      <c r="R343" s="3">
        <f t="shared" si="60"/>
        <v>19.033457249070633</v>
      </c>
      <c r="S343" s="3">
        <f t="shared" si="61"/>
        <v>27.843866171003718</v>
      </c>
      <c r="T343" s="3">
        <f t="shared" si="62"/>
        <v>23.680297397769518</v>
      </c>
      <c r="U343" s="3">
        <f t="shared" si="63"/>
        <v>19.442379182156134</v>
      </c>
      <c r="V343" s="3">
        <f t="shared" si="64"/>
        <v>10</v>
      </c>
      <c r="W343" s="2">
        <f t="shared" si="65"/>
        <v>100</v>
      </c>
    </row>
    <row r="344" spans="1:23" x14ac:dyDescent="0.25">
      <c r="A344" t="s">
        <v>713</v>
      </c>
      <c r="B344" t="s">
        <v>714</v>
      </c>
      <c r="D344" t="s">
        <v>9</v>
      </c>
      <c r="E344" s="2">
        <v>2713</v>
      </c>
      <c r="F344" s="2">
        <f>VLOOKUP(A344,'USall 2016-2022'!A:T,4,FALSE)</f>
        <v>8303</v>
      </c>
      <c r="G344" s="3">
        <f t="shared" si="55"/>
        <v>32.674936769842226</v>
      </c>
      <c r="H344" s="2">
        <f>VLOOKUP(A344,'OAdata 313 US GridIDs 2016-22'!A:G,2,FALSE)</f>
        <v>2088</v>
      </c>
      <c r="I344" s="2">
        <f>VLOOKUP(A344,'OAdata 313 US GridIDs 2016-22'!A:G,3,FALSE)</f>
        <v>623</v>
      </c>
      <c r="J344" s="2">
        <f>VLOOKUP(A344,'OAdata 313 US GridIDs 2016-22'!A:G,4,FALSE)</f>
        <v>402</v>
      </c>
      <c r="K344" s="2">
        <f>VLOOKUP(A344,'OAdata 313 US GridIDs 2016-22'!A:G,5,FALSE)</f>
        <v>926</v>
      </c>
      <c r="L344" s="2">
        <f>VLOOKUP(A344,'OAdata 313 US GridIDs 2016-22'!A:G,6,FALSE)</f>
        <v>280</v>
      </c>
      <c r="M344" s="2">
        <f>VLOOKUP(A344,'OAdata 313 US GridIDs 2016-22'!A:G,7,FALSE)</f>
        <v>480</v>
      </c>
      <c r="N344" s="2">
        <f t="shared" si="56"/>
        <v>2088</v>
      </c>
      <c r="O344" s="2">
        <f t="shared" si="57"/>
        <v>0</v>
      </c>
      <c r="P344" s="2">
        <f t="shared" si="58"/>
        <v>2711</v>
      </c>
      <c r="Q344" s="6">
        <f t="shared" si="59"/>
        <v>0.99926280869885731</v>
      </c>
      <c r="R344" s="3">
        <f t="shared" si="60"/>
        <v>22.980450018443381</v>
      </c>
      <c r="S344" s="3">
        <f t="shared" si="61"/>
        <v>14.828476576908889</v>
      </c>
      <c r="T344" s="3">
        <f t="shared" si="62"/>
        <v>34.157137587606051</v>
      </c>
      <c r="U344" s="3">
        <f t="shared" si="63"/>
        <v>10.328292143120619</v>
      </c>
      <c r="V344" s="3">
        <f t="shared" si="64"/>
        <v>17.705643673921063</v>
      </c>
      <c r="W344" s="2">
        <f t="shared" si="65"/>
        <v>100</v>
      </c>
    </row>
    <row r="345" spans="1:23" x14ac:dyDescent="0.25">
      <c r="A345" t="s">
        <v>715</v>
      </c>
      <c r="B345" t="s">
        <v>716</v>
      </c>
      <c r="D345" t="s">
        <v>9</v>
      </c>
      <c r="E345" s="2">
        <v>2711</v>
      </c>
      <c r="F345" s="2">
        <f>VLOOKUP(A345,'USall 2016-2022'!A:T,4,FALSE)</f>
        <v>6535</v>
      </c>
      <c r="G345" s="3">
        <f t="shared" si="55"/>
        <v>41.484315225707732</v>
      </c>
      <c r="H345" s="2">
        <f>VLOOKUP(A345,'OAdata 313 US GridIDs 2016-22'!A:G,2,FALSE)</f>
        <v>1644</v>
      </c>
      <c r="I345" s="2">
        <f>VLOOKUP(A345,'OAdata 313 US GridIDs 2016-22'!A:G,3,FALSE)</f>
        <v>1070</v>
      </c>
      <c r="J345" s="2">
        <f>VLOOKUP(A345,'OAdata 313 US GridIDs 2016-22'!A:G,4,FALSE)</f>
        <v>362</v>
      </c>
      <c r="K345" s="2">
        <f>VLOOKUP(A345,'OAdata 313 US GridIDs 2016-22'!A:G,5,FALSE)</f>
        <v>538</v>
      </c>
      <c r="L345" s="2">
        <f>VLOOKUP(A345,'OAdata 313 US GridIDs 2016-22'!A:G,6,FALSE)</f>
        <v>413</v>
      </c>
      <c r="M345" s="2">
        <f>VLOOKUP(A345,'OAdata 313 US GridIDs 2016-22'!A:G,7,FALSE)</f>
        <v>331</v>
      </c>
      <c r="N345" s="2">
        <f t="shared" si="56"/>
        <v>1644</v>
      </c>
      <c r="O345" s="2">
        <f t="shared" si="57"/>
        <v>0</v>
      </c>
      <c r="P345" s="2">
        <f t="shared" si="58"/>
        <v>2714</v>
      </c>
      <c r="Q345" s="6">
        <f t="shared" si="59"/>
        <v>1.00110660272962</v>
      </c>
      <c r="R345" s="3">
        <f t="shared" si="60"/>
        <v>39.425202652910833</v>
      </c>
      <c r="S345" s="3">
        <f t="shared" si="61"/>
        <v>13.338246131171703</v>
      </c>
      <c r="T345" s="3">
        <f t="shared" si="62"/>
        <v>19.823139277818719</v>
      </c>
      <c r="U345" s="3">
        <f t="shared" si="63"/>
        <v>15.217391304347828</v>
      </c>
      <c r="V345" s="3">
        <f t="shared" si="64"/>
        <v>12.196020633750921</v>
      </c>
      <c r="W345" s="2">
        <f t="shared" si="65"/>
        <v>100</v>
      </c>
    </row>
    <row r="346" spans="1:23" x14ac:dyDescent="0.25">
      <c r="A346" t="s">
        <v>717</v>
      </c>
      <c r="B346" t="s">
        <v>718</v>
      </c>
      <c r="D346" t="s">
        <v>266</v>
      </c>
      <c r="E346" s="2">
        <v>2709</v>
      </c>
      <c r="F346" s="2">
        <f>VLOOKUP(A346,'USall 2016-2022'!A:T,4,FALSE)</f>
        <v>7956</v>
      </c>
      <c r="G346" s="3">
        <f t="shared" si="55"/>
        <v>34.049773755656112</v>
      </c>
      <c r="H346" s="2" t="e">
        <f>VLOOKUP(A346,'OAdata 313 US GridIDs 2016-22'!A:G,2,FALSE)</f>
        <v>#N/A</v>
      </c>
      <c r="I346" s="2" t="e">
        <f>VLOOKUP(A346,'OAdata 313 US GridIDs 2016-22'!A:G,3,FALSE)</f>
        <v>#N/A</v>
      </c>
      <c r="J346" s="2" t="e">
        <f>VLOOKUP(A346,'OAdata 313 US GridIDs 2016-22'!A:G,4,FALSE)</f>
        <v>#N/A</v>
      </c>
      <c r="K346" s="2" t="e">
        <f>VLOOKUP(A346,'OAdata 313 US GridIDs 2016-22'!A:G,5,FALSE)</f>
        <v>#N/A</v>
      </c>
      <c r="L346" s="2" t="e">
        <f>VLOOKUP(A346,'OAdata 313 US GridIDs 2016-22'!A:G,6,FALSE)</f>
        <v>#N/A</v>
      </c>
      <c r="M346" s="2" t="e">
        <f>VLOOKUP(A346,'OAdata 313 US GridIDs 2016-22'!A:G,7,FALSE)</f>
        <v>#N/A</v>
      </c>
      <c r="N346" s="2" t="e">
        <f t="shared" si="56"/>
        <v>#N/A</v>
      </c>
      <c r="O346" s="2" t="e">
        <f t="shared" si="57"/>
        <v>#N/A</v>
      </c>
      <c r="P346" s="2" t="e">
        <f t="shared" si="58"/>
        <v>#N/A</v>
      </c>
      <c r="Q346" s="6" t="e">
        <f t="shared" si="59"/>
        <v>#N/A</v>
      </c>
      <c r="R346" s="3" t="e">
        <f t="shared" si="60"/>
        <v>#N/A</v>
      </c>
      <c r="S346" s="3" t="e">
        <f t="shared" si="61"/>
        <v>#N/A</v>
      </c>
      <c r="T346" s="3" t="e">
        <f t="shared" si="62"/>
        <v>#N/A</v>
      </c>
      <c r="U346" s="3" t="e">
        <f t="shared" si="63"/>
        <v>#N/A</v>
      </c>
      <c r="V346" s="3" t="e">
        <f t="shared" si="64"/>
        <v>#N/A</v>
      </c>
      <c r="W346" s="2" t="e">
        <f t="shared" si="65"/>
        <v>#N/A</v>
      </c>
    </row>
    <row r="347" spans="1:23" x14ac:dyDescent="0.25">
      <c r="A347" t="s">
        <v>719</v>
      </c>
      <c r="B347" t="s">
        <v>720</v>
      </c>
      <c r="D347" t="s">
        <v>9</v>
      </c>
      <c r="E347" s="2">
        <v>2708</v>
      </c>
      <c r="F347" s="2">
        <f>VLOOKUP(A347,'USall 2016-2022'!A:T,4,FALSE)</f>
        <v>5310</v>
      </c>
      <c r="G347" s="3">
        <f t="shared" si="55"/>
        <v>50.99811676082863</v>
      </c>
      <c r="H347" s="2">
        <f>VLOOKUP(A347,'OAdata 313 US GridIDs 2016-22'!A:G,2,FALSE)</f>
        <v>2008</v>
      </c>
      <c r="I347" s="2">
        <f>VLOOKUP(A347,'OAdata 313 US GridIDs 2016-22'!A:G,3,FALSE)</f>
        <v>694</v>
      </c>
      <c r="J347" s="2">
        <f>VLOOKUP(A347,'OAdata 313 US GridIDs 2016-22'!A:G,4,FALSE)</f>
        <v>539</v>
      </c>
      <c r="K347" s="2">
        <f>VLOOKUP(A347,'OAdata 313 US GridIDs 2016-22'!A:G,5,FALSE)</f>
        <v>451</v>
      </c>
      <c r="L347" s="2">
        <f>VLOOKUP(A347,'OAdata 313 US GridIDs 2016-22'!A:G,6,FALSE)</f>
        <v>366</v>
      </c>
      <c r="M347" s="2">
        <f>VLOOKUP(A347,'OAdata 313 US GridIDs 2016-22'!A:G,7,FALSE)</f>
        <v>652</v>
      </c>
      <c r="N347" s="2">
        <f t="shared" si="56"/>
        <v>2008</v>
      </c>
      <c r="O347" s="2">
        <f t="shared" si="57"/>
        <v>0</v>
      </c>
      <c r="P347" s="2">
        <f t="shared" si="58"/>
        <v>2702</v>
      </c>
      <c r="Q347" s="6">
        <f t="shared" si="59"/>
        <v>0.99778434268833083</v>
      </c>
      <c r="R347" s="3">
        <f t="shared" si="60"/>
        <v>25.684678016284234</v>
      </c>
      <c r="S347" s="3">
        <f t="shared" si="61"/>
        <v>19.948186528497409</v>
      </c>
      <c r="T347" s="3">
        <f t="shared" si="62"/>
        <v>16.691339748334567</v>
      </c>
      <c r="U347" s="3">
        <f t="shared" si="63"/>
        <v>13.545521835677278</v>
      </c>
      <c r="V347" s="3">
        <f t="shared" si="64"/>
        <v>24.130273871206516</v>
      </c>
      <c r="W347" s="2">
        <f t="shared" si="65"/>
        <v>100</v>
      </c>
    </row>
    <row r="348" spans="1:23" x14ac:dyDescent="0.25">
      <c r="A348" t="s">
        <v>721</v>
      </c>
      <c r="B348" t="s">
        <v>722</v>
      </c>
      <c r="D348" t="s">
        <v>9</v>
      </c>
      <c r="E348" s="2">
        <v>2706</v>
      </c>
      <c r="F348" s="2">
        <f>VLOOKUP(A348,'USall 2016-2022'!A:T,4,FALSE)</f>
        <v>5170</v>
      </c>
      <c r="G348" s="3">
        <f t="shared" si="55"/>
        <v>52.340425531914889</v>
      </c>
      <c r="H348" s="2">
        <f>VLOOKUP(A348,'OAdata 313 US GridIDs 2016-22'!A:G,2,FALSE)</f>
        <v>1999</v>
      </c>
      <c r="I348" s="2">
        <f>VLOOKUP(A348,'OAdata 313 US GridIDs 2016-22'!A:G,3,FALSE)</f>
        <v>712</v>
      </c>
      <c r="J348" s="2">
        <f>VLOOKUP(A348,'OAdata 313 US GridIDs 2016-22'!A:G,4,FALSE)</f>
        <v>537</v>
      </c>
      <c r="K348" s="2">
        <f>VLOOKUP(A348,'OAdata 313 US GridIDs 2016-22'!A:G,5,FALSE)</f>
        <v>768</v>
      </c>
      <c r="L348" s="2">
        <f>VLOOKUP(A348,'OAdata 313 US GridIDs 2016-22'!A:G,6,FALSE)</f>
        <v>335</v>
      </c>
      <c r="M348" s="2">
        <f>VLOOKUP(A348,'OAdata 313 US GridIDs 2016-22'!A:G,7,FALSE)</f>
        <v>359</v>
      </c>
      <c r="N348" s="2">
        <f t="shared" si="56"/>
        <v>1999</v>
      </c>
      <c r="O348" s="2">
        <f t="shared" si="57"/>
        <v>0</v>
      </c>
      <c r="P348" s="2">
        <f t="shared" si="58"/>
        <v>2711</v>
      </c>
      <c r="Q348" s="6">
        <f t="shared" si="59"/>
        <v>1.0018477457501849</v>
      </c>
      <c r="R348" s="3">
        <f t="shared" si="60"/>
        <v>26.263371449649576</v>
      </c>
      <c r="S348" s="3">
        <f t="shared" si="61"/>
        <v>19.808188860199188</v>
      </c>
      <c r="T348" s="3">
        <f t="shared" si="62"/>
        <v>28.329029878273698</v>
      </c>
      <c r="U348" s="3">
        <f t="shared" si="63"/>
        <v>12.357063814090742</v>
      </c>
      <c r="V348" s="3">
        <f t="shared" si="64"/>
        <v>13.242345997786794</v>
      </c>
      <c r="W348" s="2">
        <f t="shared" si="65"/>
        <v>100</v>
      </c>
    </row>
    <row r="349" spans="1:23" x14ac:dyDescent="0.25">
      <c r="A349" t="s">
        <v>723</v>
      </c>
      <c r="B349" t="s">
        <v>724</v>
      </c>
      <c r="D349" t="s">
        <v>9</v>
      </c>
      <c r="E349" s="2">
        <v>2702</v>
      </c>
      <c r="F349" s="2" t="e">
        <f>VLOOKUP(A349,'USall 2016-2022'!A:T,4,FALSE)</f>
        <v>#N/A</v>
      </c>
      <c r="G349" s="3" t="e">
        <f t="shared" si="55"/>
        <v>#N/A</v>
      </c>
      <c r="H349" s="2">
        <f>VLOOKUP(A349,'OAdata 313 US GridIDs 2016-22'!A:G,2,FALSE)</f>
        <v>2392</v>
      </c>
      <c r="I349" s="2">
        <f>VLOOKUP(A349,'OAdata 313 US GridIDs 2016-22'!A:G,3,FALSE)</f>
        <v>316</v>
      </c>
      <c r="J349" s="2">
        <f>VLOOKUP(A349,'OAdata 313 US GridIDs 2016-22'!A:G,4,FALSE)</f>
        <v>725</v>
      </c>
      <c r="K349" s="2">
        <f>VLOOKUP(A349,'OAdata 313 US GridIDs 2016-22'!A:G,5,FALSE)</f>
        <v>801</v>
      </c>
      <c r="L349" s="2">
        <f>VLOOKUP(A349,'OAdata 313 US GridIDs 2016-22'!A:G,6,FALSE)</f>
        <v>467</v>
      </c>
      <c r="M349" s="2">
        <f>VLOOKUP(A349,'OAdata 313 US GridIDs 2016-22'!A:G,7,FALSE)</f>
        <v>399</v>
      </c>
      <c r="N349" s="2">
        <f t="shared" si="56"/>
        <v>2392</v>
      </c>
      <c r="O349" s="2">
        <f t="shared" si="57"/>
        <v>0</v>
      </c>
      <c r="P349" s="2">
        <f t="shared" si="58"/>
        <v>2708</v>
      </c>
      <c r="Q349" s="6">
        <f t="shared" si="59"/>
        <v>1.0022205773501109</v>
      </c>
      <c r="R349" s="3">
        <f t="shared" si="60"/>
        <v>11.669128508124077</v>
      </c>
      <c r="S349" s="3">
        <f t="shared" si="61"/>
        <v>26.772525849335306</v>
      </c>
      <c r="T349" s="3">
        <f t="shared" si="62"/>
        <v>29.579025110782865</v>
      </c>
      <c r="U349" s="3">
        <f t="shared" si="63"/>
        <v>17.245199409158047</v>
      </c>
      <c r="V349" s="3">
        <f t="shared" si="64"/>
        <v>14.734121122599705</v>
      </c>
      <c r="W349" s="2">
        <f t="shared" si="65"/>
        <v>100</v>
      </c>
    </row>
    <row r="350" spans="1:23" x14ac:dyDescent="0.25">
      <c r="A350" t="s">
        <v>725</v>
      </c>
      <c r="B350" t="s">
        <v>726</v>
      </c>
      <c r="D350" t="s">
        <v>266</v>
      </c>
      <c r="E350" s="2">
        <v>2702</v>
      </c>
      <c r="F350" s="2">
        <f>VLOOKUP(A350,'USall 2016-2022'!A:T,4,FALSE)</f>
        <v>7742</v>
      </c>
      <c r="G350" s="3">
        <f t="shared" si="55"/>
        <v>34.900542495479201</v>
      </c>
      <c r="H350" s="2" t="e">
        <f>VLOOKUP(A350,'OAdata 313 US GridIDs 2016-22'!A:G,2,FALSE)</f>
        <v>#N/A</v>
      </c>
      <c r="I350" s="2" t="e">
        <f>VLOOKUP(A350,'OAdata 313 US GridIDs 2016-22'!A:G,3,FALSE)</f>
        <v>#N/A</v>
      </c>
      <c r="J350" s="2" t="e">
        <f>VLOOKUP(A350,'OAdata 313 US GridIDs 2016-22'!A:G,4,FALSE)</f>
        <v>#N/A</v>
      </c>
      <c r="K350" s="2" t="e">
        <f>VLOOKUP(A350,'OAdata 313 US GridIDs 2016-22'!A:G,5,FALSE)</f>
        <v>#N/A</v>
      </c>
      <c r="L350" s="2" t="e">
        <f>VLOOKUP(A350,'OAdata 313 US GridIDs 2016-22'!A:G,6,FALSE)</f>
        <v>#N/A</v>
      </c>
      <c r="M350" s="2" t="e">
        <f>VLOOKUP(A350,'OAdata 313 US GridIDs 2016-22'!A:G,7,FALSE)</f>
        <v>#N/A</v>
      </c>
      <c r="N350" s="2" t="e">
        <f t="shared" si="56"/>
        <v>#N/A</v>
      </c>
      <c r="O350" s="2" t="e">
        <f t="shared" si="57"/>
        <v>#N/A</v>
      </c>
      <c r="P350" s="2" t="e">
        <f t="shared" si="58"/>
        <v>#N/A</v>
      </c>
      <c r="Q350" s="6" t="e">
        <f t="shared" si="59"/>
        <v>#N/A</v>
      </c>
      <c r="R350" s="3" t="e">
        <f t="shared" si="60"/>
        <v>#N/A</v>
      </c>
      <c r="S350" s="3" t="e">
        <f t="shared" si="61"/>
        <v>#N/A</v>
      </c>
      <c r="T350" s="3" t="e">
        <f t="shared" si="62"/>
        <v>#N/A</v>
      </c>
      <c r="U350" s="3" t="e">
        <f t="shared" si="63"/>
        <v>#N/A</v>
      </c>
      <c r="V350" s="3" t="e">
        <f t="shared" si="64"/>
        <v>#N/A</v>
      </c>
      <c r="W350" s="2" t="e">
        <f t="shared" si="65"/>
        <v>#N/A</v>
      </c>
    </row>
    <row r="351" spans="1:23" x14ac:dyDescent="0.25">
      <c r="A351" t="s">
        <v>727</v>
      </c>
      <c r="B351" t="s">
        <v>728</v>
      </c>
      <c r="D351" t="s">
        <v>185</v>
      </c>
      <c r="E351" s="2">
        <v>2688</v>
      </c>
      <c r="F351" s="2">
        <f>VLOOKUP(A351,'USall 2016-2022'!A:T,4,FALSE)</f>
        <v>6499</v>
      </c>
      <c r="G351" s="3">
        <f t="shared" si="55"/>
        <v>41.360209262963529</v>
      </c>
      <c r="H351" s="2" t="e">
        <f>VLOOKUP(A351,'OAdata 313 US GridIDs 2016-22'!A:G,2,FALSE)</f>
        <v>#N/A</v>
      </c>
      <c r="I351" s="2" t="e">
        <f>VLOOKUP(A351,'OAdata 313 US GridIDs 2016-22'!A:G,3,FALSE)</f>
        <v>#N/A</v>
      </c>
      <c r="J351" s="2" t="e">
        <f>VLOOKUP(A351,'OAdata 313 US GridIDs 2016-22'!A:G,4,FALSE)</f>
        <v>#N/A</v>
      </c>
      <c r="K351" s="2" t="e">
        <f>VLOOKUP(A351,'OAdata 313 US GridIDs 2016-22'!A:G,5,FALSE)</f>
        <v>#N/A</v>
      </c>
      <c r="L351" s="2" t="e">
        <f>VLOOKUP(A351,'OAdata 313 US GridIDs 2016-22'!A:G,6,FALSE)</f>
        <v>#N/A</v>
      </c>
      <c r="M351" s="2" t="e">
        <f>VLOOKUP(A351,'OAdata 313 US GridIDs 2016-22'!A:G,7,FALSE)</f>
        <v>#N/A</v>
      </c>
      <c r="N351" s="2" t="e">
        <f t="shared" si="56"/>
        <v>#N/A</v>
      </c>
      <c r="O351" s="2" t="e">
        <f t="shared" si="57"/>
        <v>#N/A</v>
      </c>
      <c r="P351" s="2" t="e">
        <f t="shared" si="58"/>
        <v>#N/A</v>
      </c>
      <c r="Q351" s="6" t="e">
        <f t="shared" si="59"/>
        <v>#N/A</v>
      </c>
      <c r="R351" s="3" t="e">
        <f t="shared" si="60"/>
        <v>#N/A</v>
      </c>
      <c r="S351" s="3" t="e">
        <f t="shared" si="61"/>
        <v>#N/A</v>
      </c>
      <c r="T351" s="3" t="e">
        <f t="shared" si="62"/>
        <v>#N/A</v>
      </c>
      <c r="U351" s="3" t="e">
        <f t="shared" si="63"/>
        <v>#N/A</v>
      </c>
      <c r="V351" s="3" t="e">
        <f t="shared" si="64"/>
        <v>#N/A</v>
      </c>
      <c r="W351" s="2" t="e">
        <f t="shared" si="65"/>
        <v>#N/A</v>
      </c>
    </row>
    <row r="352" spans="1:23" x14ac:dyDescent="0.25">
      <c r="A352" t="s">
        <v>729</v>
      </c>
      <c r="B352" t="s">
        <v>730</v>
      </c>
      <c r="D352" t="s">
        <v>533</v>
      </c>
      <c r="E352" s="2">
        <v>2688</v>
      </c>
      <c r="F352" s="2">
        <f>VLOOKUP(A352,'USall 2016-2022'!A:T,4,FALSE)</f>
        <v>7940</v>
      </c>
      <c r="G352" s="3">
        <f t="shared" si="55"/>
        <v>33.85390428211587</v>
      </c>
      <c r="H352" s="2" t="e">
        <f>VLOOKUP(A352,'OAdata 313 US GridIDs 2016-22'!A:G,2,FALSE)</f>
        <v>#N/A</v>
      </c>
      <c r="I352" s="2" t="e">
        <f>VLOOKUP(A352,'OAdata 313 US GridIDs 2016-22'!A:G,3,FALSE)</f>
        <v>#N/A</v>
      </c>
      <c r="J352" s="2" t="e">
        <f>VLOOKUP(A352,'OAdata 313 US GridIDs 2016-22'!A:G,4,FALSE)</f>
        <v>#N/A</v>
      </c>
      <c r="K352" s="2" t="e">
        <f>VLOOKUP(A352,'OAdata 313 US GridIDs 2016-22'!A:G,5,FALSE)</f>
        <v>#N/A</v>
      </c>
      <c r="L352" s="2" t="e">
        <f>VLOOKUP(A352,'OAdata 313 US GridIDs 2016-22'!A:G,6,FALSE)</f>
        <v>#N/A</v>
      </c>
      <c r="M352" s="2" t="e">
        <f>VLOOKUP(A352,'OAdata 313 US GridIDs 2016-22'!A:G,7,FALSE)</f>
        <v>#N/A</v>
      </c>
      <c r="N352" s="2" t="e">
        <f t="shared" si="56"/>
        <v>#N/A</v>
      </c>
      <c r="O352" s="2" t="e">
        <f t="shared" si="57"/>
        <v>#N/A</v>
      </c>
      <c r="P352" s="2" t="e">
        <f t="shared" si="58"/>
        <v>#N/A</v>
      </c>
      <c r="Q352" s="6" t="e">
        <f t="shared" si="59"/>
        <v>#N/A</v>
      </c>
      <c r="R352" s="3" t="e">
        <f t="shared" si="60"/>
        <v>#N/A</v>
      </c>
      <c r="S352" s="3" t="e">
        <f t="shared" si="61"/>
        <v>#N/A</v>
      </c>
      <c r="T352" s="3" t="e">
        <f t="shared" si="62"/>
        <v>#N/A</v>
      </c>
      <c r="U352" s="3" t="e">
        <f t="shared" si="63"/>
        <v>#N/A</v>
      </c>
      <c r="V352" s="3" t="e">
        <f t="shared" si="64"/>
        <v>#N/A</v>
      </c>
      <c r="W352" s="2" t="e">
        <f t="shared" si="65"/>
        <v>#N/A</v>
      </c>
    </row>
    <row r="353" spans="1:23" x14ac:dyDescent="0.25">
      <c r="A353" t="s">
        <v>731</v>
      </c>
      <c r="B353" t="s">
        <v>732</v>
      </c>
      <c r="D353" t="s">
        <v>408</v>
      </c>
      <c r="E353" s="2">
        <v>2667</v>
      </c>
      <c r="F353" s="2">
        <f>VLOOKUP(A353,'USall 2016-2022'!A:T,4,FALSE)</f>
        <v>4560</v>
      </c>
      <c r="G353" s="3">
        <f t="shared" si="55"/>
        <v>58.486842105263158</v>
      </c>
      <c r="H353" s="2" t="e">
        <f>VLOOKUP(A353,'OAdata 313 US GridIDs 2016-22'!A:G,2,FALSE)</f>
        <v>#N/A</v>
      </c>
      <c r="I353" s="2" t="e">
        <f>VLOOKUP(A353,'OAdata 313 US GridIDs 2016-22'!A:G,3,FALSE)</f>
        <v>#N/A</v>
      </c>
      <c r="J353" s="2" t="e">
        <f>VLOOKUP(A353,'OAdata 313 US GridIDs 2016-22'!A:G,4,FALSE)</f>
        <v>#N/A</v>
      </c>
      <c r="K353" s="2" t="e">
        <f>VLOOKUP(A353,'OAdata 313 US GridIDs 2016-22'!A:G,5,FALSE)</f>
        <v>#N/A</v>
      </c>
      <c r="L353" s="2" t="e">
        <f>VLOOKUP(A353,'OAdata 313 US GridIDs 2016-22'!A:G,6,FALSE)</f>
        <v>#N/A</v>
      </c>
      <c r="M353" s="2" t="e">
        <f>VLOOKUP(A353,'OAdata 313 US GridIDs 2016-22'!A:G,7,FALSE)</f>
        <v>#N/A</v>
      </c>
      <c r="N353" s="2" t="e">
        <f t="shared" si="56"/>
        <v>#N/A</v>
      </c>
      <c r="O353" s="2" t="e">
        <f t="shared" si="57"/>
        <v>#N/A</v>
      </c>
      <c r="P353" s="2" t="e">
        <f t="shared" si="58"/>
        <v>#N/A</v>
      </c>
      <c r="Q353" s="6" t="e">
        <f t="shared" si="59"/>
        <v>#N/A</v>
      </c>
      <c r="R353" s="3" t="e">
        <f t="shared" si="60"/>
        <v>#N/A</v>
      </c>
      <c r="S353" s="3" t="e">
        <f t="shared" si="61"/>
        <v>#N/A</v>
      </c>
      <c r="T353" s="3" t="e">
        <f t="shared" si="62"/>
        <v>#N/A</v>
      </c>
      <c r="U353" s="3" t="e">
        <f t="shared" si="63"/>
        <v>#N/A</v>
      </c>
      <c r="V353" s="3" t="e">
        <f t="shared" si="64"/>
        <v>#N/A</v>
      </c>
      <c r="W353" s="2" t="e">
        <f t="shared" si="65"/>
        <v>#N/A</v>
      </c>
    </row>
    <row r="354" spans="1:23" x14ac:dyDescent="0.25">
      <c r="A354" t="s">
        <v>733</v>
      </c>
      <c r="B354" t="s">
        <v>734</v>
      </c>
      <c r="D354" t="s">
        <v>322</v>
      </c>
      <c r="E354" s="2">
        <v>2664</v>
      </c>
      <c r="F354" s="2">
        <f>VLOOKUP(A354,'USall 2016-2022'!A:T,4,FALSE)</f>
        <v>4635</v>
      </c>
      <c r="G354" s="3">
        <f t="shared" si="55"/>
        <v>57.475728155339802</v>
      </c>
      <c r="H354" s="2" t="e">
        <f>VLOOKUP(A354,'OAdata 313 US GridIDs 2016-22'!A:G,2,FALSE)</f>
        <v>#N/A</v>
      </c>
      <c r="I354" s="2" t="e">
        <f>VLOOKUP(A354,'OAdata 313 US GridIDs 2016-22'!A:G,3,FALSE)</f>
        <v>#N/A</v>
      </c>
      <c r="J354" s="2" t="e">
        <f>VLOOKUP(A354,'OAdata 313 US GridIDs 2016-22'!A:G,4,FALSE)</f>
        <v>#N/A</v>
      </c>
      <c r="K354" s="2" t="e">
        <f>VLOOKUP(A354,'OAdata 313 US GridIDs 2016-22'!A:G,5,FALSE)</f>
        <v>#N/A</v>
      </c>
      <c r="L354" s="2" t="e">
        <f>VLOOKUP(A354,'OAdata 313 US GridIDs 2016-22'!A:G,6,FALSE)</f>
        <v>#N/A</v>
      </c>
      <c r="M354" s="2" t="e">
        <f>VLOOKUP(A354,'OAdata 313 US GridIDs 2016-22'!A:G,7,FALSE)</f>
        <v>#N/A</v>
      </c>
      <c r="N354" s="2" t="e">
        <f t="shared" si="56"/>
        <v>#N/A</v>
      </c>
      <c r="O354" s="2" t="e">
        <f t="shared" si="57"/>
        <v>#N/A</v>
      </c>
      <c r="P354" s="2" t="e">
        <f t="shared" si="58"/>
        <v>#N/A</v>
      </c>
      <c r="Q354" s="6" t="e">
        <f t="shared" si="59"/>
        <v>#N/A</v>
      </c>
      <c r="R354" s="3" t="e">
        <f t="shared" si="60"/>
        <v>#N/A</v>
      </c>
      <c r="S354" s="3" t="e">
        <f t="shared" si="61"/>
        <v>#N/A</v>
      </c>
      <c r="T354" s="3" t="e">
        <f t="shared" si="62"/>
        <v>#N/A</v>
      </c>
      <c r="U354" s="3" t="e">
        <f t="shared" si="63"/>
        <v>#N/A</v>
      </c>
      <c r="V354" s="3" t="e">
        <f t="shared" si="64"/>
        <v>#N/A</v>
      </c>
      <c r="W354" s="2" t="e">
        <f t="shared" si="65"/>
        <v>#N/A</v>
      </c>
    </row>
    <row r="355" spans="1:23" x14ac:dyDescent="0.25">
      <c r="A355" t="s">
        <v>735</v>
      </c>
      <c r="B355" t="s">
        <v>736</v>
      </c>
      <c r="D355" t="s">
        <v>185</v>
      </c>
      <c r="E355" s="2">
        <v>2647</v>
      </c>
      <c r="F355" s="2">
        <f>VLOOKUP(A355,'USall 2016-2022'!A:T,4,FALSE)</f>
        <v>6688</v>
      </c>
      <c r="G355" s="3">
        <f t="shared" si="55"/>
        <v>39.578349282296649</v>
      </c>
      <c r="H355" s="2" t="e">
        <f>VLOOKUP(A355,'OAdata 313 US GridIDs 2016-22'!A:G,2,FALSE)</f>
        <v>#N/A</v>
      </c>
      <c r="I355" s="2" t="e">
        <f>VLOOKUP(A355,'OAdata 313 US GridIDs 2016-22'!A:G,3,FALSE)</f>
        <v>#N/A</v>
      </c>
      <c r="J355" s="2" t="e">
        <f>VLOOKUP(A355,'OAdata 313 US GridIDs 2016-22'!A:G,4,FALSE)</f>
        <v>#N/A</v>
      </c>
      <c r="K355" s="2" t="e">
        <f>VLOOKUP(A355,'OAdata 313 US GridIDs 2016-22'!A:G,5,FALSE)</f>
        <v>#N/A</v>
      </c>
      <c r="L355" s="2" t="e">
        <f>VLOOKUP(A355,'OAdata 313 US GridIDs 2016-22'!A:G,6,FALSE)</f>
        <v>#N/A</v>
      </c>
      <c r="M355" s="2" t="e">
        <f>VLOOKUP(A355,'OAdata 313 US GridIDs 2016-22'!A:G,7,FALSE)</f>
        <v>#N/A</v>
      </c>
      <c r="N355" s="2" t="e">
        <f t="shared" si="56"/>
        <v>#N/A</v>
      </c>
      <c r="O355" s="2" t="e">
        <f t="shared" si="57"/>
        <v>#N/A</v>
      </c>
      <c r="P355" s="2" t="e">
        <f t="shared" si="58"/>
        <v>#N/A</v>
      </c>
      <c r="Q355" s="6" t="e">
        <f t="shared" si="59"/>
        <v>#N/A</v>
      </c>
      <c r="R355" s="3" t="e">
        <f t="shared" si="60"/>
        <v>#N/A</v>
      </c>
      <c r="S355" s="3" t="e">
        <f t="shared" si="61"/>
        <v>#N/A</v>
      </c>
      <c r="T355" s="3" t="e">
        <f t="shared" si="62"/>
        <v>#N/A</v>
      </c>
      <c r="U355" s="3" t="e">
        <f t="shared" si="63"/>
        <v>#N/A</v>
      </c>
      <c r="V355" s="3" t="e">
        <f t="shared" si="64"/>
        <v>#N/A</v>
      </c>
      <c r="W355" s="2" t="e">
        <f t="shared" si="65"/>
        <v>#N/A</v>
      </c>
    </row>
    <row r="356" spans="1:23" x14ac:dyDescent="0.25">
      <c r="A356" t="s">
        <v>737</v>
      </c>
      <c r="B356" t="s">
        <v>738</v>
      </c>
      <c r="D356" t="s">
        <v>9</v>
      </c>
      <c r="E356" s="2">
        <v>2639</v>
      </c>
      <c r="F356" s="2">
        <f>VLOOKUP(A356,'USall 2016-2022'!A:T,4,FALSE)</f>
        <v>9722</v>
      </c>
      <c r="G356" s="3">
        <f t="shared" si="55"/>
        <v>27.144620448467393</v>
      </c>
      <c r="H356" s="2">
        <f>VLOOKUP(A356,'OAdata 313 US GridIDs 2016-22'!A:G,2,FALSE)</f>
        <v>1877</v>
      </c>
      <c r="I356" s="2">
        <f>VLOOKUP(A356,'OAdata 313 US GridIDs 2016-22'!A:G,3,FALSE)</f>
        <v>755</v>
      </c>
      <c r="J356" s="2">
        <f>VLOOKUP(A356,'OAdata 313 US GridIDs 2016-22'!A:G,4,FALSE)</f>
        <v>493</v>
      </c>
      <c r="K356" s="2">
        <f>VLOOKUP(A356,'OAdata 313 US GridIDs 2016-22'!A:G,5,FALSE)</f>
        <v>595</v>
      </c>
      <c r="L356" s="2">
        <f>VLOOKUP(A356,'OAdata 313 US GridIDs 2016-22'!A:G,6,FALSE)</f>
        <v>479</v>
      </c>
      <c r="M356" s="2">
        <f>VLOOKUP(A356,'OAdata 313 US GridIDs 2016-22'!A:G,7,FALSE)</f>
        <v>310</v>
      </c>
      <c r="N356" s="2">
        <f t="shared" si="56"/>
        <v>1877</v>
      </c>
      <c r="O356" s="2">
        <f t="shared" si="57"/>
        <v>0</v>
      </c>
      <c r="P356" s="2">
        <f t="shared" si="58"/>
        <v>2632</v>
      </c>
      <c r="Q356" s="6">
        <f t="shared" si="59"/>
        <v>0.99734748010610075</v>
      </c>
      <c r="R356" s="3">
        <f t="shared" si="60"/>
        <v>28.685410334346507</v>
      </c>
      <c r="S356" s="3">
        <f t="shared" si="61"/>
        <v>18.731003039513677</v>
      </c>
      <c r="T356" s="3">
        <f t="shared" si="62"/>
        <v>22.606382978723406</v>
      </c>
      <c r="U356" s="3">
        <f t="shared" si="63"/>
        <v>18.199088145896656</v>
      </c>
      <c r="V356" s="3">
        <f t="shared" si="64"/>
        <v>11.778115501519757</v>
      </c>
      <c r="W356" s="2">
        <f t="shared" si="65"/>
        <v>100</v>
      </c>
    </row>
    <row r="357" spans="1:23" x14ac:dyDescent="0.25">
      <c r="A357" t="s">
        <v>739</v>
      </c>
      <c r="B357" t="s">
        <v>740</v>
      </c>
      <c r="D357" t="s">
        <v>429</v>
      </c>
      <c r="E357" s="2">
        <v>2632</v>
      </c>
      <c r="F357" s="2">
        <f>VLOOKUP(A357,'USall 2016-2022'!A:T,4,FALSE)</f>
        <v>6188</v>
      </c>
      <c r="G357" s="3">
        <f t="shared" si="55"/>
        <v>42.533936651583709</v>
      </c>
      <c r="H357" s="2" t="e">
        <f>VLOOKUP(A357,'OAdata 313 US GridIDs 2016-22'!A:G,2,FALSE)</f>
        <v>#N/A</v>
      </c>
      <c r="I357" s="2" t="e">
        <f>VLOOKUP(A357,'OAdata 313 US GridIDs 2016-22'!A:G,3,FALSE)</f>
        <v>#N/A</v>
      </c>
      <c r="J357" s="2" t="e">
        <f>VLOOKUP(A357,'OAdata 313 US GridIDs 2016-22'!A:G,4,FALSE)</f>
        <v>#N/A</v>
      </c>
      <c r="K357" s="2" t="e">
        <f>VLOOKUP(A357,'OAdata 313 US GridIDs 2016-22'!A:G,5,FALSE)</f>
        <v>#N/A</v>
      </c>
      <c r="L357" s="2" t="e">
        <f>VLOOKUP(A357,'OAdata 313 US GridIDs 2016-22'!A:G,6,FALSE)</f>
        <v>#N/A</v>
      </c>
      <c r="M357" s="2" t="e">
        <f>VLOOKUP(A357,'OAdata 313 US GridIDs 2016-22'!A:G,7,FALSE)</f>
        <v>#N/A</v>
      </c>
      <c r="N357" s="2" t="e">
        <f t="shared" si="56"/>
        <v>#N/A</v>
      </c>
      <c r="O357" s="2" t="e">
        <f t="shared" si="57"/>
        <v>#N/A</v>
      </c>
      <c r="P357" s="2" t="e">
        <f t="shared" si="58"/>
        <v>#N/A</v>
      </c>
      <c r="Q357" s="6" t="e">
        <f t="shared" si="59"/>
        <v>#N/A</v>
      </c>
      <c r="R357" s="3" t="e">
        <f t="shared" si="60"/>
        <v>#N/A</v>
      </c>
      <c r="S357" s="3" t="e">
        <f t="shared" si="61"/>
        <v>#N/A</v>
      </c>
      <c r="T357" s="3" t="e">
        <f t="shared" si="62"/>
        <v>#N/A</v>
      </c>
      <c r="U357" s="3" t="e">
        <f t="shared" si="63"/>
        <v>#N/A</v>
      </c>
      <c r="V357" s="3" t="e">
        <f t="shared" si="64"/>
        <v>#N/A</v>
      </c>
      <c r="W357" s="2" t="e">
        <f t="shared" si="65"/>
        <v>#N/A</v>
      </c>
    </row>
    <row r="358" spans="1:23" x14ac:dyDescent="0.25">
      <c r="A358" t="s">
        <v>741</v>
      </c>
      <c r="B358" t="s">
        <v>742</v>
      </c>
      <c r="D358" t="s">
        <v>9</v>
      </c>
      <c r="E358" s="2">
        <v>2623</v>
      </c>
      <c r="F358" s="2" t="e">
        <f>VLOOKUP(A358,'USall 2016-2022'!A:T,4,FALSE)</f>
        <v>#N/A</v>
      </c>
      <c r="G358" s="3" t="e">
        <f t="shared" si="55"/>
        <v>#N/A</v>
      </c>
      <c r="H358" s="2">
        <f>VLOOKUP(A358,'OAdata 313 US GridIDs 2016-22'!A:G,2,FALSE)</f>
        <v>1922</v>
      </c>
      <c r="I358" s="2">
        <f>VLOOKUP(A358,'OAdata 313 US GridIDs 2016-22'!A:G,3,FALSE)</f>
        <v>700</v>
      </c>
      <c r="J358" s="2">
        <f>VLOOKUP(A358,'OAdata 313 US GridIDs 2016-22'!A:G,4,FALSE)</f>
        <v>446</v>
      </c>
      <c r="K358" s="2">
        <f>VLOOKUP(A358,'OAdata 313 US GridIDs 2016-22'!A:G,5,FALSE)</f>
        <v>398</v>
      </c>
      <c r="L358" s="2">
        <f>VLOOKUP(A358,'OAdata 313 US GridIDs 2016-22'!A:G,6,FALSE)</f>
        <v>575</v>
      </c>
      <c r="M358" s="2">
        <f>VLOOKUP(A358,'OAdata 313 US GridIDs 2016-22'!A:G,7,FALSE)</f>
        <v>503</v>
      </c>
      <c r="N358" s="2">
        <f t="shared" si="56"/>
        <v>1922</v>
      </c>
      <c r="O358" s="2">
        <f t="shared" si="57"/>
        <v>0</v>
      </c>
      <c r="P358" s="2">
        <f t="shared" si="58"/>
        <v>2622</v>
      </c>
      <c r="Q358" s="6">
        <f t="shared" si="59"/>
        <v>0.99961875714830351</v>
      </c>
      <c r="R358" s="3">
        <f t="shared" si="60"/>
        <v>26.697177726926007</v>
      </c>
      <c r="S358" s="3">
        <f t="shared" si="61"/>
        <v>17.009916094584288</v>
      </c>
      <c r="T358" s="3">
        <f t="shared" si="62"/>
        <v>15.179252479023647</v>
      </c>
      <c r="U358" s="3">
        <f t="shared" si="63"/>
        <v>21.929824561403507</v>
      </c>
      <c r="V358" s="3">
        <f t="shared" si="64"/>
        <v>19.183829138062546</v>
      </c>
      <c r="W358" s="2">
        <f t="shared" si="65"/>
        <v>100</v>
      </c>
    </row>
    <row r="359" spans="1:23" x14ac:dyDescent="0.25">
      <c r="A359" t="s">
        <v>743</v>
      </c>
      <c r="B359" t="s">
        <v>744</v>
      </c>
      <c r="D359" t="s">
        <v>9</v>
      </c>
      <c r="E359" s="2">
        <v>2620</v>
      </c>
      <c r="F359" s="2" t="e">
        <f>VLOOKUP(A359,'USall 2016-2022'!A:T,4,FALSE)</f>
        <v>#N/A</v>
      </c>
      <c r="G359" s="3" t="e">
        <f t="shared" si="55"/>
        <v>#N/A</v>
      </c>
      <c r="H359" s="2">
        <f>VLOOKUP(A359,'OAdata 313 US GridIDs 2016-22'!A:G,2,FALSE)</f>
        <v>2580</v>
      </c>
      <c r="I359" s="2">
        <f>VLOOKUP(A359,'OAdata 313 US GridIDs 2016-22'!A:G,3,FALSE)</f>
        <v>39</v>
      </c>
      <c r="J359" s="2">
        <f>VLOOKUP(A359,'OAdata 313 US GridIDs 2016-22'!A:G,4,FALSE)</f>
        <v>322</v>
      </c>
      <c r="K359" s="2">
        <f>VLOOKUP(A359,'OAdata 313 US GridIDs 2016-22'!A:G,5,FALSE)</f>
        <v>346</v>
      </c>
      <c r="L359" s="2">
        <f>VLOOKUP(A359,'OAdata 313 US GridIDs 2016-22'!A:G,6,FALSE)</f>
        <v>1682</v>
      </c>
      <c r="M359" s="2">
        <f>VLOOKUP(A359,'OAdata 313 US GridIDs 2016-22'!A:G,7,FALSE)</f>
        <v>230</v>
      </c>
      <c r="N359" s="2">
        <f t="shared" si="56"/>
        <v>2580</v>
      </c>
      <c r="O359" s="2">
        <f t="shared" si="57"/>
        <v>0</v>
      </c>
      <c r="P359" s="2">
        <f t="shared" si="58"/>
        <v>2619</v>
      </c>
      <c r="Q359" s="6">
        <f t="shared" si="59"/>
        <v>0.99961832061068701</v>
      </c>
      <c r="R359" s="3">
        <f t="shared" si="60"/>
        <v>1.4891179839633446</v>
      </c>
      <c r="S359" s="3">
        <f t="shared" si="61"/>
        <v>12.294768995799924</v>
      </c>
      <c r="T359" s="3">
        <f t="shared" si="62"/>
        <v>13.211149293623519</v>
      </c>
      <c r="U359" s="3">
        <f t="shared" si="63"/>
        <v>64.222985872470403</v>
      </c>
      <c r="V359" s="3">
        <f t="shared" si="64"/>
        <v>8.7819778541428022</v>
      </c>
      <c r="W359" s="2">
        <f t="shared" si="65"/>
        <v>100</v>
      </c>
    </row>
    <row r="360" spans="1:23" x14ac:dyDescent="0.25">
      <c r="A360" t="s">
        <v>745</v>
      </c>
      <c r="B360" t="s">
        <v>746</v>
      </c>
      <c r="D360" t="s">
        <v>747</v>
      </c>
      <c r="E360" s="2">
        <v>2614</v>
      </c>
      <c r="F360" s="2">
        <f>VLOOKUP(A360,'USall 2016-2022'!A:T,4,FALSE)</f>
        <v>5271</v>
      </c>
      <c r="G360" s="3">
        <f t="shared" si="55"/>
        <v>49.592107759438434</v>
      </c>
      <c r="H360" s="2" t="e">
        <f>VLOOKUP(A360,'OAdata 313 US GridIDs 2016-22'!A:G,2,FALSE)</f>
        <v>#N/A</v>
      </c>
      <c r="I360" s="2" t="e">
        <f>VLOOKUP(A360,'OAdata 313 US GridIDs 2016-22'!A:G,3,FALSE)</f>
        <v>#N/A</v>
      </c>
      <c r="J360" s="2" t="e">
        <f>VLOOKUP(A360,'OAdata 313 US GridIDs 2016-22'!A:G,4,FALSE)</f>
        <v>#N/A</v>
      </c>
      <c r="K360" s="2" t="e">
        <f>VLOOKUP(A360,'OAdata 313 US GridIDs 2016-22'!A:G,5,FALSE)</f>
        <v>#N/A</v>
      </c>
      <c r="L360" s="2" t="e">
        <f>VLOOKUP(A360,'OAdata 313 US GridIDs 2016-22'!A:G,6,FALSE)</f>
        <v>#N/A</v>
      </c>
      <c r="M360" s="2" t="e">
        <f>VLOOKUP(A360,'OAdata 313 US GridIDs 2016-22'!A:G,7,FALSE)</f>
        <v>#N/A</v>
      </c>
      <c r="N360" s="2" t="e">
        <f t="shared" si="56"/>
        <v>#N/A</v>
      </c>
      <c r="O360" s="2" t="e">
        <f t="shared" si="57"/>
        <v>#N/A</v>
      </c>
      <c r="P360" s="2" t="e">
        <f t="shared" si="58"/>
        <v>#N/A</v>
      </c>
      <c r="Q360" s="6" t="e">
        <f t="shared" si="59"/>
        <v>#N/A</v>
      </c>
      <c r="R360" s="3" t="e">
        <f t="shared" si="60"/>
        <v>#N/A</v>
      </c>
      <c r="S360" s="3" t="e">
        <f t="shared" si="61"/>
        <v>#N/A</v>
      </c>
      <c r="T360" s="3" t="e">
        <f t="shared" si="62"/>
        <v>#N/A</v>
      </c>
      <c r="U360" s="3" t="e">
        <f t="shared" si="63"/>
        <v>#N/A</v>
      </c>
      <c r="V360" s="3" t="e">
        <f t="shared" si="64"/>
        <v>#N/A</v>
      </c>
      <c r="W360" s="2" t="e">
        <f t="shared" si="65"/>
        <v>#N/A</v>
      </c>
    </row>
    <row r="361" spans="1:23" x14ac:dyDescent="0.25">
      <c r="A361" t="s">
        <v>748</v>
      </c>
      <c r="B361" t="s">
        <v>749</v>
      </c>
      <c r="D361" t="s">
        <v>429</v>
      </c>
      <c r="E361" s="2">
        <v>2609</v>
      </c>
      <c r="F361" s="2">
        <f>VLOOKUP(A361,'USall 2016-2022'!A:T,4,FALSE)</f>
        <v>6597</v>
      </c>
      <c r="G361" s="3">
        <f t="shared" si="55"/>
        <v>39.548279520994392</v>
      </c>
      <c r="H361" s="2" t="e">
        <f>VLOOKUP(A361,'OAdata 313 US GridIDs 2016-22'!A:G,2,FALSE)</f>
        <v>#N/A</v>
      </c>
      <c r="I361" s="2" t="e">
        <f>VLOOKUP(A361,'OAdata 313 US GridIDs 2016-22'!A:G,3,FALSE)</f>
        <v>#N/A</v>
      </c>
      <c r="J361" s="2" t="e">
        <f>VLOOKUP(A361,'OAdata 313 US GridIDs 2016-22'!A:G,4,FALSE)</f>
        <v>#N/A</v>
      </c>
      <c r="K361" s="2" t="e">
        <f>VLOOKUP(A361,'OAdata 313 US GridIDs 2016-22'!A:G,5,FALSE)</f>
        <v>#N/A</v>
      </c>
      <c r="L361" s="2" t="e">
        <f>VLOOKUP(A361,'OAdata 313 US GridIDs 2016-22'!A:G,6,FALSE)</f>
        <v>#N/A</v>
      </c>
      <c r="M361" s="2" t="e">
        <f>VLOOKUP(A361,'OAdata 313 US GridIDs 2016-22'!A:G,7,FALSE)</f>
        <v>#N/A</v>
      </c>
      <c r="N361" s="2" t="e">
        <f t="shared" si="56"/>
        <v>#N/A</v>
      </c>
      <c r="O361" s="2" t="e">
        <f t="shared" si="57"/>
        <v>#N/A</v>
      </c>
      <c r="P361" s="2" t="e">
        <f t="shared" si="58"/>
        <v>#N/A</v>
      </c>
      <c r="Q361" s="6" t="e">
        <f t="shared" si="59"/>
        <v>#N/A</v>
      </c>
      <c r="R361" s="3" t="e">
        <f t="shared" si="60"/>
        <v>#N/A</v>
      </c>
      <c r="S361" s="3" t="e">
        <f t="shared" si="61"/>
        <v>#N/A</v>
      </c>
      <c r="T361" s="3" t="e">
        <f t="shared" si="62"/>
        <v>#N/A</v>
      </c>
      <c r="U361" s="3" t="e">
        <f t="shared" si="63"/>
        <v>#N/A</v>
      </c>
      <c r="V361" s="3" t="e">
        <f t="shared" si="64"/>
        <v>#N/A</v>
      </c>
      <c r="W361" s="2" t="e">
        <f t="shared" si="65"/>
        <v>#N/A</v>
      </c>
    </row>
    <row r="362" spans="1:23" x14ac:dyDescent="0.25">
      <c r="A362" t="s">
        <v>750</v>
      </c>
      <c r="B362" t="s">
        <v>751</v>
      </c>
      <c r="D362" t="s">
        <v>9</v>
      </c>
      <c r="E362" s="2">
        <v>2601</v>
      </c>
      <c r="F362" s="2">
        <f>VLOOKUP(A362,'USall 2016-2022'!A:T,4,FALSE)</f>
        <v>4978</v>
      </c>
      <c r="G362" s="3">
        <f t="shared" si="55"/>
        <v>52.249899558055446</v>
      </c>
      <c r="H362" s="2">
        <f>VLOOKUP(A362,'OAdata 313 US GridIDs 2016-22'!A:G,2,FALSE)</f>
        <v>1930</v>
      </c>
      <c r="I362" s="2">
        <f>VLOOKUP(A362,'OAdata 313 US GridIDs 2016-22'!A:G,3,FALSE)</f>
        <v>648</v>
      </c>
      <c r="J362" s="2">
        <f>VLOOKUP(A362,'OAdata 313 US GridIDs 2016-22'!A:G,4,FALSE)</f>
        <v>576</v>
      </c>
      <c r="K362" s="2">
        <f>VLOOKUP(A362,'OAdata 313 US GridIDs 2016-22'!A:G,5,FALSE)</f>
        <v>605</v>
      </c>
      <c r="L362" s="2">
        <f>VLOOKUP(A362,'OAdata 313 US GridIDs 2016-22'!A:G,6,FALSE)</f>
        <v>425</v>
      </c>
      <c r="M362" s="2">
        <f>VLOOKUP(A362,'OAdata 313 US GridIDs 2016-22'!A:G,7,FALSE)</f>
        <v>324</v>
      </c>
      <c r="N362" s="2">
        <f t="shared" si="56"/>
        <v>1930</v>
      </c>
      <c r="O362" s="2">
        <f t="shared" si="57"/>
        <v>0</v>
      </c>
      <c r="P362" s="2">
        <f t="shared" si="58"/>
        <v>2578</v>
      </c>
      <c r="Q362" s="6">
        <f t="shared" si="59"/>
        <v>0.99115724721261056</v>
      </c>
      <c r="R362" s="3">
        <f t="shared" si="60"/>
        <v>25.135764158262219</v>
      </c>
      <c r="S362" s="3">
        <f t="shared" si="61"/>
        <v>22.342901474010862</v>
      </c>
      <c r="T362" s="3">
        <f t="shared" si="62"/>
        <v>23.467804499612104</v>
      </c>
      <c r="U362" s="3">
        <f t="shared" si="63"/>
        <v>16.485647788983709</v>
      </c>
      <c r="V362" s="3">
        <f t="shared" si="64"/>
        <v>12.56788207913111</v>
      </c>
      <c r="W362" s="2">
        <f t="shared" si="65"/>
        <v>100</v>
      </c>
    </row>
    <row r="363" spans="1:23" x14ac:dyDescent="0.25">
      <c r="A363" t="s">
        <v>752</v>
      </c>
      <c r="B363" t="s">
        <v>753</v>
      </c>
      <c r="D363" t="s">
        <v>401</v>
      </c>
      <c r="E363" s="2">
        <v>2595</v>
      </c>
      <c r="F363" s="2">
        <f>VLOOKUP(A363,'USall 2016-2022'!A:T,4,FALSE)</f>
        <v>5065</v>
      </c>
      <c r="G363" s="3">
        <f t="shared" si="55"/>
        <v>51.233958538993086</v>
      </c>
      <c r="H363" s="2" t="e">
        <f>VLOOKUP(A363,'OAdata 313 US GridIDs 2016-22'!A:G,2,FALSE)</f>
        <v>#N/A</v>
      </c>
      <c r="I363" s="2" t="e">
        <f>VLOOKUP(A363,'OAdata 313 US GridIDs 2016-22'!A:G,3,FALSE)</f>
        <v>#N/A</v>
      </c>
      <c r="J363" s="2" t="e">
        <f>VLOOKUP(A363,'OAdata 313 US GridIDs 2016-22'!A:G,4,FALSE)</f>
        <v>#N/A</v>
      </c>
      <c r="K363" s="2" t="e">
        <f>VLOOKUP(A363,'OAdata 313 US GridIDs 2016-22'!A:G,5,FALSE)</f>
        <v>#N/A</v>
      </c>
      <c r="L363" s="2" t="e">
        <f>VLOOKUP(A363,'OAdata 313 US GridIDs 2016-22'!A:G,6,FALSE)</f>
        <v>#N/A</v>
      </c>
      <c r="M363" s="2" t="e">
        <f>VLOOKUP(A363,'OAdata 313 US GridIDs 2016-22'!A:G,7,FALSE)</f>
        <v>#N/A</v>
      </c>
      <c r="N363" s="2" t="e">
        <f t="shared" si="56"/>
        <v>#N/A</v>
      </c>
      <c r="O363" s="2" t="e">
        <f t="shared" si="57"/>
        <v>#N/A</v>
      </c>
      <c r="P363" s="2" t="e">
        <f t="shared" si="58"/>
        <v>#N/A</v>
      </c>
      <c r="Q363" s="6" t="e">
        <f t="shared" si="59"/>
        <v>#N/A</v>
      </c>
      <c r="R363" s="3" t="e">
        <f t="shared" si="60"/>
        <v>#N/A</v>
      </c>
      <c r="S363" s="3" t="e">
        <f t="shared" si="61"/>
        <v>#N/A</v>
      </c>
      <c r="T363" s="3" t="e">
        <f t="shared" si="62"/>
        <v>#N/A</v>
      </c>
      <c r="U363" s="3" t="e">
        <f t="shared" si="63"/>
        <v>#N/A</v>
      </c>
      <c r="V363" s="3" t="e">
        <f t="shared" si="64"/>
        <v>#N/A</v>
      </c>
      <c r="W363" s="2" t="e">
        <f t="shared" si="65"/>
        <v>#N/A</v>
      </c>
    </row>
    <row r="364" spans="1:23" x14ac:dyDescent="0.25">
      <c r="A364" t="s">
        <v>754</v>
      </c>
      <c r="B364" t="s">
        <v>755</v>
      </c>
      <c r="D364" t="s">
        <v>185</v>
      </c>
      <c r="E364" s="2">
        <v>2593</v>
      </c>
      <c r="F364" s="2">
        <f>VLOOKUP(A364,'USall 2016-2022'!A:T,4,FALSE)</f>
        <v>5728</v>
      </c>
      <c r="G364" s="3">
        <f t="shared" si="55"/>
        <v>45.268854748603353</v>
      </c>
      <c r="H364" s="2" t="e">
        <f>VLOOKUP(A364,'OAdata 313 US GridIDs 2016-22'!A:G,2,FALSE)</f>
        <v>#N/A</v>
      </c>
      <c r="I364" s="2" t="e">
        <f>VLOOKUP(A364,'OAdata 313 US GridIDs 2016-22'!A:G,3,FALSE)</f>
        <v>#N/A</v>
      </c>
      <c r="J364" s="2" t="e">
        <f>VLOOKUP(A364,'OAdata 313 US GridIDs 2016-22'!A:G,4,FALSE)</f>
        <v>#N/A</v>
      </c>
      <c r="K364" s="2" t="e">
        <f>VLOOKUP(A364,'OAdata 313 US GridIDs 2016-22'!A:G,5,FALSE)</f>
        <v>#N/A</v>
      </c>
      <c r="L364" s="2" t="e">
        <f>VLOOKUP(A364,'OAdata 313 US GridIDs 2016-22'!A:G,6,FALSE)</f>
        <v>#N/A</v>
      </c>
      <c r="M364" s="2" t="e">
        <f>VLOOKUP(A364,'OAdata 313 US GridIDs 2016-22'!A:G,7,FALSE)</f>
        <v>#N/A</v>
      </c>
      <c r="N364" s="2" t="e">
        <f t="shared" si="56"/>
        <v>#N/A</v>
      </c>
      <c r="O364" s="2" t="e">
        <f t="shared" si="57"/>
        <v>#N/A</v>
      </c>
      <c r="P364" s="2" t="e">
        <f t="shared" si="58"/>
        <v>#N/A</v>
      </c>
      <c r="Q364" s="6" t="e">
        <f t="shared" si="59"/>
        <v>#N/A</v>
      </c>
      <c r="R364" s="3" t="e">
        <f t="shared" si="60"/>
        <v>#N/A</v>
      </c>
      <c r="S364" s="3" t="e">
        <f t="shared" si="61"/>
        <v>#N/A</v>
      </c>
      <c r="T364" s="3" t="e">
        <f t="shared" si="62"/>
        <v>#N/A</v>
      </c>
      <c r="U364" s="3" t="e">
        <f t="shared" si="63"/>
        <v>#N/A</v>
      </c>
      <c r="V364" s="3" t="e">
        <f t="shared" si="64"/>
        <v>#N/A</v>
      </c>
      <c r="W364" s="2" t="e">
        <f t="shared" si="65"/>
        <v>#N/A</v>
      </c>
    </row>
    <row r="365" spans="1:23" x14ac:dyDescent="0.25">
      <c r="A365" t="s">
        <v>756</v>
      </c>
      <c r="B365" t="s">
        <v>757</v>
      </c>
      <c r="D365" t="s">
        <v>9</v>
      </c>
      <c r="E365" s="2">
        <v>2592</v>
      </c>
      <c r="F365" s="2">
        <f>VLOOKUP(A365,'USall 2016-2022'!A:T,4,FALSE)</f>
        <v>6639</v>
      </c>
      <c r="G365" s="3">
        <f t="shared" si="55"/>
        <v>39.042024401265252</v>
      </c>
      <c r="H365" s="2">
        <f>VLOOKUP(A365,'OAdata 313 US GridIDs 2016-22'!A:G,2,FALSE)</f>
        <v>1641</v>
      </c>
      <c r="I365" s="2">
        <f>VLOOKUP(A365,'OAdata 313 US GridIDs 2016-22'!A:G,3,FALSE)</f>
        <v>945</v>
      </c>
      <c r="J365" s="2">
        <f>VLOOKUP(A365,'OAdata 313 US GridIDs 2016-22'!A:G,4,FALSE)</f>
        <v>613</v>
      </c>
      <c r="K365" s="2">
        <f>VLOOKUP(A365,'OAdata 313 US GridIDs 2016-22'!A:G,5,FALSE)</f>
        <v>393</v>
      </c>
      <c r="L365" s="2">
        <f>VLOOKUP(A365,'OAdata 313 US GridIDs 2016-22'!A:G,6,FALSE)</f>
        <v>342</v>
      </c>
      <c r="M365" s="2">
        <f>VLOOKUP(A365,'OAdata 313 US GridIDs 2016-22'!A:G,7,FALSE)</f>
        <v>293</v>
      </c>
      <c r="N365" s="2">
        <f t="shared" si="56"/>
        <v>1641</v>
      </c>
      <c r="O365" s="2">
        <f t="shared" si="57"/>
        <v>0</v>
      </c>
      <c r="P365" s="2">
        <f t="shared" si="58"/>
        <v>2586</v>
      </c>
      <c r="Q365" s="6">
        <f t="shared" si="59"/>
        <v>0.99768518518518523</v>
      </c>
      <c r="R365" s="3">
        <f t="shared" si="60"/>
        <v>36.542923433874705</v>
      </c>
      <c r="S365" s="3">
        <f t="shared" si="61"/>
        <v>23.704563031709203</v>
      </c>
      <c r="T365" s="3">
        <f t="shared" si="62"/>
        <v>15.19721577726218</v>
      </c>
      <c r="U365" s="3">
        <f t="shared" si="63"/>
        <v>13.225058004640372</v>
      </c>
      <c r="V365" s="3">
        <f t="shared" si="64"/>
        <v>11.330239752513535</v>
      </c>
      <c r="W365" s="2">
        <f t="shared" si="65"/>
        <v>100</v>
      </c>
    </row>
    <row r="366" spans="1:23" x14ac:dyDescent="0.25">
      <c r="A366" t="s">
        <v>758</v>
      </c>
      <c r="B366" t="s">
        <v>759</v>
      </c>
      <c r="D366" t="s">
        <v>9</v>
      </c>
      <c r="E366" s="2">
        <v>2592</v>
      </c>
      <c r="F366" s="2" t="e">
        <f>VLOOKUP(A366,'USall 2016-2022'!A:T,4,FALSE)</f>
        <v>#N/A</v>
      </c>
      <c r="G366" s="3" t="e">
        <f t="shared" si="55"/>
        <v>#N/A</v>
      </c>
      <c r="H366" s="2">
        <f>VLOOKUP(A366,'OAdata 313 US GridIDs 2016-22'!A:G,2,FALSE)</f>
        <v>2325</v>
      </c>
      <c r="I366" s="2">
        <f>VLOOKUP(A366,'OAdata 313 US GridIDs 2016-22'!A:G,3,FALSE)</f>
        <v>281</v>
      </c>
      <c r="J366" s="2">
        <f>VLOOKUP(A366,'OAdata 313 US GridIDs 2016-22'!A:G,4,FALSE)</f>
        <v>871</v>
      </c>
      <c r="K366" s="2">
        <f>VLOOKUP(A366,'OAdata 313 US GridIDs 2016-22'!A:G,5,FALSE)</f>
        <v>708</v>
      </c>
      <c r="L366" s="2">
        <f>VLOOKUP(A366,'OAdata 313 US GridIDs 2016-22'!A:G,6,FALSE)</f>
        <v>390</v>
      </c>
      <c r="M366" s="2">
        <f>VLOOKUP(A366,'OAdata 313 US GridIDs 2016-22'!A:G,7,FALSE)</f>
        <v>356</v>
      </c>
      <c r="N366" s="2">
        <f t="shared" si="56"/>
        <v>2325</v>
      </c>
      <c r="O366" s="2">
        <f t="shared" si="57"/>
        <v>0</v>
      </c>
      <c r="P366" s="2">
        <f t="shared" si="58"/>
        <v>2606</v>
      </c>
      <c r="Q366" s="6">
        <f t="shared" si="59"/>
        <v>1.0054012345679013</v>
      </c>
      <c r="R366" s="3">
        <f t="shared" si="60"/>
        <v>10.782808902532617</v>
      </c>
      <c r="S366" s="3">
        <f t="shared" si="61"/>
        <v>33.422870299309288</v>
      </c>
      <c r="T366" s="3">
        <f t="shared" si="62"/>
        <v>27.168073676132003</v>
      </c>
      <c r="U366" s="3">
        <f t="shared" si="63"/>
        <v>14.965464313123562</v>
      </c>
      <c r="V366" s="3">
        <f t="shared" si="64"/>
        <v>13.660782808902534</v>
      </c>
      <c r="W366" s="2">
        <f t="shared" si="65"/>
        <v>100.00000000000001</v>
      </c>
    </row>
    <row r="367" spans="1:23" x14ac:dyDescent="0.25">
      <c r="A367" t="s">
        <v>760</v>
      </c>
      <c r="B367" t="s">
        <v>761</v>
      </c>
      <c r="D367" t="s">
        <v>491</v>
      </c>
      <c r="E367" s="2">
        <v>2588</v>
      </c>
      <c r="F367" s="2">
        <f>VLOOKUP(A367,'USall 2016-2022'!A:T,4,FALSE)</f>
        <v>4948</v>
      </c>
      <c r="G367" s="3">
        <f t="shared" si="55"/>
        <v>52.303961196443005</v>
      </c>
      <c r="H367" s="2" t="e">
        <f>VLOOKUP(A367,'OAdata 313 US GridIDs 2016-22'!A:G,2,FALSE)</f>
        <v>#N/A</v>
      </c>
      <c r="I367" s="2" t="e">
        <f>VLOOKUP(A367,'OAdata 313 US GridIDs 2016-22'!A:G,3,FALSE)</f>
        <v>#N/A</v>
      </c>
      <c r="J367" s="2" t="e">
        <f>VLOOKUP(A367,'OAdata 313 US GridIDs 2016-22'!A:G,4,FALSE)</f>
        <v>#N/A</v>
      </c>
      <c r="K367" s="2" t="e">
        <f>VLOOKUP(A367,'OAdata 313 US GridIDs 2016-22'!A:G,5,FALSE)</f>
        <v>#N/A</v>
      </c>
      <c r="L367" s="2" t="e">
        <f>VLOOKUP(A367,'OAdata 313 US GridIDs 2016-22'!A:G,6,FALSE)</f>
        <v>#N/A</v>
      </c>
      <c r="M367" s="2" t="e">
        <f>VLOOKUP(A367,'OAdata 313 US GridIDs 2016-22'!A:G,7,FALSE)</f>
        <v>#N/A</v>
      </c>
      <c r="N367" s="2" t="e">
        <f t="shared" si="56"/>
        <v>#N/A</v>
      </c>
      <c r="O367" s="2" t="e">
        <f t="shared" si="57"/>
        <v>#N/A</v>
      </c>
      <c r="P367" s="2" t="e">
        <f t="shared" si="58"/>
        <v>#N/A</v>
      </c>
      <c r="Q367" s="6" t="e">
        <f t="shared" si="59"/>
        <v>#N/A</v>
      </c>
      <c r="R367" s="3" t="e">
        <f t="shared" si="60"/>
        <v>#N/A</v>
      </c>
      <c r="S367" s="3" t="e">
        <f t="shared" si="61"/>
        <v>#N/A</v>
      </c>
      <c r="T367" s="3" t="e">
        <f t="shared" si="62"/>
        <v>#N/A</v>
      </c>
      <c r="U367" s="3" t="e">
        <f t="shared" si="63"/>
        <v>#N/A</v>
      </c>
      <c r="V367" s="3" t="e">
        <f t="shared" si="64"/>
        <v>#N/A</v>
      </c>
      <c r="W367" s="2" t="e">
        <f t="shared" si="65"/>
        <v>#N/A</v>
      </c>
    </row>
    <row r="368" spans="1:23" x14ac:dyDescent="0.25">
      <c r="A368" t="s">
        <v>762</v>
      </c>
      <c r="B368" t="s">
        <v>763</v>
      </c>
      <c r="D368" t="s">
        <v>408</v>
      </c>
      <c r="E368" s="2">
        <v>2587</v>
      </c>
      <c r="F368" s="2">
        <f>VLOOKUP(A368,'USall 2016-2022'!A:T,4,FALSE)</f>
        <v>4876</v>
      </c>
      <c r="G368" s="3">
        <f t="shared" si="55"/>
        <v>53.05578342904019</v>
      </c>
      <c r="H368" s="2" t="e">
        <f>VLOOKUP(A368,'OAdata 313 US GridIDs 2016-22'!A:G,2,FALSE)</f>
        <v>#N/A</v>
      </c>
      <c r="I368" s="2" t="e">
        <f>VLOOKUP(A368,'OAdata 313 US GridIDs 2016-22'!A:G,3,FALSE)</f>
        <v>#N/A</v>
      </c>
      <c r="J368" s="2" t="e">
        <f>VLOOKUP(A368,'OAdata 313 US GridIDs 2016-22'!A:G,4,FALSE)</f>
        <v>#N/A</v>
      </c>
      <c r="K368" s="2" t="e">
        <f>VLOOKUP(A368,'OAdata 313 US GridIDs 2016-22'!A:G,5,FALSE)</f>
        <v>#N/A</v>
      </c>
      <c r="L368" s="2" t="e">
        <f>VLOOKUP(A368,'OAdata 313 US GridIDs 2016-22'!A:G,6,FALSE)</f>
        <v>#N/A</v>
      </c>
      <c r="M368" s="2" t="e">
        <f>VLOOKUP(A368,'OAdata 313 US GridIDs 2016-22'!A:G,7,FALSE)</f>
        <v>#N/A</v>
      </c>
      <c r="N368" s="2" t="e">
        <f t="shared" si="56"/>
        <v>#N/A</v>
      </c>
      <c r="O368" s="2" t="e">
        <f t="shared" si="57"/>
        <v>#N/A</v>
      </c>
      <c r="P368" s="2" t="e">
        <f t="shared" si="58"/>
        <v>#N/A</v>
      </c>
      <c r="Q368" s="6" t="e">
        <f t="shared" si="59"/>
        <v>#N/A</v>
      </c>
      <c r="R368" s="3" t="e">
        <f t="shared" si="60"/>
        <v>#N/A</v>
      </c>
      <c r="S368" s="3" t="e">
        <f t="shared" si="61"/>
        <v>#N/A</v>
      </c>
      <c r="T368" s="3" t="e">
        <f t="shared" si="62"/>
        <v>#N/A</v>
      </c>
      <c r="U368" s="3" t="e">
        <f t="shared" si="63"/>
        <v>#N/A</v>
      </c>
      <c r="V368" s="3" t="e">
        <f t="shared" si="64"/>
        <v>#N/A</v>
      </c>
      <c r="W368" s="2" t="e">
        <f t="shared" si="65"/>
        <v>#N/A</v>
      </c>
    </row>
    <row r="369" spans="1:23" x14ac:dyDescent="0.25">
      <c r="A369" t="s">
        <v>764</v>
      </c>
      <c r="B369" t="s">
        <v>765</v>
      </c>
      <c r="D369" t="s">
        <v>9</v>
      </c>
      <c r="E369" s="2">
        <v>2585</v>
      </c>
      <c r="F369" s="2">
        <f>VLOOKUP(A369,'USall 2016-2022'!A:T,4,FALSE)</f>
        <v>6405</v>
      </c>
      <c r="G369" s="3">
        <f t="shared" si="55"/>
        <v>40.359094457455114</v>
      </c>
      <c r="H369" s="2">
        <f>VLOOKUP(A369,'OAdata 313 US GridIDs 2016-22'!A:G,2,FALSE)</f>
        <v>1690</v>
      </c>
      <c r="I369" s="2">
        <f>VLOOKUP(A369,'OAdata 313 US GridIDs 2016-22'!A:G,3,FALSE)</f>
        <v>891</v>
      </c>
      <c r="J369" s="2">
        <f>VLOOKUP(A369,'OAdata 313 US GridIDs 2016-22'!A:G,4,FALSE)</f>
        <v>475</v>
      </c>
      <c r="K369" s="2">
        <f>VLOOKUP(A369,'OAdata 313 US GridIDs 2016-22'!A:G,5,FALSE)</f>
        <v>355</v>
      </c>
      <c r="L369" s="2">
        <f>VLOOKUP(A369,'OAdata 313 US GridIDs 2016-22'!A:G,6,FALSE)</f>
        <v>498</v>
      </c>
      <c r="M369" s="2">
        <f>VLOOKUP(A369,'OAdata 313 US GridIDs 2016-22'!A:G,7,FALSE)</f>
        <v>362</v>
      </c>
      <c r="N369" s="2">
        <f t="shared" si="56"/>
        <v>1690</v>
      </c>
      <c r="O369" s="2">
        <f t="shared" si="57"/>
        <v>0</v>
      </c>
      <c r="P369" s="2">
        <f t="shared" si="58"/>
        <v>2581</v>
      </c>
      <c r="Q369" s="6">
        <f t="shared" si="59"/>
        <v>0.99845261121856865</v>
      </c>
      <c r="R369" s="3">
        <f t="shared" si="60"/>
        <v>34.521503293297172</v>
      </c>
      <c r="S369" s="3">
        <f t="shared" si="61"/>
        <v>18.403719488570321</v>
      </c>
      <c r="T369" s="3">
        <f t="shared" si="62"/>
        <v>13.754358775668345</v>
      </c>
      <c r="U369" s="3">
        <f t="shared" si="63"/>
        <v>19.2948469585432</v>
      </c>
      <c r="V369" s="3">
        <f t="shared" si="64"/>
        <v>14.025571483920963</v>
      </c>
      <c r="W369" s="2">
        <f t="shared" si="65"/>
        <v>100</v>
      </c>
    </row>
    <row r="370" spans="1:23" x14ac:dyDescent="0.25">
      <c r="A370" t="s">
        <v>766</v>
      </c>
      <c r="B370" t="s">
        <v>767</v>
      </c>
      <c r="D370" t="s">
        <v>9</v>
      </c>
      <c r="E370" s="2">
        <v>2583</v>
      </c>
      <c r="F370" s="2">
        <f>VLOOKUP(A370,'USall 2016-2022'!A:T,4,FALSE)</f>
        <v>8034</v>
      </c>
      <c r="G370" s="3">
        <f t="shared" si="55"/>
        <v>32.150858849887975</v>
      </c>
      <c r="H370" s="2">
        <f>VLOOKUP(A370,'OAdata 313 US GridIDs 2016-22'!A:G,2,FALSE)</f>
        <v>2101</v>
      </c>
      <c r="I370" s="2">
        <f>VLOOKUP(A370,'OAdata 313 US GridIDs 2016-22'!A:G,3,FALSE)</f>
        <v>479</v>
      </c>
      <c r="J370" s="2">
        <f>VLOOKUP(A370,'OAdata 313 US GridIDs 2016-22'!A:G,4,FALSE)</f>
        <v>721</v>
      </c>
      <c r="K370" s="2">
        <f>VLOOKUP(A370,'OAdata 313 US GridIDs 2016-22'!A:G,5,FALSE)</f>
        <v>710</v>
      </c>
      <c r="L370" s="2">
        <f>VLOOKUP(A370,'OAdata 313 US GridIDs 2016-22'!A:G,6,FALSE)</f>
        <v>429</v>
      </c>
      <c r="M370" s="2">
        <f>VLOOKUP(A370,'OAdata 313 US GridIDs 2016-22'!A:G,7,FALSE)</f>
        <v>241</v>
      </c>
      <c r="N370" s="2">
        <f t="shared" si="56"/>
        <v>2101</v>
      </c>
      <c r="O370" s="2">
        <f t="shared" si="57"/>
        <v>0</v>
      </c>
      <c r="P370" s="2">
        <f t="shared" si="58"/>
        <v>2580</v>
      </c>
      <c r="Q370" s="6">
        <f t="shared" si="59"/>
        <v>0.99883855981416958</v>
      </c>
      <c r="R370" s="3">
        <f t="shared" si="60"/>
        <v>18.565891472868216</v>
      </c>
      <c r="S370" s="3">
        <f t="shared" si="61"/>
        <v>27.945736434108525</v>
      </c>
      <c r="T370" s="3">
        <f t="shared" si="62"/>
        <v>27.519379844961239</v>
      </c>
      <c r="U370" s="3">
        <f t="shared" si="63"/>
        <v>16.627906976744185</v>
      </c>
      <c r="V370" s="3">
        <f t="shared" si="64"/>
        <v>9.3410852713178301</v>
      </c>
      <c r="W370" s="2">
        <f t="shared" si="65"/>
        <v>100</v>
      </c>
    </row>
    <row r="371" spans="1:23" x14ac:dyDescent="0.25">
      <c r="A371" t="s">
        <v>768</v>
      </c>
      <c r="B371" t="s">
        <v>769</v>
      </c>
      <c r="D371" t="s">
        <v>770</v>
      </c>
      <c r="E371" s="2">
        <v>2572</v>
      </c>
      <c r="F371" s="2">
        <f>VLOOKUP(A371,'USall 2016-2022'!A:T,4,FALSE)</f>
        <v>6298</v>
      </c>
      <c r="G371" s="3">
        <f t="shared" si="55"/>
        <v>40.838361384566532</v>
      </c>
      <c r="H371" s="2" t="e">
        <f>VLOOKUP(A371,'OAdata 313 US GridIDs 2016-22'!A:G,2,FALSE)</f>
        <v>#N/A</v>
      </c>
      <c r="I371" s="2" t="e">
        <f>VLOOKUP(A371,'OAdata 313 US GridIDs 2016-22'!A:G,3,FALSE)</f>
        <v>#N/A</v>
      </c>
      <c r="J371" s="2" t="e">
        <f>VLOOKUP(A371,'OAdata 313 US GridIDs 2016-22'!A:G,4,FALSE)</f>
        <v>#N/A</v>
      </c>
      <c r="K371" s="2" t="e">
        <f>VLOOKUP(A371,'OAdata 313 US GridIDs 2016-22'!A:G,5,FALSE)</f>
        <v>#N/A</v>
      </c>
      <c r="L371" s="2" t="e">
        <f>VLOOKUP(A371,'OAdata 313 US GridIDs 2016-22'!A:G,6,FALSE)</f>
        <v>#N/A</v>
      </c>
      <c r="M371" s="2" t="e">
        <f>VLOOKUP(A371,'OAdata 313 US GridIDs 2016-22'!A:G,7,FALSE)</f>
        <v>#N/A</v>
      </c>
      <c r="N371" s="2" t="e">
        <f t="shared" si="56"/>
        <v>#N/A</v>
      </c>
      <c r="O371" s="2" t="e">
        <f t="shared" si="57"/>
        <v>#N/A</v>
      </c>
      <c r="P371" s="2" t="e">
        <f t="shared" si="58"/>
        <v>#N/A</v>
      </c>
      <c r="Q371" s="6" t="e">
        <f t="shared" si="59"/>
        <v>#N/A</v>
      </c>
      <c r="R371" s="3" t="e">
        <f t="shared" si="60"/>
        <v>#N/A</v>
      </c>
      <c r="S371" s="3" t="e">
        <f t="shared" si="61"/>
        <v>#N/A</v>
      </c>
      <c r="T371" s="3" t="e">
        <f t="shared" si="62"/>
        <v>#N/A</v>
      </c>
      <c r="U371" s="3" t="e">
        <f t="shared" si="63"/>
        <v>#N/A</v>
      </c>
      <c r="V371" s="3" t="e">
        <f t="shared" si="64"/>
        <v>#N/A</v>
      </c>
      <c r="W371" s="2" t="e">
        <f t="shared" si="65"/>
        <v>#N/A</v>
      </c>
    </row>
    <row r="372" spans="1:23" x14ac:dyDescent="0.25">
      <c r="A372" t="s">
        <v>771</v>
      </c>
      <c r="B372" t="s">
        <v>772</v>
      </c>
      <c r="D372" t="s">
        <v>9</v>
      </c>
      <c r="E372" s="2">
        <v>2559</v>
      </c>
      <c r="F372" s="2">
        <f>VLOOKUP(A372,'USall 2016-2022'!A:T,4,FALSE)</f>
        <v>8086</v>
      </c>
      <c r="G372" s="3">
        <f t="shared" si="55"/>
        <v>31.647291615137274</v>
      </c>
      <c r="H372" s="2">
        <f>VLOOKUP(A372,'OAdata 313 US GridIDs 2016-22'!A:G,2,FALSE)</f>
        <v>2115</v>
      </c>
      <c r="I372" s="2">
        <f>VLOOKUP(A372,'OAdata 313 US GridIDs 2016-22'!A:G,3,FALSE)</f>
        <v>447</v>
      </c>
      <c r="J372" s="2">
        <f>VLOOKUP(A372,'OAdata 313 US GridIDs 2016-22'!A:G,4,FALSE)</f>
        <v>847</v>
      </c>
      <c r="K372" s="2">
        <f>VLOOKUP(A372,'OAdata 313 US GridIDs 2016-22'!A:G,5,FALSE)</f>
        <v>585</v>
      </c>
      <c r="L372" s="2">
        <f>VLOOKUP(A372,'OAdata 313 US GridIDs 2016-22'!A:G,6,FALSE)</f>
        <v>476</v>
      </c>
      <c r="M372" s="2">
        <f>VLOOKUP(A372,'OAdata 313 US GridIDs 2016-22'!A:G,7,FALSE)</f>
        <v>207</v>
      </c>
      <c r="N372" s="2">
        <f t="shared" si="56"/>
        <v>2115</v>
      </c>
      <c r="O372" s="2">
        <f t="shared" si="57"/>
        <v>0</v>
      </c>
      <c r="P372" s="2">
        <f t="shared" si="58"/>
        <v>2562</v>
      </c>
      <c r="Q372" s="6">
        <f t="shared" si="59"/>
        <v>1.0011723329425557</v>
      </c>
      <c r="R372" s="3">
        <f t="shared" si="60"/>
        <v>17.447306791569087</v>
      </c>
      <c r="S372" s="3">
        <f t="shared" si="61"/>
        <v>33.060109289617486</v>
      </c>
      <c r="T372" s="3">
        <f t="shared" si="62"/>
        <v>22.833723653395786</v>
      </c>
      <c r="U372" s="3">
        <f t="shared" si="63"/>
        <v>18.579234972677597</v>
      </c>
      <c r="V372" s="3">
        <f t="shared" si="64"/>
        <v>8.0796252927400474</v>
      </c>
      <c r="W372" s="2">
        <f t="shared" si="65"/>
        <v>100</v>
      </c>
    </row>
    <row r="373" spans="1:23" x14ac:dyDescent="0.25">
      <c r="A373" t="s">
        <v>773</v>
      </c>
      <c r="B373" t="s">
        <v>774</v>
      </c>
      <c r="D373" t="s">
        <v>770</v>
      </c>
      <c r="E373" s="2">
        <v>2551</v>
      </c>
      <c r="F373" s="2" t="e">
        <f>VLOOKUP(A373,'USall 2016-2022'!A:T,4,FALSE)</f>
        <v>#N/A</v>
      </c>
      <c r="G373" s="3" t="e">
        <f t="shared" si="55"/>
        <v>#N/A</v>
      </c>
      <c r="H373" s="2" t="e">
        <f>VLOOKUP(A373,'OAdata 313 US GridIDs 2016-22'!A:G,2,FALSE)</f>
        <v>#N/A</v>
      </c>
      <c r="I373" s="2" t="e">
        <f>VLOOKUP(A373,'OAdata 313 US GridIDs 2016-22'!A:G,3,FALSE)</f>
        <v>#N/A</v>
      </c>
      <c r="J373" s="2" t="e">
        <f>VLOOKUP(A373,'OAdata 313 US GridIDs 2016-22'!A:G,4,FALSE)</f>
        <v>#N/A</v>
      </c>
      <c r="K373" s="2" t="e">
        <f>VLOOKUP(A373,'OAdata 313 US GridIDs 2016-22'!A:G,5,FALSE)</f>
        <v>#N/A</v>
      </c>
      <c r="L373" s="2" t="e">
        <f>VLOOKUP(A373,'OAdata 313 US GridIDs 2016-22'!A:G,6,FALSE)</f>
        <v>#N/A</v>
      </c>
      <c r="M373" s="2" t="e">
        <f>VLOOKUP(A373,'OAdata 313 US GridIDs 2016-22'!A:G,7,FALSE)</f>
        <v>#N/A</v>
      </c>
      <c r="N373" s="2" t="e">
        <f t="shared" si="56"/>
        <v>#N/A</v>
      </c>
      <c r="O373" s="2" t="e">
        <f t="shared" si="57"/>
        <v>#N/A</v>
      </c>
      <c r="P373" s="2" t="e">
        <f t="shared" si="58"/>
        <v>#N/A</v>
      </c>
      <c r="Q373" s="6" t="e">
        <f t="shared" si="59"/>
        <v>#N/A</v>
      </c>
      <c r="R373" s="3" t="e">
        <f t="shared" si="60"/>
        <v>#N/A</v>
      </c>
      <c r="S373" s="3" t="e">
        <f t="shared" si="61"/>
        <v>#N/A</v>
      </c>
      <c r="T373" s="3" t="e">
        <f t="shared" si="62"/>
        <v>#N/A</v>
      </c>
      <c r="U373" s="3" t="e">
        <f t="shared" si="63"/>
        <v>#N/A</v>
      </c>
      <c r="V373" s="3" t="e">
        <f t="shared" si="64"/>
        <v>#N/A</v>
      </c>
      <c r="W373" s="2" t="e">
        <f t="shared" si="65"/>
        <v>#N/A</v>
      </c>
    </row>
    <row r="374" spans="1:23" x14ac:dyDescent="0.25">
      <c r="A374" t="s">
        <v>775</v>
      </c>
      <c r="B374" t="s">
        <v>776</v>
      </c>
      <c r="D374" t="s">
        <v>185</v>
      </c>
      <c r="E374" s="2">
        <v>2546</v>
      </c>
      <c r="F374" s="2" t="e">
        <f>VLOOKUP(A374,'USall 2016-2022'!A:T,4,FALSE)</f>
        <v>#N/A</v>
      </c>
      <c r="G374" s="3" t="e">
        <f t="shared" si="55"/>
        <v>#N/A</v>
      </c>
      <c r="H374" s="2" t="e">
        <f>VLOOKUP(A374,'OAdata 313 US GridIDs 2016-22'!A:G,2,FALSE)</f>
        <v>#N/A</v>
      </c>
      <c r="I374" s="2" t="e">
        <f>VLOOKUP(A374,'OAdata 313 US GridIDs 2016-22'!A:G,3,FALSE)</f>
        <v>#N/A</v>
      </c>
      <c r="J374" s="2" t="e">
        <f>VLOOKUP(A374,'OAdata 313 US GridIDs 2016-22'!A:G,4,FALSE)</f>
        <v>#N/A</v>
      </c>
      <c r="K374" s="2" t="e">
        <f>VLOOKUP(A374,'OAdata 313 US GridIDs 2016-22'!A:G,5,FALSE)</f>
        <v>#N/A</v>
      </c>
      <c r="L374" s="2" t="e">
        <f>VLOOKUP(A374,'OAdata 313 US GridIDs 2016-22'!A:G,6,FALSE)</f>
        <v>#N/A</v>
      </c>
      <c r="M374" s="2" t="e">
        <f>VLOOKUP(A374,'OAdata 313 US GridIDs 2016-22'!A:G,7,FALSE)</f>
        <v>#N/A</v>
      </c>
      <c r="N374" s="2" t="e">
        <f t="shared" si="56"/>
        <v>#N/A</v>
      </c>
      <c r="O374" s="2" t="e">
        <f t="shared" si="57"/>
        <v>#N/A</v>
      </c>
      <c r="P374" s="2" t="e">
        <f t="shared" si="58"/>
        <v>#N/A</v>
      </c>
      <c r="Q374" s="6" t="e">
        <f t="shared" si="59"/>
        <v>#N/A</v>
      </c>
      <c r="R374" s="3" t="e">
        <f t="shared" si="60"/>
        <v>#N/A</v>
      </c>
      <c r="S374" s="3" t="e">
        <f t="shared" si="61"/>
        <v>#N/A</v>
      </c>
      <c r="T374" s="3" t="e">
        <f t="shared" si="62"/>
        <v>#N/A</v>
      </c>
      <c r="U374" s="3" t="e">
        <f t="shared" si="63"/>
        <v>#N/A</v>
      </c>
      <c r="V374" s="3" t="e">
        <f t="shared" si="64"/>
        <v>#N/A</v>
      </c>
      <c r="W374" s="2" t="e">
        <f t="shared" si="65"/>
        <v>#N/A</v>
      </c>
    </row>
    <row r="375" spans="1:23" x14ac:dyDescent="0.25">
      <c r="A375" t="s">
        <v>777</v>
      </c>
      <c r="B375" t="s">
        <v>778</v>
      </c>
      <c r="D375" t="s">
        <v>570</v>
      </c>
      <c r="E375" s="2">
        <v>2545</v>
      </c>
      <c r="F375" s="2" t="e">
        <f>VLOOKUP(A375,'USall 2016-2022'!A:T,4,FALSE)</f>
        <v>#N/A</v>
      </c>
      <c r="G375" s="3" t="e">
        <f t="shared" si="55"/>
        <v>#N/A</v>
      </c>
      <c r="H375" s="2" t="e">
        <f>VLOOKUP(A375,'OAdata 313 US GridIDs 2016-22'!A:G,2,FALSE)</f>
        <v>#N/A</v>
      </c>
      <c r="I375" s="2" t="e">
        <f>VLOOKUP(A375,'OAdata 313 US GridIDs 2016-22'!A:G,3,FALSE)</f>
        <v>#N/A</v>
      </c>
      <c r="J375" s="2" t="e">
        <f>VLOOKUP(A375,'OAdata 313 US GridIDs 2016-22'!A:G,4,FALSE)</f>
        <v>#N/A</v>
      </c>
      <c r="K375" s="2" t="e">
        <f>VLOOKUP(A375,'OAdata 313 US GridIDs 2016-22'!A:G,5,FALSE)</f>
        <v>#N/A</v>
      </c>
      <c r="L375" s="2" t="e">
        <f>VLOOKUP(A375,'OAdata 313 US GridIDs 2016-22'!A:G,6,FALSE)</f>
        <v>#N/A</v>
      </c>
      <c r="M375" s="2" t="e">
        <f>VLOOKUP(A375,'OAdata 313 US GridIDs 2016-22'!A:G,7,FALSE)</f>
        <v>#N/A</v>
      </c>
      <c r="N375" s="2" t="e">
        <f t="shared" si="56"/>
        <v>#N/A</v>
      </c>
      <c r="O375" s="2" t="e">
        <f t="shared" si="57"/>
        <v>#N/A</v>
      </c>
      <c r="P375" s="2" t="e">
        <f t="shared" si="58"/>
        <v>#N/A</v>
      </c>
      <c r="Q375" s="6" t="e">
        <f t="shared" si="59"/>
        <v>#N/A</v>
      </c>
      <c r="R375" s="3" t="e">
        <f t="shared" si="60"/>
        <v>#N/A</v>
      </c>
      <c r="S375" s="3" t="e">
        <f t="shared" si="61"/>
        <v>#N/A</v>
      </c>
      <c r="T375" s="3" t="e">
        <f t="shared" si="62"/>
        <v>#N/A</v>
      </c>
      <c r="U375" s="3" t="e">
        <f t="shared" si="63"/>
        <v>#N/A</v>
      </c>
      <c r="V375" s="3" t="e">
        <f t="shared" si="64"/>
        <v>#N/A</v>
      </c>
      <c r="W375" s="2" t="e">
        <f t="shared" si="65"/>
        <v>#N/A</v>
      </c>
    </row>
    <row r="376" spans="1:23" x14ac:dyDescent="0.25">
      <c r="A376" t="s">
        <v>779</v>
      </c>
      <c r="B376" t="s">
        <v>780</v>
      </c>
      <c r="D376" t="s">
        <v>401</v>
      </c>
      <c r="E376" s="2">
        <v>2545</v>
      </c>
      <c r="F376" s="2">
        <f>VLOOKUP(A376,'USall 2016-2022'!A:T,4,FALSE)</f>
        <v>5980</v>
      </c>
      <c r="G376" s="3">
        <f t="shared" si="55"/>
        <v>42.558528428093645</v>
      </c>
      <c r="H376" s="2" t="e">
        <f>VLOOKUP(A376,'OAdata 313 US GridIDs 2016-22'!A:G,2,FALSE)</f>
        <v>#N/A</v>
      </c>
      <c r="I376" s="2" t="e">
        <f>VLOOKUP(A376,'OAdata 313 US GridIDs 2016-22'!A:G,3,FALSE)</f>
        <v>#N/A</v>
      </c>
      <c r="J376" s="2" t="e">
        <f>VLOOKUP(A376,'OAdata 313 US GridIDs 2016-22'!A:G,4,FALSE)</f>
        <v>#N/A</v>
      </c>
      <c r="K376" s="2" t="e">
        <f>VLOOKUP(A376,'OAdata 313 US GridIDs 2016-22'!A:G,5,FALSE)</f>
        <v>#N/A</v>
      </c>
      <c r="L376" s="2" t="e">
        <f>VLOOKUP(A376,'OAdata 313 US GridIDs 2016-22'!A:G,6,FALSE)</f>
        <v>#N/A</v>
      </c>
      <c r="M376" s="2" t="e">
        <f>VLOOKUP(A376,'OAdata 313 US GridIDs 2016-22'!A:G,7,FALSE)</f>
        <v>#N/A</v>
      </c>
      <c r="N376" s="2" t="e">
        <f t="shared" si="56"/>
        <v>#N/A</v>
      </c>
      <c r="O376" s="2" t="e">
        <f t="shared" si="57"/>
        <v>#N/A</v>
      </c>
      <c r="P376" s="2" t="e">
        <f t="shared" si="58"/>
        <v>#N/A</v>
      </c>
      <c r="Q376" s="6" t="e">
        <f t="shared" si="59"/>
        <v>#N/A</v>
      </c>
      <c r="R376" s="3" t="e">
        <f t="shared" si="60"/>
        <v>#N/A</v>
      </c>
      <c r="S376" s="3" t="e">
        <f t="shared" si="61"/>
        <v>#N/A</v>
      </c>
      <c r="T376" s="3" t="e">
        <f t="shared" si="62"/>
        <v>#N/A</v>
      </c>
      <c r="U376" s="3" t="e">
        <f t="shared" si="63"/>
        <v>#N/A</v>
      </c>
      <c r="V376" s="3" t="e">
        <f t="shared" si="64"/>
        <v>#N/A</v>
      </c>
      <c r="W376" s="2" t="e">
        <f t="shared" si="65"/>
        <v>#N/A</v>
      </c>
    </row>
    <row r="377" spans="1:23" x14ac:dyDescent="0.25">
      <c r="A377" t="s">
        <v>781</v>
      </c>
      <c r="B377" t="s">
        <v>782</v>
      </c>
      <c r="D377" t="s">
        <v>783</v>
      </c>
      <c r="E377" s="2">
        <v>2538</v>
      </c>
      <c r="F377" s="2">
        <f>VLOOKUP(A377,'USall 2016-2022'!A:T,4,FALSE)</f>
        <v>5972</v>
      </c>
      <c r="G377" s="3">
        <f t="shared" si="55"/>
        <v>42.498325519089079</v>
      </c>
      <c r="H377" s="2" t="e">
        <f>VLOOKUP(A377,'OAdata 313 US GridIDs 2016-22'!A:G,2,FALSE)</f>
        <v>#N/A</v>
      </c>
      <c r="I377" s="2" t="e">
        <f>VLOOKUP(A377,'OAdata 313 US GridIDs 2016-22'!A:G,3,FALSE)</f>
        <v>#N/A</v>
      </c>
      <c r="J377" s="2" t="e">
        <f>VLOOKUP(A377,'OAdata 313 US GridIDs 2016-22'!A:G,4,FALSE)</f>
        <v>#N/A</v>
      </c>
      <c r="K377" s="2" t="e">
        <f>VLOOKUP(A377,'OAdata 313 US GridIDs 2016-22'!A:G,5,FALSE)</f>
        <v>#N/A</v>
      </c>
      <c r="L377" s="2" t="e">
        <f>VLOOKUP(A377,'OAdata 313 US GridIDs 2016-22'!A:G,6,FALSE)</f>
        <v>#N/A</v>
      </c>
      <c r="M377" s="2" t="e">
        <f>VLOOKUP(A377,'OAdata 313 US GridIDs 2016-22'!A:G,7,FALSE)</f>
        <v>#N/A</v>
      </c>
      <c r="N377" s="2" t="e">
        <f t="shared" si="56"/>
        <v>#N/A</v>
      </c>
      <c r="O377" s="2" t="e">
        <f t="shared" si="57"/>
        <v>#N/A</v>
      </c>
      <c r="P377" s="2" t="e">
        <f t="shared" si="58"/>
        <v>#N/A</v>
      </c>
      <c r="Q377" s="6" t="e">
        <f t="shared" si="59"/>
        <v>#N/A</v>
      </c>
      <c r="R377" s="3" t="e">
        <f t="shared" si="60"/>
        <v>#N/A</v>
      </c>
      <c r="S377" s="3" t="e">
        <f t="shared" si="61"/>
        <v>#N/A</v>
      </c>
      <c r="T377" s="3" t="e">
        <f t="shared" si="62"/>
        <v>#N/A</v>
      </c>
      <c r="U377" s="3" t="e">
        <f t="shared" si="63"/>
        <v>#N/A</v>
      </c>
      <c r="V377" s="3" t="e">
        <f t="shared" si="64"/>
        <v>#N/A</v>
      </c>
      <c r="W377" s="2" t="e">
        <f t="shared" si="65"/>
        <v>#N/A</v>
      </c>
    </row>
    <row r="378" spans="1:23" x14ac:dyDescent="0.25">
      <c r="A378" t="s">
        <v>784</v>
      </c>
      <c r="B378" t="s">
        <v>785</v>
      </c>
      <c r="D378" t="s">
        <v>9</v>
      </c>
      <c r="E378" s="2">
        <v>2531</v>
      </c>
      <c r="F378" s="2">
        <f>VLOOKUP(A378,'USall 2016-2022'!A:T,4,FALSE)</f>
        <v>7828</v>
      </c>
      <c r="G378" s="3">
        <f t="shared" si="55"/>
        <v>32.3326520183955</v>
      </c>
      <c r="H378" s="2">
        <f>VLOOKUP(A378,'OAdata 313 US GridIDs 2016-22'!A:G,2,FALSE)</f>
        <v>1887</v>
      </c>
      <c r="I378" s="2">
        <f>VLOOKUP(A378,'OAdata 313 US GridIDs 2016-22'!A:G,3,FALSE)</f>
        <v>643</v>
      </c>
      <c r="J378" s="2">
        <f>VLOOKUP(A378,'OAdata 313 US GridIDs 2016-22'!A:G,4,FALSE)</f>
        <v>585</v>
      </c>
      <c r="K378" s="2">
        <f>VLOOKUP(A378,'OAdata 313 US GridIDs 2016-22'!A:G,5,FALSE)</f>
        <v>464</v>
      </c>
      <c r="L378" s="2">
        <f>VLOOKUP(A378,'OAdata 313 US GridIDs 2016-22'!A:G,6,FALSE)</f>
        <v>423</v>
      </c>
      <c r="M378" s="2">
        <f>VLOOKUP(A378,'OAdata 313 US GridIDs 2016-22'!A:G,7,FALSE)</f>
        <v>415</v>
      </c>
      <c r="N378" s="2">
        <f t="shared" si="56"/>
        <v>1887</v>
      </c>
      <c r="O378" s="2">
        <f t="shared" si="57"/>
        <v>0</v>
      </c>
      <c r="P378" s="2">
        <f t="shared" si="58"/>
        <v>2530</v>
      </c>
      <c r="Q378" s="6">
        <f t="shared" si="59"/>
        <v>0.99960489924930862</v>
      </c>
      <c r="R378" s="3">
        <f t="shared" si="60"/>
        <v>25.415019762845848</v>
      </c>
      <c r="S378" s="3">
        <f t="shared" si="61"/>
        <v>23.122529644268774</v>
      </c>
      <c r="T378" s="3">
        <f t="shared" si="62"/>
        <v>18.339920948616601</v>
      </c>
      <c r="U378" s="3">
        <f t="shared" si="63"/>
        <v>16.719367588932808</v>
      </c>
      <c r="V378" s="3">
        <f t="shared" si="64"/>
        <v>16.403162055335969</v>
      </c>
      <c r="W378" s="2">
        <f t="shared" si="65"/>
        <v>100</v>
      </c>
    </row>
    <row r="379" spans="1:23" x14ac:dyDescent="0.25">
      <c r="A379" t="s">
        <v>786</v>
      </c>
      <c r="B379" t="s">
        <v>787</v>
      </c>
      <c r="D379" t="s">
        <v>533</v>
      </c>
      <c r="E379" s="2">
        <v>2527</v>
      </c>
      <c r="F379" s="2">
        <f>VLOOKUP(A379,'USall 2016-2022'!A:T,4,FALSE)</f>
        <v>5154</v>
      </c>
      <c r="G379" s="3">
        <f t="shared" si="55"/>
        <v>49.029879705083431</v>
      </c>
      <c r="H379" s="2" t="e">
        <f>VLOOKUP(A379,'OAdata 313 US GridIDs 2016-22'!A:G,2,FALSE)</f>
        <v>#N/A</v>
      </c>
      <c r="I379" s="2" t="e">
        <f>VLOOKUP(A379,'OAdata 313 US GridIDs 2016-22'!A:G,3,FALSE)</f>
        <v>#N/A</v>
      </c>
      <c r="J379" s="2" t="e">
        <f>VLOOKUP(A379,'OAdata 313 US GridIDs 2016-22'!A:G,4,FALSE)</f>
        <v>#N/A</v>
      </c>
      <c r="K379" s="2" t="e">
        <f>VLOOKUP(A379,'OAdata 313 US GridIDs 2016-22'!A:G,5,FALSE)</f>
        <v>#N/A</v>
      </c>
      <c r="L379" s="2" t="e">
        <f>VLOOKUP(A379,'OAdata 313 US GridIDs 2016-22'!A:G,6,FALSE)</f>
        <v>#N/A</v>
      </c>
      <c r="M379" s="2" t="e">
        <f>VLOOKUP(A379,'OAdata 313 US GridIDs 2016-22'!A:G,7,FALSE)</f>
        <v>#N/A</v>
      </c>
      <c r="N379" s="2" t="e">
        <f t="shared" si="56"/>
        <v>#N/A</v>
      </c>
      <c r="O379" s="2" t="e">
        <f t="shared" si="57"/>
        <v>#N/A</v>
      </c>
      <c r="P379" s="2" t="e">
        <f t="shared" si="58"/>
        <v>#N/A</v>
      </c>
      <c r="Q379" s="6" t="e">
        <f t="shared" si="59"/>
        <v>#N/A</v>
      </c>
      <c r="R379" s="3" t="e">
        <f t="shared" si="60"/>
        <v>#N/A</v>
      </c>
      <c r="S379" s="3" t="e">
        <f t="shared" si="61"/>
        <v>#N/A</v>
      </c>
      <c r="T379" s="3" t="e">
        <f t="shared" si="62"/>
        <v>#N/A</v>
      </c>
      <c r="U379" s="3" t="e">
        <f t="shared" si="63"/>
        <v>#N/A</v>
      </c>
      <c r="V379" s="3" t="e">
        <f t="shared" si="64"/>
        <v>#N/A</v>
      </c>
      <c r="W379" s="2" t="e">
        <f t="shared" si="65"/>
        <v>#N/A</v>
      </c>
    </row>
    <row r="380" spans="1:23" x14ac:dyDescent="0.25">
      <c r="A380" t="s">
        <v>788</v>
      </c>
      <c r="B380" t="s">
        <v>789</v>
      </c>
      <c r="D380" t="s">
        <v>9</v>
      </c>
      <c r="E380" s="2">
        <v>2526</v>
      </c>
      <c r="F380" s="2">
        <f>VLOOKUP(A380,'USall 2016-2022'!A:T,4,FALSE)</f>
        <v>4576</v>
      </c>
      <c r="G380" s="3">
        <f t="shared" si="55"/>
        <v>55.201048951048946</v>
      </c>
      <c r="H380" s="2">
        <f>VLOOKUP(A380,'OAdata 313 US GridIDs 2016-22'!A:G,2,FALSE)</f>
        <v>1656</v>
      </c>
      <c r="I380" s="2">
        <f>VLOOKUP(A380,'OAdata 313 US GridIDs 2016-22'!A:G,3,FALSE)</f>
        <v>837</v>
      </c>
      <c r="J380" s="2">
        <f>VLOOKUP(A380,'OAdata 313 US GridIDs 2016-22'!A:G,4,FALSE)</f>
        <v>218</v>
      </c>
      <c r="K380" s="2">
        <f>VLOOKUP(A380,'OAdata 313 US GridIDs 2016-22'!A:G,5,FALSE)</f>
        <v>732</v>
      </c>
      <c r="L380" s="2">
        <f>VLOOKUP(A380,'OAdata 313 US GridIDs 2016-22'!A:G,6,FALSE)</f>
        <v>325</v>
      </c>
      <c r="M380" s="2">
        <f>VLOOKUP(A380,'OAdata 313 US GridIDs 2016-22'!A:G,7,FALSE)</f>
        <v>381</v>
      </c>
      <c r="N380" s="2">
        <f t="shared" si="56"/>
        <v>1656</v>
      </c>
      <c r="O380" s="2">
        <f t="shared" si="57"/>
        <v>0</v>
      </c>
      <c r="P380" s="2">
        <f t="shared" si="58"/>
        <v>2493</v>
      </c>
      <c r="Q380" s="6">
        <f t="shared" si="59"/>
        <v>0.98693586698337288</v>
      </c>
      <c r="R380" s="3">
        <f t="shared" si="60"/>
        <v>33.574007220216608</v>
      </c>
      <c r="S380" s="3">
        <f t="shared" si="61"/>
        <v>8.7444845567589251</v>
      </c>
      <c r="T380" s="3">
        <f t="shared" si="62"/>
        <v>29.362214199759322</v>
      </c>
      <c r="U380" s="3">
        <f t="shared" si="63"/>
        <v>13.036502206177298</v>
      </c>
      <c r="V380" s="3">
        <f t="shared" si="64"/>
        <v>15.282791817087846</v>
      </c>
      <c r="W380" s="2">
        <f t="shared" si="65"/>
        <v>100</v>
      </c>
    </row>
    <row r="381" spans="1:23" x14ac:dyDescent="0.25">
      <c r="A381" t="s">
        <v>790</v>
      </c>
      <c r="B381" t="s">
        <v>791</v>
      </c>
      <c r="D381" t="s">
        <v>792</v>
      </c>
      <c r="E381" s="2">
        <v>2517</v>
      </c>
      <c r="F381" s="2">
        <f>VLOOKUP(A381,'USall 2016-2022'!A:T,4,FALSE)</f>
        <v>6139</v>
      </c>
      <c r="G381" s="3">
        <f t="shared" si="55"/>
        <v>41.000162892979311</v>
      </c>
      <c r="H381" s="2" t="e">
        <f>VLOOKUP(A381,'OAdata 313 US GridIDs 2016-22'!A:G,2,FALSE)</f>
        <v>#N/A</v>
      </c>
      <c r="I381" s="2" t="e">
        <f>VLOOKUP(A381,'OAdata 313 US GridIDs 2016-22'!A:G,3,FALSE)</f>
        <v>#N/A</v>
      </c>
      <c r="J381" s="2" t="e">
        <f>VLOOKUP(A381,'OAdata 313 US GridIDs 2016-22'!A:G,4,FALSE)</f>
        <v>#N/A</v>
      </c>
      <c r="K381" s="2" t="e">
        <f>VLOOKUP(A381,'OAdata 313 US GridIDs 2016-22'!A:G,5,FALSE)</f>
        <v>#N/A</v>
      </c>
      <c r="L381" s="2" t="e">
        <f>VLOOKUP(A381,'OAdata 313 US GridIDs 2016-22'!A:G,6,FALSE)</f>
        <v>#N/A</v>
      </c>
      <c r="M381" s="2" t="e">
        <f>VLOOKUP(A381,'OAdata 313 US GridIDs 2016-22'!A:G,7,FALSE)</f>
        <v>#N/A</v>
      </c>
      <c r="N381" s="2" t="e">
        <f t="shared" si="56"/>
        <v>#N/A</v>
      </c>
      <c r="O381" s="2" t="e">
        <f t="shared" si="57"/>
        <v>#N/A</v>
      </c>
      <c r="P381" s="2" t="e">
        <f t="shared" si="58"/>
        <v>#N/A</v>
      </c>
      <c r="Q381" s="6" t="e">
        <f t="shared" si="59"/>
        <v>#N/A</v>
      </c>
      <c r="R381" s="3" t="e">
        <f t="shared" si="60"/>
        <v>#N/A</v>
      </c>
      <c r="S381" s="3" t="e">
        <f t="shared" si="61"/>
        <v>#N/A</v>
      </c>
      <c r="T381" s="3" t="e">
        <f t="shared" si="62"/>
        <v>#N/A</v>
      </c>
      <c r="U381" s="3" t="e">
        <f t="shared" si="63"/>
        <v>#N/A</v>
      </c>
      <c r="V381" s="3" t="e">
        <f t="shared" si="64"/>
        <v>#N/A</v>
      </c>
      <c r="W381" s="2" t="e">
        <f t="shared" si="65"/>
        <v>#N/A</v>
      </c>
    </row>
    <row r="382" spans="1:23" x14ac:dyDescent="0.25">
      <c r="A382" t="s">
        <v>793</v>
      </c>
      <c r="B382" t="s">
        <v>794</v>
      </c>
      <c r="D382" t="s">
        <v>266</v>
      </c>
      <c r="E382" s="2">
        <v>2510</v>
      </c>
      <c r="F382" s="2">
        <f>VLOOKUP(A382,'USall 2016-2022'!A:T,4,FALSE)</f>
        <v>6926</v>
      </c>
      <c r="G382" s="3">
        <f t="shared" si="55"/>
        <v>36.240254114929257</v>
      </c>
      <c r="H382" s="2" t="e">
        <f>VLOOKUP(A382,'OAdata 313 US GridIDs 2016-22'!A:G,2,FALSE)</f>
        <v>#N/A</v>
      </c>
      <c r="I382" s="2" t="e">
        <f>VLOOKUP(A382,'OAdata 313 US GridIDs 2016-22'!A:G,3,FALSE)</f>
        <v>#N/A</v>
      </c>
      <c r="J382" s="2" t="e">
        <f>VLOOKUP(A382,'OAdata 313 US GridIDs 2016-22'!A:G,4,FALSE)</f>
        <v>#N/A</v>
      </c>
      <c r="K382" s="2" t="e">
        <f>VLOOKUP(A382,'OAdata 313 US GridIDs 2016-22'!A:G,5,FALSE)</f>
        <v>#N/A</v>
      </c>
      <c r="L382" s="2" t="e">
        <f>VLOOKUP(A382,'OAdata 313 US GridIDs 2016-22'!A:G,6,FALSE)</f>
        <v>#N/A</v>
      </c>
      <c r="M382" s="2" t="e">
        <f>VLOOKUP(A382,'OAdata 313 US GridIDs 2016-22'!A:G,7,FALSE)</f>
        <v>#N/A</v>
      </c>
      <c r="N382" s="2" t="e">
        <f t="shared" si="56"/>
        <v>#N/A</v>
      </c>
      <c r="O382" s="2" t="e">
        <f t="shared" si="57"/>
        <v>#N/A</v>
      </c>
      <c r="P382" s="2" t="e">
        <f t="shared" si="58"/>
        <v>#N/A</v>
      </c>
      <c r="Q382" s="6" t="e">
        <f t="shared" si="59"/>
        <v>#N/A</v>
      </c>
      <c r="R382" s="3" t="e">
        <f t="shared" si="60"/>
        <v>#N/A</v>
      </c>
      <c r="S382" s="3" t="e">
        <f t="shared" si="61"/>
        <v>#N/A</v>
      </c>
      <c r="T382" s="3" t="e">
        <f t="shared" si="62"/>
        <v>#N/A</v>
      </c>
      <c r="U382" s="3" t="e">
        <f t="shared" si="63"/>
        <v>#N/A</v>
      </c>
      <c r="V382" s="3" t="e">
        <f t="shared" si="64"/>
        <v>#N/A</v>
      </c>
      <c r="W382" s="2" t="e">
        <f t="shared" si="65"/>
        <v>#N/A</v>
      </c>
    </row>
    <row r="383" spans="1:23" x14ac:dyDescent="0.25">
      <c r="A383" t="s">
        <v>795</v>
      </c>
      <c r="B383" t="s">
        <v>796</v>
      </c>
      <c r="D383" t="s">
        <v>9</v>
      </c>
      <c r="E383" s="2">
        <v>2509</v>
      </c>
      <c r="F383" s="2">
        <f>VLOOKUP(A383,'USall 2016-2022'!A:T,4,FALSE)</f>
        <v>7625</v>
      </c>
      <c r="G383" s="3">
        <f t="shared" si="55"/>
        <v>32.904918032786881</v>
      </c>
      <c r="H383" s="2">
        <f>VLOOKUP(A383,'OAdata 313 US GridIDs 2016-22'!A:G,2,FALSE)</f>
        <v>1896</v>
      </c>
      <c r="I383" s="2">
        <f>VLOOKUP(A383,'OAdata 313 US GridIDs 2016-22'!A:G,3,FALSE)</f>
        <v>612</v>
      </c>
      <c r="J383" s="2">
        <f>VLOOKUP(A383,'OAdata 313 US GridIDs 2016-22'!A:G,4,FALSE)</f>
        <v>783</v>
      </c>
      <c r="K383" s="2">
        <f>VLOOKUP(A383,'OAdata 313 US GridIDs 2016-22'!A:G,5,FALSE)</f>
        <v>454</v>
      </c>
      <c r="L383" s="2">
        <f>VLOOKUP(A383,'OAdata 313 US GridIDs 2016-22'!A:G,6,FALSE)</f>
        <v>365</v>
      </c>
      <c r="M383" s="2">
        <f>VLOOKUP(A383,'OAdata 313 US GridIDs 2016-22'!A:G,7,FALSE)</f>
        <v>294</v>
      </c>
      <c r="N383" s="2">
        <f t="shared" si="56"/>
        <v>1896</v>
      </c>
      <c r="O383" s="2">
        <f t="shared" si="57"/>
        <v>0</v>
      </c>
      <c r="P383" s="2">
        <f t="shared" si="58"/>
        <v>2508</v>
      </c>
      <c r="Q383" s="6">
        <f t="shared" si="59"/>
        <v>0.9996014348345954</v>
      </c>
      <c r="R383" s="3">
        <f t="shared" si="60"/>
        <v>24.401913875598087</v>
      </c>
      <c r="S383" s="3">
        <f t="shared" si="61"/>
        <v>31.220095693779903</v>
      </c>
      <c r="T383" s="3">
        <f t="shared" si="62"/>
        <v>18.102073365231259</v>
      </c>
      <c r="U383" s="3">
        <f t="shared" si="63"/>
        <v>14.553429027113237</v>
      </c>
      <c r="V383" s="3">
        <f t="shared" si="64"/>
        <v>11.722488038277511</v>
      </c>
      <c r="W383" s="2">
        <f t="shared" si="65"/>
        <v>100</v>
      </c>
    </row>
    <row r="384" spans="1:23" x14ac:dyDescent="0.25">
      <c r="A384" t="s">
        <v>797</v>
      </c>
      <c r="B384" t="s">
        <v>798</v>
      </c>
      <c r="D384" t="s">
        <v>266</v>
      </c>
      <c r="E384" s="2">
        <v>2492</v>
      </c>
      <c r="F384" s="2">
        <f>VLOOKUP(A384,'USall 2016-2022'!A:T,4,FALSE)</f>
        <v>6854</v>
      </c>
      <c r="G384" s="3">
        <f t="shared" si="55"/>
        <v>36.358330901663258</v>
      </c>
      <c r="H384" s="2" t="e">
        <f>VLOOKUP(A384,'OAdata 313 US GridIDs 2016-22'!A:G,2,FALSE)</f>
        <v>#N/A</v>
      </c>
      <c r="I384" s="2" t="e">
        <f>VLOOKUP(A384,'OAdata 313 US GridIDs 2016-22'!A:G,3,FALSE)</f>
        <v>#N/A</v>
      </c>
      <c r="J384" s="2" t="e">
        <f>VLOOKUP(A384,'OAdata 313 US GridIDs 2016-22'!A:G,4,FALSE)</f>
        <v>#N/A</v>
      </c>
      <c r="K384" s="2" t="e">
        <f>VLOOKUP(A384,'OAdata 313 US GridIDs 2016-22'!A:G,5,FALSE)</f>
        <v>#N/A</v>
      </c>
      <c r="L384" s="2" t="e">
        <f>VLOOKUP(A384,'OAdata 313 US GridIDs 2016-22'!A:G,6,FALSE)</f>
        <v>#N/A</v>
      </c>
      <c r="M384" s="2" t="e">
        <f>VLOOKUP(A384,'OAdata 313 US GridIDs 2016-22'!A:G,7,FALSE)</f>
        <v>#N/A</v>
      </c>
      <c r="N384" s="2" t="e">
        <f t="shared" si="56"/>
        <v>#N/A</v>
      </c>
      <c r="O384" s="2" t="e">
        <f t="shared" si="57"/>
        <v>#N/A</v>
      </c>
      <c r="P384" s="2" t="e">
        <f t="shared" si="58"/>
        <v>#N/A</v>
      </c>
      <c r="Q384" s="6" t="e">
        <f t="shared" si="59"/>
        <v>#N/A</v>
      </c>
      <c r="R384" s="3" t="e">
        <f t="shared" si="60"/>
        <v>#N/A</v>
      </c>
      <c r="S384" s="3" t="e">
        <f t="shared" si="61"/>
        <v>#N/A</v>
      </c>
      <c r="T384" s="3" t="e">
        <f t="shared" si="62"/>
        <v>#N/A</v>
      </c>
      <c r="U384" s="3" t="e">
        <f t="shared" si="63"/>
        <v>#N/A</v>
      </c>
      <c r="V384" s="3" t="e">
        <f t="shared" si="64"/>
        <v>#N/A</v>
      </c>
      <c r="W384" s="2" t="e">
        <f t="shared" si="65"/>
        <v>#N/A</v>
      </c>
    </row>
    <row r="385" spans="1:23" x14ac:dyDescent="0.25">
      <c r="A385" t="s">
        <v>799</v>
      </c>
      <c r="B385" t="s">
        <v>800</v>
      </c>
      <c r="D385" t="s">
        <v>311</v>
      </c>
      <c r="E385" s="2">
        <v>2485</v>
      </c>
      <c r="F385" s="2">
        <f>VLOOKUP(A385,'USall 2016-2022'!A:T,4,FALSE)</f>
        <v>5725</v>
      </c>
      <c r="G385" s="3">
        <f t="shared" si="55"/>
        <v>43.406113537117903</v>
      </c>
      <c r="H385" s="2" t="e">
        <f>VLOOKUP(A385,'OAdata 313 US GridIDs 2016-22'!A:G,2,FALSE)</f>
        <v>#N/A</v>
      </c>
      <c r="I385" s="2" t="e">
        <f>VLOOKUP(A385,'OAdata 313 US GridIDs 2016-22'!A:G,3,FALSE)</f>
        <v>#N/A</v>
      </c>
      <c r="J385" s="2" t="e">
        <f>VLOOKUP(A385,'OAdata 313 US GridIDs 2016-22'!A:G,4,FALSE)</f>
        <v>#N/A</v>
      </c>
      <c r="K385" s="2" t="e">
        <f>VLOOKUP(A385,'OAdata 313 US GridIDs 2016-22'!A:G,5,FALSE)</f>
        <v>#N/A</v>
      </c>
      <c r="L385" s="2" t="e">
        <f>VLOOKUP(A385,'OAdata 313 US GridIDs 2016-22'!A:G,6,FALSE)</f>
        <v>#N/A</v>
      </c>
      <c r="M385" s="2" t="e">
        <f>VLOOKUP(A385,'OAdata 313 US GridIDs 2016-22'!A:G,7,FALSE)</f>
        <v>#N/A</v>
      </c>
      <c r="N385" s="2" t="e">
        <f t="shared" si="56"/>
        <v>#N/A</v>
      </c>
      <c r="O385" s="2" t="e">
        <f t="shared" si="57"/>
        <v>#N/A</v>
      </c>
      <c r="P385" s="2" t="e">
        <f t="shared" si="58"/>
        <v>#N/A</v>
      </c>
      <c r="Q385" s="6" t="e">
        <f t="shared" si="59"/>
        <v>#N/A</v>
      </c>
      <c r="R385" s="3" t="e">
        <f t="shared" si="60"/>
        <v>#N/A</v>
      </c>
      <c r="S385" s="3" t="e">
        <f t="shared" si="61"/>
        <v>#N/A</v>
      </c>
      <c r="T385" s="3" t="e">
        <f t="shared" si="62"/>
        <v>#N/A</v>
      </c>
      <c r="U385" s="3" t="e">
        <f t="shared" si="63"/>
        <v>#N/A</v>
      </c>
      <c r="V385" s="3" t="e">
        <f t="shared" si="64"/>
        <v>#N/A</v>
      </c>
      <c r="W385" s="2" t="e">
        <f t="shared" si="65"/>
        <v>#N/A</v>
      </c>
    </row>
    <row r="386" spans="1:23" x14ac:dyDescent="0.25">
      <c r="A386" t="s">
        <v>801</v>
      </c>
      <c r="B386" t="s">
        <v>802</v>
      </c>
      <c r="D386" t="s">
        <v>9</v>
      </c>
      <c r="E386" s="2">
        <v>2482</v>
      </c>
      <c r="F386" s="2">
        <f>VLOOKUP(A386,'USall 2016-2022'!A:T,4,FALSE)</f>
        <v>8258</v>
      </c>
      <c r="G386" s="3">
        <f t="shared" si="55"/>
        <v>30.055703560184067</v>
      </c>
      <c r="H386" s="2">
        <f>VLOOKUP(A386,'OAdata 313 US GridIDs 2016-22'!A:G,2,FALSE)</f>
        <v>2183</v>
      </c>
      <c r="I386" s="2">
        <f>VLOOKUP(A386,'OAdata 313 US GridIDs 2016-22'!A:G,3,FALSE)</f>
        <v>308</v>
      </c>
      <c r="J386" s="2">
        <f>VLOOKUP(A386,'OAdata 313 US GridIDs 2016-22'!A:G,4,FALSE)</f>
        <v>676</v>
      </c>
      <c r="K386" s="2">
        <f>VLOOKUP(A386,'OAdata 313 US GridIDs 2016-22'!A:G,5,FALSE)</f>
        <v>624</v>
      </c>
      <c r="L386" s="2">
        <f>VLOOKUP(A386,'OAdata 313 US GridIDs 2016-22'!A:G,6,FALSE)</f>
        <v>643</v>
      </c>
      <c r="M386" s="2">
        <f>VLOOKUP(A386,'OAdata 313 US GridIDs 2016-22'!A:G,7,FALSE)</f>
        <v>240</v>
      </c>
      <c r="N386" s="2">
        <f t="shared" si="56"/>
        <v>2183</v>
      </c>
      <c r="O386" s="2">
        <f t="shared" si="57"/>
        <v>0</v>
      </c>
      <c r="P386" s="2">
        <f t="shared" si="58"/>
        <v>2491</v>
      </c>
      <c r="Q386" s="6">
        <f t="shared" si="59"/>
        <v>1.0036261079774376</v>
      </c>
      <c r="R386" s="3">
        <f t="shared" si="60"/>
        <v>12.364512244078684</v>
      </c>
      <c r="S386" s="3">
        <f t="shared" si="61"/>
        <v>27.137695704536331</v>
      </c>
      <c r="T386" s="3">
        <f t="shared" si="62"/>
        <v>25.050180650341229</v>
      </c>
      <c r="U386" s="3">
        <f t="shared" si="63"/>
        <v>25.812926535527904</v>
      </c>
      <c r="V386" s="3">
        <f t="shared" si="64"/>
        <v>9.6346848655158563</v>
      </c>
      <c r="W386" s="2">
        <f t="shared" si="65"/>
        <v>100</v>
      </c>
    </row>
    <row r="387" spans="1:23" x14ac:dyDescent="0.25">
      <c r="A387" t="s">
        <v>803</v>
      </c>
      <c r="B387" t="s">
        <v>804</v>
      </c>
      <c r="D387" t="s">
        <v>9</v>
      </c>
      <c r="E387" s="2">
        <v>2477</v>
      </c>
      <c r="F387" s="2" t="e">
        <f>VLOOKUP(A387,'USall 2016-2022'!A:T,4,FALSE)</f>
        <v>#N/A</v>
      </c>
      <c r="G387" s="3" t="e">
        <f t="shared" si="55"/>
        <v>#N/A</v>
      </c>
      <c r="H387" s="2">
        <f>VLOOKUP(A387,'OAdata 313 US GridIDs 2016-22'!A:G,2,FALSE)</f>
        <v>2040</v>
      </c>
      <c r="I387" s="2">
        <f>VLOOKUP(A387,'OAdata 313 US GridIDs 2016-22'!A:G,3,FALSE)</f>
        <v>440</v>
      </c>
      <c r="J387" s="2">
        <f>VLOOKUP(A387,'OAdata 313 US GridIDs 2016-22'!A:G,4,FALSE)</f>
        <v>429</v>
      </c>
      <c r="K387" s="2">
        <f>VLOOKUP(A387,'OAdata 313 US GridIDs 2016-22'!A:G,5,FALSE)</f>
        <v>605</v>
      </c>
      <c r="L387" s="2">
        <f>VLOOKUP(A387,'OAdata 313 US GridIDs 2016-22'!A:G,6,FALSE)</f>
        <v>600</v>
      </c>
      <c r="M387" s="2">
        <f>VLOOKUP(A387,'OAdata 313 US GridIDs 2016-22'!A:G,7,FALSE)</f>
        <v>406</v>
      </c>
      <c r="N387" s="2">
        <f t="shared" si="56"/>
        <v>2040</v>
      </c>
      <c r="O387" s="2">
        <f t="shared" si="57"/>
        <v>0</v>
      </c>
      <c r="P387" s="2">
        <f t="shared" si="58"/>
        <v>2480</v>
      </c>
      <c r="Q387" s="6">
        <f t="shared" si="59"/>
        <v>1.0012111425111021</v>
      </c>
      <c r="R387" s="3">
        <f t="shared" si="60"/>
        <v>17.741935483870968</v>
      </c>
      <c r="S387" s="3">
        <f t="shared" si="61"/>
        <v>17.298387096774192</v>
      </c>
      <c r="T387" s="3">
        <f t="shared" si="62"/>
        <v>24.39516129032258</v>
      </c>
      <c r="U387" s="3">
        <f t="shared" si="63"/>
        <v>24.193548387096776</v>
      </c>
      <c r="V387" s="3">
        <f t="shared" si="64"/>
        <v>16.370967741935484</v>
      </c>
      <c r="W387" s="2">
        <f t="shared" si="65"/>
        <v>100</v>
      </c>
    </row>
    <row r="388" spans="1:23" x14ac:dyDescent="0.25">
      <c r="A388" t="s">
        <v>805</v>
      </c>
      <c r="B388" t="s">
        <v>806</v>
      </c>
      <c r="D388" t="s">
        <v>9</v>
      </c>
      <c r="E388" s="2">
        <v>2476</v>
      </c>
      <c r="F388" s="2">
        <f>VLOOKUP(A388,'USall 2016-2022'!A:T,4,FALSE)</f>
        <v>4973</v>
      </c>
      <c r="G388" s="3">
        <f t="shared" ref="G388:G451" si="66">(E388/F388)*100</f>
        <v>49.788859843153027</v>
      </c>
      <c r="H388" s="2">
        <f>VLOOKUP(A388,'OAdata 313 US GridIDs 2016-22'!A:G,2,FALSE)</f>
        <v>1947</v>
      </c>
      <c r="I388" s="2">
        <f>VLOOKUP(A388,'OAdata 313 US GridIDs 2016-22'!A:G,3,FALSE)</f>
        <v>522</v>
      </c>
      <c r="J388" s="2">
        <f>VLOOKUP(A388,'OAdata 313 US GridIDs 2016-22'!A:G,4,FALSE)</f>
        <v>550</v>
      </c>
      <c r="K388" s="2">
        <f>VLOOKUP(A388,'OAdata 313 US GridIDs 2016-22'!A:G,5,FALSE)</f>
        <v>573</v>
      </c>
      <c r="L388" s="2">
        <f>VLOOKUP(A388,'OAdata 313 US GridIDs 2016-22'!A:G,6,FALSE)</f>
        <v>542</v>
      </c>
      <c r="M388" s="2">
        <f>VLOOKUP(A388,'OAdata 313 US GridIDs 2016-22'!A:G,7,FALSE)</f>
        <v>282</v>
      </c>
      <c r="N388" s="2">
        <f t="shared" ref="N388:N451" si="67">SUM(J388:M388)</f>
        <v>1947</v>
      </c>
      <c r="O388" s="2">
        <f t="shared" ref="O388:O451" si="68">N388-H388</f>
        <v>0</v>
      </c>
      <c r="P388" s="2">
        <f t="shared" ref="P388:P451" si="69">H388+I388</f>
        <v>2469</v>
      </c>
      <c r="Q388" s="6">
        <f t="shared" ref="Q388:Q451" si="70">P388/E388</f>
        <v>0.99717285945072698</v>
      </c>
      <c r="R388" s="3">
        <f t="shared" ref="R388:R451" si="71">(I388/P388)*100</f>
        <v>21.142162818955043</v>
      </c>
      <c r="S388" s="3">
        <f t="shared" ref="S388:S451" si="72">(J388/P388)*100</f>
        <v>22.276225192385581</v>
      </c>
      <c r="T388" s="3">
        <f t="shared" ref="T388:T451" si="73">(K388/P388)*100</f>
        <v>23.207776427703525</v>
      </c>
      <c r="U388" s="3">
        <f t="shared" ref="U388:U451" si="74">(L388/P388)*100</f>
        <v>21.952207371405429</v>
      </c>
      <c r="V388" s="3">
        <f t="shared" ref="V388:V451" si="75">(M388/P388)*100</f>
        <v>11.421628189550425</v>
      </c>
      <c r="W388" s="2">
        <f t="shared" ref="W388:W451" si="76">SUM(R388:V388)</f>
        <v>100</v>
      </c>
    </row>
    <row r="389" spans="1:23" x14ac:dyDescent="0.25">
      <c r="A389" t="s">
        <v>807</v>
      </c>
      <c r="B389" t="s">
        <v>808</v>
      </c>
      <c r="D389" t="s">
        <v>491</v>
      </c>
      <c r="E389" s="2">
        <v>2472</v>
      </c>
      <c r="F389" s="2" t="e">
        <f>VLOOKUP(A389,'USall 2016-2022'!A:T,4,FALSE)</f>
        <v>#N/A</v>
      </c>
      <c r="G389" s="3" t="e">
        <f t="shared" si="66"/>
        <v>#N/A</v>
      </c>
      <c r="H389" s="2" t="e">
        <f>VLOOKUP(A389,'OAdata 313 US GridIDs 2016-22'!A:G,2,FALSE)</f>
        <v>#N/A</v>
      </c>
      <c r="I389" s="2" t="e">
        <f>VLOOKUP(A389,'OAdata 313 US GridIDs 2016-22'!A:G,3,FALSE)</f>
        <v>#N/A</v>
      </c>
      <c r="J389" s="2" t="e">
        <f>VLOOKUP(A389,'OAdata 313 US GridIDs 2016-22'!A:G,4,FALSE)</f>
        <v>#N/A</v>
      </c>
      <c r="K389" s="2" t="e">
        <f>VLOOKUP(A389,'OAdata 313 US GridIDs 2016-22'!A:G,5,FALSE)</f>
        <v>#N/A</v>
      </c>
      <c r="L389" s="2" t="e">
        <f>VLOOKUP(A389,'OAdata 313 US GridIDs 2016-22'!A:G,6,FALSE)</f>
        <v>#N/A</v>
      </c>
      <c r="M389" s="2" t="e">
        <f>VLOOKUP(A389,'OAdata 313 US GridIDs 2016-22'!A:G,7,FALSE)</f>
        <v>#N/A</v>
      </c>
      <c r="N389" s="2" t="e">
        <f t="shared" si="67"/>
        <v>#N/A</v>
      </c>
      <c r="O389" s="2" t="e">
        <f t="shared" si="68"/>
        <v>#N/A</v>
      </c>
      <c r="P389" s="2" t="e">
        <f t="shared" si="69"/>
        <v>#N/A</v>
      </c>
      <c r="Q389" s="6" t="e">
        <f t="shared" si="70"/>
        <v>#N/A</v>
      </c>
      <c r="R389" s="3" t="e">
        <f t="shared" si="71"/>
        <v>#N/A</v>
      </c>
      <c r="S389" s="3" t="e">
        <f t="shared" si="72"/>
        <v>#N/A</v>
      </c>
      <c r="T389" s="3" t="e">
        <f t="shared" si="73"/>
        <v>#N/A</v>
      </c>
      <c r="U389" s="3" t="e">
        <f t="shared" si="74"/>
        <v>#N/A</v>
      </c>
      <c r="V389" s="3" t="e">
        <f t="shared" si="75"/>
        <v>#N/A</v>
      </c>
      <c r="W389" s="2" t="e">
        <f t="shared" si="76"/>
        <v>#N/A</v>
      </c>
    </row>
    <row r="390" spans="1:23" x14ac:dyDescent="0.25">
      <c r="A390" t="s">
        <v>809</v>
      </c>
      <c r="B390" t="s">
        <v>810</v>
      </c>
      <c r="D390" t="s">
        <v>9</v>
      </c>
      <c r="E390" s="2">
        <v>2469</v>
      </c>
      <c r="F390" s="2">
        <f>VLOOKUP(A390,'USall 2016-2022'!A:T,4,FALSE)</f>
        <v>6846</v>
      </c>
      <c r="G390" s="3">
        <f t="shared" si="66"/>
        <v>36.064855390008766</v>
      </c>
      <c r="H390" s="2">
        <f>VLOOKUP(A390,'OAdata 313 US GridIDs 2016-22'!A:G,2,FALSE)</f>
        <v>1880</v>
      </c>
      <c r="I390" s="2">
        <f>VLOOKUP(A390,'OAdata 313 US GridIDs 2016-22'!A:G,3,FALSE)</f>
        <v>578</v>
      </c>
      <c r="J390" s="2">
        <f>VLOOKUP(A390,'OAdata 313 US GridIDs 2016-22'!A:G,4,FALSE)</f>
        <v>682</v>
      </c>
      <c r="K390" s="2">
        <f>VLOOKUP(A390,'OAdata 313 US GridIDs 2016-22'!A:G,5,FALSE)</f>
        <v>640</v>
      </c>
      <c r="L390" s="2">
        <f>VLOOKUP(A390,'OAdata 313 US GridIDs 2016-22'!A:G,6,FALSE)</f>
        <v>304</v>
      </c>
      <c r="M390" s="2">
        <f>VLOOKUP(A390,'OAdata 313 US GridIDs 2016-22'!A:G,7,FALSE)</f>
        <v>254</v>
      </c>
      <c r="N390" s="2">
        <f t="shared" si="67"/>
        <v>1880</v>
      </c>
      <c r="O390" s="2">
        <f t="shared" si="68"/>
        <v>0</v>
      </c>
      <c r="P390" s="2">
        <f t="shared" si="69"/>
        <v>2458</v>
      </c>
      <c r="Q390" s="6">
        <f t="shared" si="70"/>
        <v>0.99554475496152284</v>
      </c>
      <c r="R390" s="3">
        <f t="shared" si="71"/>
        <v>23.515052888527258</v>
      </c>
      <c r="S390" s="3">
        <f t="shared" si="72"/>
        <v>27.74613506916192</v>
      </c>
      <c r="T390" s="3">
        <f t="shared" si="73"/>
        <v>26.037428803905616</v>
      </c>
      <c r="U390" s="3">
        <f t="shared" si="74"/>
        <v>12.367778681855167</v>
      </c>
      <c r="V390" s="3">
        <f t="shared" si="75"/>
        <v>10.333604556550041</v>
      </c>
      <c r="W390" s="2">
        <f t="shared" si="76"/>
        <v>100</v>
      </c>
    </row>
    <row r="391" spans="1:23" x14ac:dyDescent="0.25">
      <c r="A391" t="s">
        <v>811</v>
      </c>
      <c r="B391" t="s">
        <v>812</v>
      </c>
      <c r="D391" t="s">
        <v>9</v>
      </c>
      <c r="E391" s="2">
        <v>2455</v>
      </c>
      <c r="F391" s="2">
        <f>VLOOKUP(A391,'USall 2016-2022'!A:T,4,FALSE)</f>
        <v>5909</v>
      </c>
      <c r="G391" s="3">
        <f t="shared" si="66"/>
        <v>41.546793027585039</v>
      </c>
      <c r="H391" s="2">
        <f>VLOOKUP(A391,'OAdata 313 US GridIDs 2016-22'!A:G,2,FALSE)</f>
        <v>1587</v>
      </c>
      <c r="I391" s="2">
        <f>VLOOKUP(A391,'OAdata 313 US GridIDs 2016-22'!A:G,3,FALSE)</f>
        <v>873</v>
      </c>
      <c r="J391" s="2">
        <f>VLOOKUP(A391,'OAdata 313 US GridIDs 2016-22'!A:G,4,FALSE)</f>
        <v>514</v>
      </c>
      <c r="K391" s="2">
        <f>VLOOKUP(A391,'OAdata 313 US GridIDs 2016-22'!A:G,5,FALSE)</f>
        <v>315</v>
      </c>
      <c r="L391" s="2">
        <f>VLOOKUP(A391,'OAdata 313 US GridIDs 2016-22'!A:G,6,FALSE)</f>
        <v>326</v>
      </c>
      <c r="M391" s="2">
        <f>VLOOKUP(A391,'OAdata 313 US GridIDs 2016-22'!A:G,7,FALSE)</f>
        <v>432</v>
      </c>
      <c r="N391" s="2">
        <f t="shared" si="67"/>
        <v>1587</v>
      </c>
      <c r="O391" s="2">
        <f t="shared" si="68"/>
        <v>0</v>
      </c>
      <c r="P391" s="2">
        <f t="shared" si="69"/>
        <v>2460</v>
      </c>
      <c r="Q391" s="6">
        <f t="shared" si="70"/>
        <v>1.0020366598778003</v>
      </c>
      <c r="R391" s="3">
        <f t="shared" si="71"/>
        <v>35.487804878048777</v>
      </c>
      <c r="S391" s="3">
        <f t="shared" si="72"/>
        <v>20.894308943089431</v>
      </c>
      <c r="T391" s="3">
        <f t="shared" si="73"/>
        <v>12.804878048780488</v>
      </c>
      <c r="U391" s="3">
        <f t="shared" si="74"/>
        <v>13.252032520325201</v>
      </c>
      <c r="V391" s="3">
        <f t="shared" si="75"/>
        <v>17.560975609756095</v>
      </c>
      <c r="W391" s="2">
        <f t="shared" si="76"/>
        <v>100</v>
      </c>
    </row>
    <row r="392" spans="1:23" x14ac:dyDescent="0.25">
      <c r="A392" t="s">
        <v>813</v>
      </c>
      <c r="B392" t="s">
        <v>814</v>
      </c>
      <c r="D392" t="s">
        <v>266</v>
      </c>
      <c r="E392" s="2">
        <v>2449</v>
      </c>
      <c r="F392" s="2" t="e">
        <f>VLOOKUP(A392,'USall 2016-2022'!A:T,4,FALSE)</f>
        <v>#N/A</v>
      </c>
      <c r="G392" s="3" t="e">
        <f t="shared" si="66"/>
        <v>#N/A</v>
      </c>
      <c r="H392" s="2" t="e">
        <f>VLOOKUP(A392,'OAdata 313 US GridIDs 2016-22'!A:G,2,FALSE)</f>
        <v>#N/A</v>
      </c>
      <c r="I392" s="2" t="e">
        <f>VLOOKUP(A392,'OAdata 313 US GridIDs 2016-22'!A:G,3,FALSE)</f>
        <v>#N/A</v>
      </c>
      <c r="J392" s="2" t="e">
        <f>VLOOKUP(A392,'OAdata 313 US GridIDs 2016-22'!A:G,4,FALSE)</f>
        <v>#N/A</v>
      </c>
      <c r="K392" s="2" t="e">
        <f>VLOOKUP(A392,'OAdata 313 US GridIDs 2016-22'!A:G,5,FALSE)</f>
        <v>#N/A</v>
      </c>
      <c r="L392" s="2" t="e">
        <f>VLOOKUP(A392,'OAdata 313 US GridIDs 2016-22'!A:G,6,FALSE)</f>
        <v>#N/A</v>
      </c>
      <c r="M392" s="2" t="e">
        <f>VLOOKUP(A392,'OAdata 313 US GridIDs 2016-22'!A:G,7,FALSE)</f>
        <v>#N/A</v>
      </c>
      <c r="N392" s="2" t="e">
        <f t="shared" si="67"/>
        <v>#N/A</v>
      </c>
      <c r="O392" s="2" t="e">
        <f t="shared" si="68"/>
        <v>#N/A</v>
      </c>
      <c r="P392" s="2" t="e">
        <f t="shared" si="69"/>
        <v>#N/A</v>
      </c>
      <c r="Q392" s="6" t="e">
        <f t="shared" si="70"/>
        <v>#N/A</v>
      </c>
      <c r="R392" s="3" t="e">
        <f t="shared" si="71"/>
        <v>#N/A</v>
      </c>
      <c r="S392" s="3" t="e">
        <f t="shared" si="72"/>
        <v>#N/A</v>
      </c>
      <c r="T392" s="3" t="e">
        <f t="shared" si="73"/>
        <v>#N/A</v>
      </c>
      <c r="U392" s="3" t="e">
        <f t="shared" si="74"/>
        <v>#N/A</v>
      </c>
      <c r="V392" s="3" t="e">
        <f t="shared" si="75"/>
        <v>#N/A</v>
      </c>
      <c r="W392" s="2" t="e">
        <f t="shared" si="76"/>
        <v>#N/A</v>
      </c>
    </row>
    <row r="393" spans="1:23" x14ac:dyDescent="0.25">
      <c r="A393" t="s">
        <v>815</v>
      </c>
      <c r="B393" t="s">
        <v>816</v>
      </c>
      <c r="D393" t="s">
        <v>144</v>
      </c>
      <c r="E393" s="2">
        <v>2446</v>
      </c>
      <c r="F393" s="2">
        <f>VLOOKUP(A393,'USall 2016-2022'!A:T,4,FALSE)</f>
        <v>8153</v>
      </c>
      <c r="G393" s="3">
        <f t="shared" si="66"/>
        <v>30.00122654237704</v>
      </c>
      <c r="H393" s="2" t="e">
        <f>VLOOKUP(A393,'OAdata 313 US GridIDs 2016-22'!A:G,2,FALSE)</f>
        <v>#N/A</v>
      </c>
      <c r="I393" s="2" t="e">
        <f>VLOOKUP(A393,'OAdata 313 US GridIDs 2016-22'!A:G,3,FALSE)</f>
        <v>#N/A</v>
      </c>
      <c r="J393" s="2" t="e">
        <f>VLOOKUP(A393,'OAdata 313 US GridIDs 2016-22'!A:G,4,FALSE)</f>
        <v>#N/A</v>
      </c>
      <c r="K393" s="2" t="e">
        <f>VLOOKUP(A393,'OAdata 313 US GridIDs 2016-22'!A:G,5,FALSE)</f>
        <v>#N/A</v>
      </c>
      <c r="L393" s="2" t="e">
        <f>VLOOKUP(A393,'OAdata 313 US GridIDs 2016-22'!A:G,6,FALSE)</f>
        <v>#N/A</v>
      </c>
      <c r="M393" s="2" t="e">
        <f>VLOOKUP(A393,'OAdata 313 US GridIDs 2016-22'!A:G,7,FALSE)</f>
        <v>#N/A</v>
      </c>
      <c r="N393" s="2" t="e">
        <f t="shared" si="67"/>
        <v>#N/A</v>
      </c>
      <c r="O393" s="2" t="e">
        <f t="shared" si="68"/>
        <v>#N/A</v>
      </c>
      <c r="P393" s="2" t="e">
        <f t="shared" si="69"/>
        <v>#N/A</v>
      </c>
      <c r="Q393" s="6" t="e">
        <f t="shared" si="70"/>
        <v>#N/A</v>
      </c>
      <c r="R393" s="3" t="e">
        <f t="shared" si="71"/>
        <v>#N/A</v>
      </c>
      <c r="S393" s="3" t="e">
        <f t="shared" si="72"/>
        <v>#N/A</v>
      </c>
      <c r="T393" s="3" t="e">
        <f t="shared" si="73"/>
        <v>#N/A</v>
      </c>
      <c r="U393" s="3" t="e">
        <f t="shared" si="74"/>
        <v>#N/A</v>
      </c>
      <c r="V393" s="3" t="e">
        <f t="shared" si="75"/>
        <v>#N/A</v>
      </c>
      <c r="W393" s="2" t="e">
        <f t="shared" si="76"/>
        <v>#N/A</v>
      </c>
    </row>
    <row r="394" spans="1:23" x14ac:dyDescent="0.25">
      <c r="A394" t="s">
        <v>817</v>
      </c>
      <c r="B394" t="s">
        <v>818</v>
      </c>
      <c r="D394" t="s">
        <v>144</v>
      </c>
      <c r="E394" s="2">
        <v>2437</v>
      </c>
      <c r="F394" s="2">
        <f>VLOOKUP(A394,'USall 2016-2022'!A:T,4,FALSE)</f>
        <v>6721</v>
      </c>
      <c r="G394" s="3">
        <f t="shared" si="66"/>
        <v>36.259485195655408</v>
      </c>
      <c r="H394" s="2" t="e">
        <f>VLOOKUP(A394,'OAdata 313 US GridIDs 2016-22'!A:G,2,FALSE)</f>
        <v>#N/A</v>
      </c>
      <c r="I394" s="2" t="e">
        <f>VLOOKUP(A394,'OAdata 313 US GridIDs 2016-22'!A:G,3,FALSE)</f>
        <v>#N/A</v>
      </c>
      <c r="J394" s="2" t="e">
        <f>VLOOKUP(A394,'OAdata 313 US GridIDs 2016-22'!A:G,4,FALSE)</f>
        <v>#N/A</v>
      </c>
      <c r="K394" s="2" t="e">
        <f>VLOOKUP(A394,'OAdata 313 US GridIDs 2016-22'!A:G,5,FALSE)</f>
        <v>#N/A</v>
      </c>
      <c r="L394" s="2" t="e">
        <f>VLOOKUP(A394,'OAdata 313 US GridIDs 2016-22'!A:G,6,FALSE)</f>
        <v>#N/A</v>
      </c>
      <c r="M394" s="2" t="e">
        <f>VLOOKUP(A394,'OAdata 313 US GridIDs 2016-22'!A:G,7,FALSE)</f>
        <v>#N/A</v>
      </c>
      <c r="N394" s="2" t="e">
        <f t="shared" si="67"/>
        <v>#N/A</v>
      </c>
      <c r="O394" s="2" t="e">
        <f t="shared" si="68"/>
        <v>#N/A</v>
      </c>
      <c r="P394" s="2" t="e">
        <f t="shared" si="69"/>
        <v>#N/A</v>
      </c>
      <c r="Q394" s="6" t="e">
        <f t="shared" si="70"/>
        <v>#N/A</v>
      </c>
      <c r="R394" s="3" t="e">
        <f t="shared" si="71"/>
        <v>#N/A</v>
      </c>
      <c r="S394" s="3" t="e">
        <f t="shared" si="72"/>
        <v>#N/A</v>
      </c>
      <c r="T394" s="3" t="e">
        <f t="shared" si="73"/>
        <v>#N/A</v>
      </c>
      <c r="U394" s="3" t="e">
        <f t="shared" si="74"/>
        <v>#N/A</v>
      </c>
      <c r="V394" s="3" t="e">
        <f t="shared" si="75"/>
        <v>#N/A</v>
      </c>
      <c r="W394" s="2" t="e">
        <f t="shared" si="76"/>
        <v>#N/A</v>
      </c>
    </row>
    <row r="395" spans="1:23" x14ac:dyDescent="0.25">
      <c r="A395" t="s">
        <v>819</v>
      </c>
      <c r="B395" t="s">
        <v>820</v>
      </c>
      <c r="D395" t="s">
        <v>9</v>
      </c>
      <c r="E395" s="2">
        <v>2434</v>
      </c>
      <c r="F395" s="2" t="e">
        <f>VLOOKUP(A395,'USall 2016-2022'!A:T,4,FALSE)</f>
        <v>#N/A</v>
      </c>
      <c r="G395" s="3" t="e">
        <f t="shared" si="66"/>
        <v>#N/A</v>
      </c>
      <c r="H395" s="2">
        <f>VLOOKUP(A395,'OAdata 313 US GridIDs 2016-22'!A:G,2,FALSE)</f>
        <v>2185</v>
      </c>
      <c r="I395" s="2">
        <f>VLOOKUP(A395,'OAdata 313 US GridIDs 2016-22'!A:G,3,FALSE)</f>
        <v>248</v>
      </c>
      <c r="J395" s="2">
        <f>VLOOKUP(A395,'OAdata 313 US GridIDs 2016-22'!A:G,4,FALSE)</f>
        <v>544</v>
      </c>
      <c r="K395" s="2">
        <f>VLOOKUP(A395,'OAdata 313 US GridIDs 2016-22'!A:G,5,FALSE)</f>
        <v>822</v>
      </c>
      <c r="L395" s="2">
        <f>VLOOKUP(A395,'OAdata 313 US GridIDs 2016-22'!A:G,6,FALSE)</f>
        <v>444</v>
      </c>
      <c r="M395" s="2">
        <f>VLOOKUP(A395,'OAdata 313 US GridIDs 2016-22'!A:G,7,FALSE)</f>
        <v>375</v>
      </c>
      <c r="N395" s="2">
        <f t="shared" si="67"/>
        <v>2185</v>
      </c>
      <c r="O395" s="2">
        <f t="shared" si="68"/>
        <v>0</v>
      </c>
      <c r="P395" s="2">
        <f t="shared" si="69"/>
        <v>2433</v>
      </c>
      <c r="Q395" s="6">
        <f t="shared" si="70"/>
        <v>0.99958915365653245</v>
      </c>
      <c r="R395" s="3">
        <f t="shared" si="71"/>
        <v>10.19317714755446</v>
      </c>
      <c r="S395" s="3">
        <f t="shared" si="72"/>
        <v>22.359227291409784</v>
      </c>
      <c r="T395" s="3">
        <f t="shared" si="73"/>
        <v>33.785450061652284</v>
      </c>
      <c r="U395" s="3">
        <f t="shared" si="74"/>
        <v>18.249075215782984</v>
      </c>
      <c r="V395" s="3">
        <f t="shared" si="75"/>
        <v>15.413070283600494</v>
      </c>
      <c r="W395" s="2">
        <f t="shared" si="76"/>
        <v>100</v>
      </c>
    </row>
    <row r="396" spans="1:23" x14ac:dyDescent="0.25">
      <c r="A396" t="s">
        <v>821</v>
      </c>
      <c r="B396" t="s">
        <v>822</v>
      </c>
      <c r="D396" t="s">
        <v>408</v>
      </c>
      <c r="E396" s="2">
        <v>2431</v>
      </c>
      <c r="F396" s="2">
        <f>VLOOKUP(A396,'USall 2016-2022'!A:T,4,FALSE)</f>
        <v>4618</v>
      </c>
      <c r="G396" s="3">
        <f t="shared" si="66"/>
        <v>52.641836292767429</v>
      </c>
      <c r="H396" s="2" t="e">
        <f>VLOOKUP(A396,'OAdata 313 US GridIDs 2016-22'!A:G,2,FALSE)</f>
        <v>#N/A</v>
      </c>
      <c r="I396" s="2" t="e">
        <f>VLOOKUP(A396,'OAdata 313 US GridIDs 2016-22'!A:G,3,FALSE)</f>
        <v>#N/A</v>
      </c>
      <c r="J396" s="2" t="e">
        <f>VLOOKUP(A396,'OAdata 313 US GridIDs 2016-22'!A:G,4,FALSE)</f>
        <v>#N/A</v>
      </c>
      <c r="K396" s="2" t="e">
        <f>VLOOKUP(A396,'OAdata 313 US GridIDs 2016-22'!A:G,5,FALSE)</f>
        <v>#N/A</v>
      </c>
      <c r="L396" s="2" t="e">
        <f>VLOOKUP(A396,'OAdata 313 US GridIDs 2016-22'!A:G,6,FALSE)</f>
        <v>#N/A</v>
      </c>
      <c r="M396" s="2" t="e">
        <f>VLOOKUP(A396,'OAdata 313 US GridIDs 2016-22'!A:G,7,FALSE)</f>
        <v>#N/A</v>
      </c>
      <c r="N396" s="2" t="e">
        <f t="shared" si="67"/>
        <v>#N/A</v>
      </c>
      <c r="O396" s="2" t="e">
        <f t="shared" si="68"/>
        <v>#N/A</v>
      </c>
      <c r="P396" s="2" t="e">
        <f t="shared" si="69"/>
        <v>#N/A</v>
      </c>
      <c r="Q396" s="6" t="e">
        <f t="shared" si="70"/>
        <v>#N/A</v>
      </c>
      <c r="R396" s="3" t="e">
        <f t="shared" si="71"/>
        <v>#N/A</v>
      </c>
      <c r="S396" s="3" t="e">
        <f t="shared" si="72"/>
        <v>#N/A</v>
      </c>
      <c r="T396" s="3" t="e">
        <f t="shared" si="73"/>
        <v>#N/A</v>
      </c>
      <c r="U396" s="3" t="e">
        <f t="shared" si="74"/>
        <v>#N/A</v>
      </c>
      <c r="V396" s="3" t="e">
        <f t="shared" si="75"/>
        <v>#N/A</v>
      </c>
      <c r="W396" s="2" t="e">
        <f t="shared" si="76"/>
        <v>#N/A</v>
      </c>
    </row>
    <row r="397" spans="1:23" x14ac:dyDescent="0.25">
      <c r="A397" t="s">
        <v>823</v>
      </c>
      <c r="B397" t="s">
        <v>824</v>
      </c>
      <c r="D397" t="s">
        <v>9</v>
      </c>
      <c r="E397" s="2">
        <v>2429</v>
      </c>
      <c r="F397" s="2">
        <f>VLOOKUP(A397,'USall 2016-2022'!A:T,4,FALSE)</f>
        <v>5491</v>
      </c>
      <c r="G397" s="3">
        <f t="shared" si="66"/>
        <v>44.236022582407571</v>
      </c>
      <c r="H397" s="2">
        <f>VLOOKUP(A397,'OAdata 313 US GridIDs 2016-22'!A:G,2,FALSE)</f>
        <v>1792</v>
      </c>
      <c r="I397" s="2">
        <f>VLOOKUP(A397,'OAdata 313 US GridIDs 2016-22'!A:G,3,FALSE)</f>
        <v>637</v>
      </c>
      <c r="J397" s="2">
        <f>VLOOKUP(A397,'OAdata 313 US GridIDs 2016-22'!A:G,4,FALSE)</f>
        <v>353</v>
      </c>
      <c r="K397" s="2">
        <f>VLOOKUP(A397,'OAdata 313 US GridIDs 2016-22'!A:G,5,FALSE)</f>
        <v>709</v>
      </c>
      <c r="L397" s="2">
        <f>VLOOKUP(A397,'OAdata 313 US GridIDs 2016-22'!A:G,6,FALSE)</f>
        <v>224</v>
      </c>
      <c r="M397" s="2">
        <f>VLOOKUP(A397,'OAdata 313 US GridIDs 2016-22'!A:G,7,FALSE)</f>
        <v>506</v>
      </c>
      <c r="N397" s="2">
        <f t="shared" si="67"/>
        <v>1792</v>
      </c>
      <c r="O397" s="2">
        <f t="shared" si="68"/>
        <v>0</v>
      </c>
      <c r="P397" s="2">
        <f t="shared" si="69"/>
        <v>2429</v>
      </c>
      <c r="Q397" s="6">
        <f t="shared" si="70"/>
        <v>1</v>
      </c>
      <c r="R397" s="3">
        <f t="shared" si="71"/>
        <v>26.224783861671469</v>
      </c>
      <c r="S397" s="3">
        <f t="shared" si="72"/>
        <v>14.532729518320298</v>
      </c>
      <c r="T397" s="3">
        <f t="shared" si="73"/>
        <v>29.188966652943598</v>
      </c>
      <c r="U397" s="3">
        <f t="shared" si="74"/>
        <v>9.2219020172910664</v>
      </c>
      <c r="V397" s="3">
        <f t="shared" si="75"/>
        <v>20.83161794977357</v>
      </c>
      <c r="W397" s="2">
        <f t="shared" si="76"/>
        <v>100.00000000000001</v>
      </c>
    </row>
    <row r="398" spans="1:23" x14ac:dyDescent="0.25">
      <c r="A398" t="s">
        <v>825</v>
      </c>
      <c r="B398" t="s">
        <v>826</v>
      </c>
      <c r="D398" t="s">
        <v>9</v>
      </c>
      <c r="E398" s="2">
        <v>2420</v>
      </c>
      <c r="F398" s="2">
        <f>VLOOKUP(A398,'USall 2016-2022'!A:T,4,FALSE)</f>
        <v>9723</v>
      </c>
      <c r="G398" s="3">
        <f t="shared" si="66"/>
        <v>24.889437416435257</v>
      </c>
      <c r="H398" s="2">
        <f>VLOOKUP(A398,'OAdata 313 US GridIDs 2016-22'!A:G,2,FALSE)</f>
        <v>2049</v>
      </c>
      <c r="I398" s="2">
        <f>VLOOKUP(A398,'OAdata 313 US GridIDs 2016-22'!A:G,3,FALSE)</f>
        <v>372</v>
      </c>
      <c r="J398" s="2">
        <f>VLOOKUP(A398,'OAdata 313 US GridIDs 2016-22'!A:G,4,FALSE)</f>
        <v>594</v>
      </c>
      <c r="K398" s="2">
        <f>VLOOKUP(A398,'OAdata 313 US GridIDs 2016-22'!A:G,5,FALSE)</f>
        <v>758</v>
      </c>
      <c r="L398" s="2">
        <f>VLOOKUP(A398,'OAdata 313 US GridIDs 2016-22'!A:G,6,FALSE)</f>
        <v>441</v>
      </c>
      <c r="M398" s="2">
        <f>VLOOKUP(A398,'OAdata 313 US GridIDs 2016-22'!A:G,7,FALSE)</f>
        <v>256</v>
      </c>
      <c r="N398" s="2">
        <f t="shared" si="67"/>
        <v>2049</v>
      </c>
      <c r="O398" s="2">
        <f t="shared" si="68"/>
        <v>0</v>
      </c>
      <c r="P398" s="2">
        <f t="shared" si="69"/>
        <v>2421</v>
      </c>
      <c r="Q398" s="6">
        <f t="shared" si="70"/>
        <v>1.0004132231404959</v>
      </c>
      <c r="R398" s="3">
        <f t="shared" si="71"/>
        <v>15.365551425030979</v>
      </c>
      <c r="S398" s="3">
        <f t="shared" si="72"/>
        <v>24.535315985130111</v>
      </c>
      <c r="T398" s="3">
        <f t="shared" si="73"/>
        <v>31.309376290788933</v>
      </c>
      <c r="U398" s="3">
        <f t="shared" si="74"/>
        <v>18.21561338289963</v>
      </c>
      <c r="V398" s="3">
        <f t="shared" si="75"/>
        <v>10.574142916150352</v>
      </c>
      <c r="W398" s="2">
        <f t="shared" si="76"/>
        <v>100.00000000000001</v>
      </c>
    </row>
    <row r="399" spans="1:23" x14ac:dyDescent="0.25">
      <c r="A399" t="s">
        <v>827</v>
      </c>
      <c r="B399" t="s">
        <v>828</v>
      </c>
      <c r="D399" t="s">
        <v>9</v>
      </c>
      <c r="E399" s="2">
        <v>2406</v>
      </c>
      <c r="F399" s="2" t="e">
        <f>VLOOKUP(A399,'USall 2016-2022'!A:T,4,FALSE)</f>
        <v>#N/A</v>
      </c>
      <c r="G399" s="3" t="e">
        <f t="shared" si="66"/>
        <v>#N/A</v>
      </c>
      <c r="H399" s="2">
        <f>VLOOKUP(A399,'OAdata 313 US GridIDs 2016-22'!A:G,2,FALSE)</f>
        <v>2048</v>
      </c>
      <c r="I399" s="2">
        <f>VLOOKUP(A399,'OAdata 313 US GridIDs 2016-22'!A:G,3,FALSE)</f>
        <v>361</v>
      </c>
      <c r="J399" s="2">
        <f>VLOOKUP(A399,'OAdata 313 US GridIDs 2016-22'!A:G,4,FALSE)</f>
        <v>799</v>
      </c>
      <c r="K399" s="2">
        <f>VLOOKUP(A399,'OAdata 313 US GridIDs 2016-22'!A:G,5,FALSE)</f>
        <v>564</v>
      </c>
      <c r="L399" s="2">
        <f>VLOOKUP(A399,'OAdata 313 US GridIDs 2016-22'!A:G,6,FALSE)</f>
        <v>460</v>
      </c>
      <c r="M399" s="2">
        <f>VLOOKUP(A399,'OAdata 313 US GridIDs 2016-22'!A:G,7,FALSE)</f>
        <v>225</v>
      </c>
      <c r="N399" s="2">
        <f t="shared" si="67"/>
        <v>2048</v>
      </c>
      <c r="O399" s="2">
        <f t="shared" si="68"/>
        <v>0</v>
      </c>
      <c r="P399" s="2">
        <f t="shared" si="69"/>
        <v>2409</v>
      </c>
      <c r="Q399" s="6">
        <f t="shared" si="70"/>
        <v>1.0012468827930174</v>
      </c>
      <c r="R399" s="3">
        <f t="shared" si="71"/>
        <v>14.985471149854712</v>
      </c>
      <c r="S399" s="3">
        <f t="shared" si="72"/>
        <v>33.167289331672897</v>
      </c>
      <c r="T399" s="3">
        <f t="shared" si="73"/>
        <v>23.41220423412204</v>
      </c>
      <c r="U399" s="3">
        <f t="shared" si="74"/>
        <v>19.095060190950601</v>
      </c>
      <c r="V399" s="3">
        <f t="shared" si="75"/>
        <v>9.339975093399751</v>
      </c>
      <c r="W399" s="2">
        <f t="shared" si="76"/>
        <v>100</v>
      </c>
    </row>
    <row r="400" spans="1:23" x14ac:dyDescent="0.25">
      <c r="A400" t="s">
        <v>829</v>
      </c>
      <c r="B400" t="s">
        <v>830</v>
      </c>
      <c r="D400" t="s">
        <v>266</v>
      </c>
      <c r="E400" s="2">
        <v>2405</v>
      </c>
      <c r="F400" s="2">
        <f>VLOOKUP(A400,'USall 2016-2022'!A:T,4,FALSE)</f>
        <v>5499</v>
      </c>
      <c r="G400" s="3">
        <f t="shared" si="66"/>
        <v>43.735224586288417</v>
      </c>
      <c r="H400" s="2" t="e">
        <f>VLOOKUP(A400,'OAdata 313 US GridIDs 2016-22'!A:G,2,FALSE)</f>
        <v>#N/A</v>
      </c>
      <c r="I400" s="2" t="e">
        <f>VLOOKUP(A400,'OAdata 313 US GridIDs 2016-22'!A:G,3,FALSE)</f>
        <v>#N/A</v>
      </c>
      <c r="J400" s="2" t="e">
        <f>VLOOKUP(A400,'OAdata 313 US GridIDs 2016-22'!A:G,4,FALSE)</f>
        <v>#N/A</v>
      </c>
      <c r="K400" s="2" t="e">
        <f>VLOOKUP(A400,'OAdata 313 US GridIDs 2016-22'!A:G,5,FALSE)</f>
        <v>#N/A</v>
      </c>
      <c r="L400" s="2" t="e">
        <f>VLOOKUP(A400,'OAdata 313 US GridIDs 2016-22'!A:G,6,FALSE)</f>
        <v>#N/A</v>
      </c>
      <c r="M400" s="2" t="e">
        <f>VLOOKUP(A400,'OAdata 313 US GridIDs 2016-22'!A:G,7,FALSE)</f>
        <v>#N/A</v>
      </c>
      <c r="N400" s="2" t="e">
        <f t="shared" si="67"/>
        <v>#N/A</v>
      </c>
      <c r="O400" s="2" t="e">
        <f t="shared" si="68"/>
        <v>#N/A</v>
      </c>
      <c r="P400" s="2" t="e">
        <f t="shared" si="69"/>
        <v>#N/A</v>
      </c>
      <c r="Q400" s="6" t="e">
        <f t="shared" si="70"/>
        <v>#N/A</v>
      </c>
      <c r="R400" s="3" t="e">
        <f t="shared" si="71"/>
        <v>#N/A</v>
      </c>
      <c r="S400" s="3" t="e">
        <f t="shared" si="72"/>
        <v>#N/A</v>
      </c>
      <c r="T400" s="3" t="e">
        <f t="shared" si="73"/>
        <v>#N/A</v>
      </c>
      <c r="U400" s="3" t="e">
        <f t="shared" si="74"/>
        <v>#N/A</v>
      </c>
      <c r="V400" s="3" t="e">
        <f t="shared" si="75"/>
        <v>#N/A</v>
      </c>
      <c r="W400" s="2" t="e">
        <f t="shared" si="76"/>
        <v>#N/A</v>
      </c>
    </row>
    <row r="401" spans="1:23" x14ac:dyDescent="0.25">
      <c r="A401" t="s">
        <v>831</v>
      </c>
      <c r="B401" t="s">
        <v>832</v>
      </c>
      <c r="D401" t="s">
        <v>408</v>
      </c>
      <c r="E401" s="2">
        <v>2401</v>
      </c>
      <c r="F401" s="2" t="e">
        <f>VLOOKUP(A401,'USall 2016-2022'!A:T,4,FALSE)</f>
        <v>#N/A</v>
      </c>
      <c r="G401" s="3" t="e">
        <f t="shared" si="66"/>
        <v>#N/A</v>
      </c>
      <c r="H401" s="2" t="e">
        <f>VLOOKUP(A401,'OAdata 313 US GridIDs 2016-22'!A:G,2,FALSE)</f>
        <v>#N/A</v>
      </c>
      <c r="I401" s="2" t="e">
        <f>VLOOKUP(A401,'OAdata 313 US GridIDs 2016-22'!A:G,3,FALSE)</f>
        <v>#N/A</v>
      </c>
      <c r="J401" s="2" t="e">
        <f>VLOOKUP(A401,'OAdata 313 US GridIDs 2016-22'!A:G,4,FALSE)</f>
        <v>#N/A</v>
      </c>
      <c r="K401" s="2" t="e">
        <f>VLOOKUP(A401,'OAdata 313 US GridIDs 2016-22'!A:G,5,FALSE)</f>
        <v>#N/A</v>
      </c>
      <c r="L401" s="2" t="e">
        <f>VLOOKUP(A401,'OAdata 313 US GridIDs 2016-22'!A:G,6,FALSE)</f>
        <v>#N/A</v>
      </c>
      <c r="M401" s="2" t="e">
        <f>VLOOKUP(A401,'OAdata 313 US GridIDs 2016-22'!A:G,7,FALSE)</f>
        <v>#N/A</v>
      </c>
      <c r="N401" s="2" t="e">
        <f t="shared" si="67"/>
        <v>#N/A</v>
      </c>
      <c r="O401" s="2" t="e">
        <f t="shared" si="68"/>
        <v>#N/A</v>
      </c>
      <c r="P401" s="2" t="e">
        <f t="shared" si="69"/>
        <v>#N/A</v>
      </c>
      <c r="Q401" s="6" t="e">
        <f t="shared" si="70"/>
        <v>#N/A</v>
      </c>
      <c r="R401" s="3" t="e">
        <f t="shared" si="71"/>
        <v>#N/A</v>
      </c>
      <c r="S401" s="3" t="e">
        <f t="shared" si="72"/>
        <v>#N/A</v>
      </c>
      <c r="T401" s="3" t="e">
        <f t="shared" si="73"/>
        <v>#N/A</v>
      </c>
      <c r="U401" s="3" t="e">
        <f t="shared" si="74"/>
        <v>#N/A</v>
      </c>
      <c r="V401" s="3" t="e">
        <f t="shared" si="75"/>
        <v>#N/A</v>
      </c>
      <c r="W401" s="2" t="e">
        <f t="shared" si="76"/>
        <v>#N/A</v>
      </c>
    </row>
    <row r="402" spans="1:23" x14ac:dyDescent="0.25">
      <c r="A402" t="s">
        <v>833</v>
      </c>
      <c r="B402" t="s">
        <v>834</v>
      </c>
      <c r="D402" t="s">
        <v>9</v>
      </c>
      <c r="E402" s="2">
        <v>2392</v>
      </c>
      <c r="F402" s="2">
        <f>VLOOKUP(A402,'USall 2016-2022'!A:T,4,FALSE)</f>
        <v>6879</v>
      </c>
      <c r="G402" s="3">
        <f t="shared" si="66"/>
        <v>34.772496002325923</v>
      </c>
      <c r="H402" s="2">
        <f>VLOOKUP(A402,'OAdata 313 US GridIDs 2016-22'!A:G,2,FALSE)</f>
        <v>2018</v>
      </c>
      <c r="I402" s="2">
        <f>VLOOKUP(A402,'OAdata 313 US GridIDs 2016-22'!A:G,3,FALSE)</f>
        <v>368</v>
      </c>
      <c r="J402" s="2">
        <f>VLOOKUP(A402,'OAdata 313 US GridIDs 2016-22'!A:G,4,FALSE)</f>
        <v>760</v>
      </c>
      <c r="K402" s="2">
        <f>VLOOKUP(A402,'OAdata 313 US GridIDs 2016-22'!A:G,5,FALSE)</f>
        <v>529</v>
      </c>
      <c r="L402" s="2">
        <f>VLOOKUP(A402,'OAdata 313 US GridIDs 2016-22'!A:G,6,FALSE)</f>
        <v>504</v>
      </c>
      <c r="M402" s="2">
        <f>VLOOKUP(A402,'OAdata 313 US GridIDs 2016-22'!A:G,7,FALSE)</f>
        <v>225</v>
      </c>
      <c r="N402" s="2">
        <f t="shared" si="67"/>
        <v>2018</v>
      </c>
      <c r="O402" s="2">
        <f t="shared" si="68"/>
        <v>0</v>
      </c>
      <c r="P402" s="2">
        <f t="shared" si="69"/>
        <v>2386</v>
      </c>
      <c r="Q402" s="6">
        <f t="shared" si="70"/>
        <v>0.99749163879598657</v>
      </c>
      <c r="R402" s="3">
        <f t="shared" si="71"/>
        <v>15.423302598491198</v>
      </c>
      <c r="S402" s="3">
        <f t="shared" si="72"/>
        <v>31.852472757753564</v>
      </c>
      <c r="T402" s="3">
        <f t="shared" si="73"/>
        <v>22.1709974853311</v>
      </c>
      <c r="U402" s="3">
        <f t="shared" si="74"/>
        <v>21.12321877619447</v>
      </c>
      <c r="V402" s="3">
        <f t="shared" si="75"/>
        <v>9.4300083822296745</v>
      </c>
      <c r="W402" s="2">
        <f t="shared" si="76"/>
        <v>100.00000000000001</v>
      </c>
    </row>
    <row r="403" spans="1:23" x14ac:dyDescent="0.25">
      <c r="A403" t="s">
        <v>835</v>
      </c>
      <c r="B403" t="s">
        <v>836</v>
      </c>
      <c r="D403" t="s">
        <v>9</v>
      </c>
      <c r="E403" s="2">
        <v>2388</v>
      </c>
      <c r="F403" s="2">
        <f>VLOOKUP(A403,'USall 2016-2022'!A:T,4,FALSE)</f>
        <v>6021</v>
      </c>
      <c r="G403" s="3">
        <f t="shared" si="66"/>
        <v>39.66118584952666</v>
      </c>
      <c r="H403" s="2">
        <f>VLOOKUP(A403,'OAdata 313 US GridIDs 2016-22'!A:G,2,FALSE)</f>
        <v>1503</v>
      </c>
      <c r="I403" s="2">
        <f>VLOOKUP(A403,'OAdata 313 US GridIDs 2016-22'!A:G,3,FALSE)</f>
        <v>884</v>
      </c>
      <c r="J403" s="2">
        <f>VLOOKUP(A403,'OAdata 313 US GridIDs 2016-22'!A:G,4,FALSE)</f>
        <v>423</v>
      </c>
      <c r="K403" s="2">
        <f>VLOOKUP(A403,'OAdata 313 US GridIDs 2016-22'!A:G,5,FALSE)</f>
        <v>472</v>
      </c>
      <c r="L403" s="2">
        <f>VLOOKUP(A403,'OAdata 313 US GridIDs 2016-22'!A:G,6,FALSE)</f>
        <v>329</v>
      </c>
      <c r="M403" s="2">
        <f>VLOOKUP(A403,'OAdata 313 US GridIDs 2016-22'!A:G,7,FALSE)</f>
        <v>279</v>
      </c>
      <c r="N403" s="2">
        <f t="shared" si="67"/>
        <v>1503</v>
      </c>
      <c r="O403" s="2">
        <f t="shared" si="68"/>
        <v>0</v>
      </c>
      <c r="P403" s="2">
        <f t="shared" si="69"/>
        <v>2387</v>
      </c>
      <c r="Q403" s="6">
        <f t="shared" si="70"/>
        <v>0.99958123953098832</v>
      </c>
      <c r="R403" s="3">
        <f t="shared" si="71"/>
        <v>37.033933808127358</v>
      </c>
      <c r="S403" s="3">
        <f t="shared" si="72"/>
        <v>17.720988688730625</v>
      </c>
      <c r="T403" s="3">
        <f t="shared" si="73"/>
        <v>19.773774612484292</v>
      </c>
      <c r="U403" s="3">
        <f t="shared" si="74"/>
        <v>13.782991202346039</v>
      </c>
      <c r="V403" s="3">
        <f t="shared" si="75"/>
        <v>11.688311688311687</v>
      </c>
      <c r="W403" s="2">
        <f t="shared" si="76"/>
        <v>100</v>
      </c>
    </row>
    <row r="404" spans="1:23" x14ac:dyDescent="0.25">
      <c r="A404" t="s">
        <v>837</v>
      </c>
      <c r="B404" t="s">
        <v>838</v>
      </c>
      <c r="D404" t="s">
        <v>408</v>
      </c>
      <c r="E404" s="2">
        <v>2384</v>
      </c>
      <c r="F404" s="2">
        <f>VLOOKUP(A404,'USall 2016-2022'!A:T,4,FALSE)</f>
        <v>4980</v>
      </c>
      <c r="G404" s="3">
        <f t="shared" si="66"/>
        <v>47.871485943775099</v>
      </c>
      <c r="H404" s="2" t="e">
        <f>VLOOKUP(A404,'OAdata 313 US GridIDs 2016-22'!A:G,2,FALSE)</f>
        <v>#N/A</v>
      </c>
      <c r="I404" s="2" t="e">
        <f>VLOOKUP(A404,'OAdata 313 US GridIDs 2016-22'!A:G,3,FALSE)</f>
        <v>#N/A</v>
      </c>
      <c r="J404" s="2" t="e">
        <f>VLOOKUP(A404,'OAdata 313 US GridIDs 2016-22'!A:G,4,FALSE)</f>
        <v>#N/A</v>
      </c>
      <c r="K404" s="2" t="e">
        <f>VLOOKUP(A404,'OAdata 313 US GridIDs 2016-22'!A:G,5,FALSE)</f>
        <v>#N/A</v>
      </c>
      <c r="L404" s="2" t="e">
        <f>VLOOKUP(A404,'OAdata 313 US GridIDs 2016-22'!A:G,6,FALSE)</f>
        <v>#N/A</v>
      </c>
      <c r="M404" s="2" t="e">
        <f>VLOOKUP(A404,'OAdata 313 US GridIDs 2016-22'!A:G,7,FALSE)</f>
        <v>#N/A</v>
      </c>
      <c r="N404" s="2" t="e">
        <f t="shared" si="67"/>
        <v>#N/A</v>
      </c>
      <c r="O404" s="2" t="e">
        <f t="shared" si="68"/>
        <v>#N/A</v>
      </c>
      <c r="P404" s="2" t="e">
        <f t="shared" si="69"/>
        <v>#N/A</v>
      </c>
      <c r="Q404" s="6" t="e">
        <f t="shared" si="70"/>
        <v>#N/A</v>
      </c>
      <c r="R404" s="3" t="e">
        <f t="shared" si="71"/>
        <v>#N/A</v>
      </c>
      <c r="S404" s="3" t="e">
        <f t="shared" si="72"/>
        <v>#N/A</v>
      </c>
      <c r="T404" s="3" t="e">
        <f t="shared" si="73"/>
        <v>#N/A</v>
      </c>
      <c r="U404" s="3" t="e">
        <f t="shared" si="74"/>
        <v>#N/A</v>
      </c>
      <c r="V404" s="3" t="e">
        <f t="shared" si="75"/>
        <v>#N/A</v>
      </c>
      <c r="W404" s="2" t="e">
        <f t="shared" si="76"/>
        <v>#N/A</v>
      </c>
    </row>
    <row r="405" spans="1:23" x14ac:dyDescent="0.25">
      <c r="A405" t="s">
        <v>839</v>
      </c>
      <c r="B405" t="s">
        <v>840</v>
      </c>
      <c r="D405" t="s">
        <v>144</v>
      </c>
      <c r="E405" s="2">
        <v>2383</v>
      </c>
      <c r="F405" s="2">
        <f>VLOOKUP(A405,'USall 2016-2022'!A:T,4,FALSE)</f>
        <v>6357</v>
      </c>
      <c r="G405" s="3">
        <f t="shared" si="66"/>
        <v>37.486235645744848</v>
      </c>
      <c r="H405" s="2" t="e">
        <f>VLOOKUP(A405,'OAdata 313 US GridIDs 2016-22'!A:G,2,FALSE)</f>
        <v>#N/A</v>
      </c>
      <c r="I405" s="2" t="e">
        <f>VLOOKUP(A405,'OAdata 313 US GridIDs 2016-22'!A:G,3,FALSE)</f>
        <v>#N/A</v>
      </c>
      <c r="J405" s="2" t="e">
        <f>VLOOKUP(A405,'OAdata 313 US GridIDs 2016-22'!A:G,4,FALSE)</f>
        <v>#N/A</v>
      </c>
      <c r="K405" s="2" t="e">
        <f>VLOOKUP(A405,'OAdata 313 US GridIDs 2016-22'!A:G,5,FALSE)</f>
        <v>#N/A</v>
      </c>
      <c r="L405" s="2" t="e">
        <f>VLOOKUP(A405,'OAdata 313 US GridIDs 2016-22'!A:G,6,FALSE)</f>
        <v>#N/A</v>
      </c>
      <c r="M405" s="2" t="e">
        <f>VLOOKUP(A405,'OAdata 313 US GridIDs 2016-22'!A:G,7,FALSE)</f>
        <v>#N/A</v>
      </c>
      <c r="N405" s="2" t="e">
        <f t="shared" si="67"/>
        <v>#N/A</v>
      </c>
      <c r="O405" s="2" t="e">
        <f t="shared" si="68"/>
        <v>#N/A</v>
      </c>
      <c r="P405" s="2" t="e">
        <f t="shared" si="69"/>
        <v>#N/A</v>
      </c>
      <c r="Q405" s="6" t="e">
        <f t="shared" si="70"/>
        <v>#N/A</v>
      </c>
      <c r="R405" s="3" t="e">
        <f t="shared" si="71"/>
        <v>#N/A</v>
      </c>
      <c r="S405" s="3" t="e">
        <f t="shared" si="72"/>
        <v>#N/A</v>
      </c>
      <c r="T405" s="3" t="e">
        <f t="shared" si="73"/>
        <v>#N/A</v>
      </c>
      <c r="U405" s="3" t="e">
        <f t="shared" si="74"/>
        <v>#N/A</v>
      </c>
      <c r="V405" s="3" t="e">
        <f t="shared" si="75"/>
        <v>#N/A</v>
      </c>
      <c r="W405" s="2" t="e">
        <f t="shared" si="76"/>
        <v>#N/A</v>
      </c>
    </row>
    <row r="406" spans="1:23" x14ac:dyDescent="0.25">
      <c r="A406" t="s">
        <v>841</v>
      </c>
      <c r="B406" t="s">
        <v>842</v>
      </c>
      <c r="D406" t="s">
        <v>9</v>
      </c>
      <c r="E406" s="2">
        <v>2379</v>
      </c>
      <c r="F406" s="2">
        <f>VLOOKUP(A406,'USall 2016-2022'!A:T,4,FALSE)</f>
        <v>6425</v>
      </c>
      <c r="G406" s="3">
        <f t="shared" si="66"/>
        <v>37.027237354085599</v>
      </c>
      <c r="H406" s="2">
        <f>VLOOKUP(A406,'OAdata 313 US GridIDs 2016-22'!A:G,2,FALSE)</f>
        <v>2101</v>
      </c>
      <c r="I406" s="2">
        <f>VLOOKUP(A406,'OAdata 313 US GridIDs 2016-22'!A:G,3,FALSE)</f>
        <v>278</v>
      </c>
      <c r="J406" s="2">
        <f>VLOOKUP(A406,'OAdata 313 US GridIDs 2016-22'!A:G,4,FALSE)</f>
        <v>818</v>
      </c>
      <c r="K406" s="2">
        <f>VLOOKUP(A406,'OAdata 313 US GridIDs 2016-22'!A:G,5,FALSE)</f>
        <v>586</v>
      </c>
      <c r="L406" s="2">
        <f>VLOOKUP(A406,'OAdata 313 US GridIDs 2016-22'!A:G,6,FALSE)</f>
        <v>446</v>
      </c>
      <c r="M406" s="2">
        <f>VLOOKUP(A406,'OAdata 313 US GridIDs 2016-22'!A:G,7,FALSE)</f>
        <v>251</v>
      </c>
      <c r="N406" s="2">
        <f t="shared" si="67"/>
        <v>2101</v>
      </c>
      <c r="O406" s="2">
        <f t="shared" si="68"/>
        <v>0</v>
      </c>
      <c r="P406" s="2">
        <f t="shared" si="69"/>
        <v>2379</v>
      </c>
      <c r="Q406" s="6">
        <f t="shared" si="70"/>
        <v>1</v>
      </c>
      <c r="R406" s="3">
        <f t="shared" si="71"/>
        <v>11.685582177385456</v>
      </c>
      <c r="S406" s="3">
        <f t="shared" si="72"/>
        <v>34.384195039932749</v>
      </c>
      <c r="T406" s="3">
        <f t="shared" si="73"/>
        <v>24.632198402690207</v>
      </c>
      <c r="U406" s="3">
        <f t="shared" si="74"/>
        <v>18.747372845733501</v>
      </c>
      <c r="V406" s="3">
        <f t="shared" si="75"/>
        <v>10.550651534258092</v>
      </c>
      <c r="W406" s="2">
        <f t="shared" si="76"/>
        <v>100</v>
      </c>
    </row>
    <row r="407" spans="1:23" x14ac:dyDescent="0.25">
      <c r="A407" t="s">
        <v>843</v>
      </c>
      <c r="B407" t="s">
        <v>844</v>
      </c>
      <c r="D407" t="s">
        <v>9</v>
      </c>
      <c r="E407" s="2">
        <v>2378</v>
      </c>
      <c r="F407" s="2" t="e">
        <f>VLOOKUP(A407,'USall 2016-2022'!A:T,4,FALSE)</f>
        <v>#N/A</v>
      </c>
      <c r="G407" s="3" t="e">
        <f t="shared" si="66"/>
        <v>#N/A</v>
      </c>
      <c r="H407" s="2">
        <f>VLOOKUP(A407,'OAdata 313 US GridIDs 2016-22'!A:G,2,FALSE)</f>
        <v>1603</v>
      </c>
      <c r="I407" s="2">
        <f>VLOOKUP(A407,'OAdata 313 US GridIDs 2016-22'!A:G,3,FALSE)</f>
        <v>776</v>
      </c>
      <c r="J407" s="2">
        <f>VLOOKUP(A407,'OAdata 313 US GridIDs 2016-22'!A:G,4,FALSE)</f>
        <v>87</v>
      </c>
      <c r="K407" s="2">
        <f>VLOOKUP(A407,'OAdata 313 US GridIDs 2016-22'!A:G,5,FALSE)</f>
        <v>923</v>
      </c>
      <c r="L407" s="2">
        <f>VLOOKUP(A407,'OAdata 313 US GridIDs 2016-22'!A:G,6,FALSE)</f>
        <v>224</v>
      </c>
      <c r="M407" s="2">
        <f>VLOOKUP(A407,'OAdata 313 US GridIDs 2016-22'!A:G,7,FALSE)</f>
        <v>369</v>
      </c>
      <c r="N407" s="2">
        <f t="shared" si="67"/>
        <v>1603</v>
      </c>
      <c r="O407" s="2">
        <f t="shared" si="68"/>
        <v>0</v>
      </c>
      <c r="P407" s="2">
        <f t="shared" si="69"/>
        <v>2379</v>
      </c>
      <c r="Q407" s="6">
        <f t="shared" si="70"/>
        <v>1.0004205214465938</v>
      </c>
      <c r="R407" s="3">
        <f t="shared" si="71"/>
        <v>32.618747372845732</v>
      </c>
      <c r="S407" s="3">
        <f t="shared" si="72"/>
        <v>3.6569987389659517</v>
      </c>
      <c r="T407" s="3">
        <f t="shared" si="73"/>
        <v>38.797814207650269</v>
      </c>
      <c r="U407" s="3">
        <f t="shared" si="74"/>
        <v>9.4157208911307269</v>
      </c>
      <c r="V407" s="3">
        <f t="shared" si="75"/>
        <v>15.510718789407314</v>
      </c>
      <c r="W407" s="2">
        <f t="shared" si="76"/>
        <v>100</v>
      </c>
    </row>
    <row r="408" spans="1:23" x14ac:dyDescent="0.25">
      <c r="A408" t="s">
        <v>845</v>
      </c>
      <c r="B408" t="s">
        <v>846</v>
      </c>
      <c r="D408" t="s">
        <v>9</v>
      </c>
      <c r="E408" s="2">
        <v>2377</v>
      </c>
      <c r="F408" s="2" t="e">
        <f>VLOOKUP(A408,'USall 2016-2022'!A:T,4,FALSE)</f>
        <v>#N/A</v>
      </c>
      <c r="G408" s="3" t="e">
        <f t="shared" si="66"/>
        <v>#N/A</v>
      </c>
      <c r="H408" s="2">
        <f>VLOOKUP(A408,'OAdata 313 US GridIDs 2016-22'!A:G,2,FALSE)</f>
        <v>1644</v>
      </c>
      <c r="I408" s="2">
        <f>VLOOKUP(A408,'OAdata 313 US GridIDs 2016-22'!A:G,3,FALSE)</f>
        <v>737</v>
      </c>
      <c r="J408" s="2">
        <f>VLOOKUP(A408,'OAdata 313 US GridIDs 2016-22'!A:G,4,FALSE)</f>
        <v>127</v>
      </c>
      <c r="K408" s="2">
        <f>VLOOKUP(A408,'OAdata 313 US GridIDs 2016-22'!A:G,5,FALSE)</f>
        <v>867</v>
      </c>
      <c r="L408" s="2">
        <f>VLOOKUP(A408,'OAdata 313 US GridIDs 2016-22'!A:G,6,FALSE)</f>
        <v>276</v>
      </c>
      <c r="M408" s="2">
        <f>VLOOKUP(A408,'OAdata 313 US GridIDs 2016-22'!A:G,7,FALSE)</f>
        <v>374</v>
      </c>
      <c r="N408" s="2">
        <f t="shared" si="67"/>
        <v>1644</v>
      </c>
      <c r="O408" s="2">
        <f t="shared" si="68"/>
        <v>0</v>
      </c>
      <c r="P408" s="2">
        <f t="shared" si="69"/>
        <v>2381</v>
      </c>
      <c r="Q408" s="6">
        <f t="shared" si="70"/>
        <v>1.0016827934371055</v>
      </c>
      <c r="R408" s="3">
        <f t="shared" si="71"/>
        <v>30.953380932381354</v>
      </c>
      <c r="S408" s="3">
        <f t="shared" si="72"/>
        <v>5.3338933221335569</v>
      </c>
      <c r="T408" s="3">
        <f t="shared" si="73"/>
        <v>36.413271734565313</v>
      </c>
      <c r="U408" s="3">
        <f t="shared" si="74"/>
        <v>11.591768164636708</v>
      </c>
      <c r="V408" s="3">
        <f t="shared" si="75"/>
        <v>15.707685846283074</v>
      </c>
      <c r="W408" s="2">
        <f t="shared" si="76"/>
        <v>100</v>
      </c>
    </row>
    <row r="409" spans="1:23" x14ac:dyDescent="0.25">
      <c r="A409" t="s">
        <v>847</v>
      </c>
      <c r="B409" t="s">
        <v>848</v>
      </c>
      <c r="D409" t="s">
        <v>9</v>
      </c>
      <c r="E409" s="2">
        <v>2374</v>
      </c>
      <c r="F409" s="2" t="e">
        <f>VLOOKUP(A409,'USall 2016-2022'!A:T,4,FALSE)</f>
        <v>#N/A</v>
      </c>
      <c r="G409" s="3" t="e">
        <f t="shared" si="66"/>
        <v>#N/A</v>
      </c>
      <c r="H409" s="2">
        <f>VLOOKUP(A409,'OAdata 313 US GridIDs 2016-22'!A:G,2,FALSE)</f>
        <v>1885</v>
      </c>
      <c r="I409" s="2">
        <f>VLOOKUP(A409,'OAdata 313 US GridIDs 2016-22'!A:G,3,FALSE)</f>
        <v>457</v>
      </c>
      <c r="J409" s="2">
        <f>VLOOKUP(A409,'OAdata 313 US GridIDs 2016-22'!A:G,4,FALSE)</f>
        <v>922</v>
      </c>
      <c r="K409" s="2">
        <f>VLOOKUP(A409,'OAdata 313 US GridIDs 2016-22'!A:G,5,FALSE)</f>
        <v>417</v>
      </c>
      <c r="L409" s="2">
        <f>VLOOKUP(A409,'OAdata 313 US GridIDs 2016-22'!A:G,6,FALSE)</f>
        <v>385</v>
      </c>
      <c r="M409" s="2">
        <f>VLOOKUP(A409,'OAdata 313 US GridIDs 2016-22'!A:G,7,FALSE)</f>
        <v>161</v>
      </c>
      <c r="N409" s="2">
        <f t="shared" si="67"/>
        <v>1885</v>
      </c>
      <c r="O409" s="2">
        <f t="shared" si="68"/>
        <v>0</v>
      </c>
      <c r="P409" s="2">
        <f t="shared" si="69"/>
        <v>2342</v>
      </c>
      <c r="Q409" s="6">
        <f t="shared" si="70"/>
        <v>0.98652064026958719</v>
      </c>
      <c r="R409" s="3">
        <f t="shared" si="71"/>
        <v>19.513236549957302</v>
      </c>
      <c r="S409" s="3">
        <f t="shared" si="72"/>
        <v>39.368061485909479</v>
      </c>
      <c r="T409" s="3">
        <f t="shared" si="73"/>
        <v>17.80529461998292</v>
      </c>
      <c r="U409" s="3">
        <f t="shared" si="74"/>
        <v>16.438941076003417</v>
      </c>
      <c r="V409" s="3">
        <f t="shared" si="75"/>
        <v>6.8744662681468824</v>
      </c>
      <c r="W409" s="2">
        <f t="shared" si="76"/>
        <v>100</v>
      </c>
    </row>
    <row r="410" spans="1:23" x14ac:dyDescent="0.25">
      <c r="A410" t="s">
        <v>849</v>
      </c>
      <c r="B410" t="s">
        <v>850</v>
      </c>
      <c r="D410" t="s">
        <v>9</v>
      </c>
      <c r="E410" s="2">
        <v>2372</v>
      </c>
      <c r="F410" s="2">
        <f>VLOOKUP(A410,'USall 2016-2022'!A:T,4,FALSE)</f>
        <v>9881</v>
      </c>
      <c r="G410" s="3">
        <f t="shared" si="66"/>
        <v>24.005667442566541</v>
      </c>
      <c r="H410" s="2">
        <f>VLOOKUP(A410,'OAdata 313 US GridIDs 2016-22'!A:G,2,FALSE)</f>
        <v>2037</v>
      </c>
      <c r="I410" s="2">
        <f>VLOOKUP(A410,'OAdata 313 US GridIDs 2016-22'!A:G,3,FALSE)</f>
        <v>332</v>
      </c>
      <c r="J410" s="2">
        <f>VLOOKUP(A410,'OAdata 313 US GridIDs 2016-22'!A:G,4,FALSE)</f>
        <v>778</v>
      </c>
      <c r="K410" s="2">
        <f>VLOOKUP(A410,'OAdata 313 US GridIDs 2016-22'!A:G,5,FALSE)</f>
        <v>563</v>
      </c>
      <c r="L410" s="2">
        <f>VLOOKUP(A410,'OAdata 313 US GridIDs 2016-22'!A:G,6,FALSE)</f>
        <v>470</v>
      </c>
      <c r="M410" s="2">
        <f>VLOOKUP(A410,'OAdata 313 US GridIDs 2016-22'!A:G,7,FALSE)</f>
        <v>226</v>
      </c>
      <c r="N410" s="2">
        <f t="shared" si="67"/>
        <v>2037</v>
      </c>
      <c r="O410" s="2">
        <f t="shared" si="68"/>
        <v>0</v>
      </c>
      <c r="P410" s="2">
        <f t="shared" si="69"/>
        <v>2369</v>
      </c>
      <c r="Q410" s="6">
        <f t="shared" si="70"/>
        <v>0.99873524451939288</v>
      </c>
      <c r="R410" s="3">
        <f t="shared" si="71"/>
        <v>14.014352047277331</v>
      </c>
      <c r="S410" s="3">
        <f t="shared" si="72"/>
        <v>32.840861122836642</v>
      </c>
      <c r="T410" s="3">
        <f t="shared" si="73"/>
        <v>23.765301815111862</v>
      </c>
      <c r="U410" s="3">
        <f t="shared" si="74"/>
        <v>19.839594765723934</v>
      </c>
      <c r="V410" s="3">
        <f t="shared" si="75"/>
        <v>9.5398902490502326</v>
      </c>
      <c r="W410" s="2">
        <f t="shared" si="76"/>
        <v>100</v>
      </c>
    </row>
    <row r="411" spans="1:23" x14ac:dyDescent="0.25">
      <c r="A411" t="s">
        <v>851</v>
      </c>
      <c r="B411" t="s">
        <v>852</v>
      </c>
      <c r="D411" t="s">
        <v>853</v>
      </c>
      <c r="E411" s="2">
        <v>2365</v>
      </c>
      <c r="F411" s="2">
        <f>VLOOKUP(A411,'USall 2016-2022'!A:T,4,FALSE)</f>
        <v>5451</v>
      </c>
      <c r="G411" s="3">
        <f t="shared" si="66"/>
        <v>43.38653458081086</v>
      </c>
      <c r="H411" s="2" t="e">
        <f>VLOOKUP(A411,'OAdata 313 US GridIDs 2016-22'!A:G,2,FALSE)</f>
        <v>#N/A</v>
      </c>
      <c r="I411" s="2" t="e">
        <f>VLOOKUP(A411,'OAdata 313 US GridIDs 2016-22'!A:G,3,FALSE)</f>
        <v>#N/A</v>
      </c>
      <c r="J411" s="2" t="e">
        <f>VLOOKUP(A411,'OAdata 313 US GridIDs 2016-22'!A:G,4,FALSE)</f>
        <v>#N/A</v>
      </c>
      <c r="K411" s="2" t="e">
        <f>VLOOKUP(A411,'OAdata 313 US GridIDs 2016-22'!A:G,5,FALSE)</f>
        <v>#N/A</v>
      </c>
      <c r="L411" s="2" t="e">
        <f>VLOOKUP(A411,'OAdata 313 US GridIDs 2016-22'!A:G,6,FALSE)</f>
        <v>#N/A</v>
      </c>
      <c r="M411" s="2" t="e">
        <f>VLOOKUP(A411,'OAdata 313 US GridIDs 2016-22'!A:G,7,FALSE)</f>
        <v>#N/A</v>
      </c>
      <c r="N411" s="2" t="e">
        <f t="shared" si="67"/>
        <v>#N/A</v>
      </c>
      <c r="O411" s="2" t="e">
        <f t="shared" si="68"/>
        <v>#N/A</v>
      </c>
      <c r="P411" s="2" t="e">
        <f t="shared" si="69"/>
        <v>#N/A</v>
      </c>
      <c r="Q411" s="6" t="e">
        <f t="shared" si="70"/>
        <v>#N/A</v>
      </c>
      <c r="R411" s="3" t="e">
        <f t="shared" si="71"/>
        <v>#N/A</v>
      </c>
      <c r="S411" s="3" t="e">
        <f t="shared" si="72"/>
        <v>#N/A</v>
      </c>
      <c r="T411" s="3" t="e">
        <f t="shared" si="73"/>
        <v>#N/A</v>
      </c>
      <c r="U411" s="3" t="e">
        <f t="shared" si="74"/>
        <v>#N/A</v>
      </c>
      <c r="V411" s="3" t="e">
        <f t="shared" si="75"/>
        <v>#N/A</v>
      </c>
      <c r="W411" s="2" t="e">
        <f t="shared" si="76"/>
        <v>#N/A</v>
      </c>
    </row>
    <row r="412" spans="1:23" x14ac:dyDescent="0.25">
      <c r="A412" t="s">
        <v>854</v>
      </c>
      <c r="B412" t="s">
        <v>855</v>
      </c>
      <c r="D412" t="s">
        <v>394</v>
      </c>
      <c r="E412" s="2">
        <v>2359</v>
      </c>
      <c r="F412" s="2">
        <f>VLOOKUP(A412,'USall 2016-2022'!A:T,4,FALSE)</f>
        <v>6295</v>
      </c>
      <c r="G412" s="3">
        <f t="shared" si="66"/>
        <v>37.474185861795071</v>
      </c>
      <c r="H412" s="2" t="e">
        <f>VLOOKUP(A412,'OAdata 313 US GridIDs 2016-22'!A:G,2,FALSE)</f>
        <v>#N/A</v>
      </c>
      <c r="I412" s="2" t="e">
        <f>VLOOKUP(A412,'OAdata 313 US GridIDs 2016-22'!A:G,3,FALSE)</f>
        <v>#N/A</v>
      </c>
      <c r="J412" s="2" t="e">
        <f>VLOOKUP(A412,'OAdata 313 US GridIDs 2016-22'!A:G,4,FALSE)</f>
        <v>#N/A</v>
      </c>
      <c r="K412" s="2" t="e">
        <f>VLOOKUP(A412,'OAdata 313 US GridIDs 2016-22'!A:G,5,FALSE)</f>
        <v>#N/A</v>
      </c>
      <c r="L412" s="2" t="e">
        <f>VLOOKUP(A412,'OAdata 313 US GridIDs 2016-22'!A:G,6,FALSE)</f>
        <v>#N/A</v>
      </c>
      <c r="M412" s="2" t="e">
        <f>VLOOKUP(A412,'OAdata 313 US GridIDs 2016-22'!A:G,7,FALSE)</f>
        <v>#N/A</v>
      </c>
      <c r="N412" s="2" t="e">
        <f t="shared" si="67"/>
        <v>#N/A</v>
      </c>
      <c r="O412" s="2" t="e">
        <f t="shared" si="68"/>
        <v>#N/A</v>
      </c>
      <c r="P412" s="2" t="e">
        <f t="shared" si="69"/>
        <v>#N/A</v>
      </c>
      <c r="Q412" s="6" t="e">
        <f t="shared" si="70"/>
        <v>#N/A</v>
      </c>
      <c r="R412" s="3" t="e">
        <f t="shared" si="71"/>
        <v>#N/A</v>
      </c>
      <c r="S412" s="3" t="e">
        <f t="shared" si="72"/>
        <v>#N/A</v>
      </c>
      <c r="T412" s="3" t="e">
        <f t="shared" si="73"/>
        <v>#N/A</v>
      </c>
      <c r="U412" s="3" t="e">
        <f t="shared" si="74"/>
        <v>#N/A</v>
      </c>
      <c r="V412" s="3" t="e">
        <f t="shared" si="75"/>
        <v>#N/A</v>
      </c>
      <c r="W412" s="2" t="e">
        <f t="shared" si="76"/>
        <v>#N/A</v>
      </c>
    </row>
    <row r="413" spans="1:23" x14ac:dyDescent="0.25">
      <c r="A413" t="s">
        <v>856</v>
      </c>
      <c r="B413" t="s">
        <v>857</v>
      </c>
      <c r="D413" t="s">
        <v>9</v>
      </c>
      <c r="E413" s="2">
        <v>2353</v>
      </c>
      <c r="F413" s="2">
        <f>VLOOKUP(A413,'USall 2016-2022'!A:T,4,FALSE)</f>
        <v>8112</v>
      </c>
      <c r="G413" s="3">
        <f t="shared" si="66"/>
        <v>29.006410256410259</v>
      </c>
      <c r="H413" s="2">
        <f>VLOOKUP(A413,'OAdata 313 US GridIDs 2016-22'!A:G,2,FALSE)</f>
        <v>1642</v>
      </c>
      <c r="I413" s="2">
        <f>VLOOKUP(A413,'OAdata 313 US GridIDs 2016-22'!A:G,3,FALSE)</f>
        <v>713</v>
      </c>
      <c r="J413" s="2">
        <f>VLOOKUP(A413,'OAdata 313 US GridIDs 2016-22'!A:G,4,FALSE)</f>
        <v>554</v>
      </c>
      <c r="K413" s="2">
        <f>VLOOKUP(A413,'OAdata 313 US GridIDs 2016-22'!A:G,5,FALSE)</f>
        <v>415</v>
      </c>
      <c r="L413" s="2">
        <f>VLOOKUP(A413,'OAdata 313 US GridIDs 2016-22'!A:G,6,FALSE)</f>
        <v>289</v>
      </c>
      <c r="M413" s="2">
        <f>VLOOKUP(A413,'OAdata 313 US GridIDs 2016-22'!A:G,7,FALSE)</f>
        <v>384</v>
      </c>
      <c r="N413" s="2">
        <f t="shared" si="67"/>
        <v>1642</v>
      </c>
      <c r="O413" s="2">
        <f t="shared" si="68"/>
        <v>0</v>
      </c>
      <c r="P413" s="2">
        <f t="shared" si="69"/>
        <v>2355</v>
      </c>
      <c r="Q413" s="6">
        <f t="shared" si="70"/>
        <v>1.0008499787505312</v>
      </c>
      <c r="R413" s="3">
        <f t="shared" si="71"/>
        <v>30.276008492569002</v>
      </c>
      <c r="S413" s="3">
        <f t="shared" si="72"/>
        <v>23.524416135881104</v>
      </c>
      <c r="T413" s="3">
        <f t="shared" si="73"/>
        <v>17.622080679405521</v>
      </c>
      <c r="U413" s="3">
        <f t="shared" si="74"/>
        <v>12.27176220806794</v>
      </c>
      <c r="V413" s="3">
        <f t="shared" si="75"/>
        <v>16.305732484076433</v>
      </c>
      <c r="W413" s="2">
        <f t="shared" si="76"/>
        <v>100</v>
      </c>
    </row>
    <row r="414" spans="1:23" x14ac:dyDescent="0.25">
      <c r="A414" t="s">
        <v>858</v>
      </c>
      <c r="B414" t="s">
        <v>859</v>
      </c>
      <c r="D414" t="s">
        <v>322</v>
      </c>
      <c r="E414" s="2">
        <v>2351</v>
      </c>
      <c r="F414" s="2">
        <f>VLOOKUP(A414,'USall 2016-2022'!A:T,4,FALSE)</f>
        <v>4760</v>
      </c>
      <c r="G414" s="3">
        <f t="shared" si="66"/>
        <v>49.390756302521012</v>
      </c>
      <c r="H414" s="2" t="e">
        <f>VLOOKUP(A414,'OAdata 313 US GridIDs 2016-22'!A:G,2,FALSE)</f>
        <v>#N/A</v>
      </c>
      <c r="I414" s="2" t="e">
        <f>VLOOKUP(A414,'OAdata 313 US GridIDs 2016-22'!A:G,3,FALSE)</f>
        <v>#N/A</v>
      </c>
      <c r="J414" s="2" t="e">
        <f>VLOOKUP(A414,'OAdata 313 US GridIDs 2016-22'!A:G,4,FALSE)</f>
        <v>#N/A</v>
      </c>
      <c r="K414" s="2" t="e">
        <f>VLOOKUP(A414,'OAdata 313 US GridIDs 2016-22'!A:G,5,FALSE)</f>
        <v>#N/A</v>
      </c>
      <c r="L414" s="2" t="e">
        <f>VLOOKUP(A414,'OAdata 313 US GridIDs 2016-22'!A:G,6,FALSE)</f>
        <v>#N/A</v>
      </c>
      <c r="M414" s="2" t="e">
        <f>VLOOKUP(A414,'OAdata 313 US GridIDs 2016-22'!A:G,7,FALSE)</f>
        <v>#N/A</v>
      </c>
      <c r="N414" s="2" t="e">
        <f t="shared" si="67"/>
        <v>#N/A</v>
      </c>
      <c r="O414" s="2" t="e">
        <f t="shared" si="68"/>
        <v>#N/A</v>
      </c>
      <c r="P414" s="2" t="e">
        <f t="shared" si="69"/>
        <v>#N/A</v>
      </c>
      <c r="Q414" s="6" t="e">
        <f t="shared" si="70"/>
        <v>#N/A</v>
      </c>
      <c r="R414" s="3" t="e">
        <f t="shared" si="71"/>
        <v>#N/A</v>
      </c>
      <c r="S414" s="3" t="e">
        <f t="shared" si="72"/>
        <v>#N/A</v>
      </c>
      <c r="T414" s="3" t="e">
        <f t="shared" si="73"/>
        <v>#N/A</v>
      </c>
      <c r="U414" s="3" t="e">
        <f t="shared" si="74"/>
        <v>#N/A</v>
      </c>
      <c r="V414" s="3" t="e">
        <f t="shared" si="75"/>
        <v>#N/A</v>
      </c>
      <c r="W414" s="2" t="e">
        <f t="shared" si="76"/>
        <v>#N/A</v>
      </c>
    </row>
    <row r="415" spans="1:23" x14ac:dyDescent="0.25">
      <c r="A415" t="s">
        <v>860</v>
      </c>
      <c r="B415" t="s">
        <v>861</v>
      </c>
      <c r="D415" t="s">
        <v>9</v>
      </c>
      <c r="E415" s="2">
        <v>2348</v>
      </c>
      <c r="F415" s="2">
        <f>VLOOKUP(A415,'USall 2016-2022'!A:T,4,FALSE)</f>
        <v>6458</v>
      </c>
      <c r="G415" s="3">
        <f t="shared" si="66"/>
        <v>36.358005574481261</v>
      </c>
      <c r="H415" s="2">
        <f>VLOOKUP(A415,'OAdata 313 US GridIDs 2016-22'!A:G,2,FALSE)</f>
        <v>1721</v>
      </c>
      <c r="I415" s="2">
        <f>VLOOKUP(A415,'OAdata 313 US GridIDs 2016-22'!A:G,3,FALSE)</f>
        <v>624</v>
      </c>
      <c r="J415" s="2">
        <f>VLOOKUP(A415,'OAdata 313 US GridIDs 2016-22'!A:G,4,FALSE)</f>
        <v>590</v>
      </c>
      <c r="K415" s="2">
        <f>VLOOKUP(A415,'OAdata 313 US GridIDs 2016-22'!A:G,5,FALSE)</f>
        <v>502</v>
      </c>
      <c r="L415" s="2">
        <f>VLOOKUP(A415,'OAdata 313 US GridIDs 2016-22'!A:G,6,FALSE)</f>
        <v>384</v>
      </c>
      <c r="M415" s="2">
        <f>VLOOKUP(A415,'OAdata 313 US GridIDs 2016-22'!A:G,7,FALSE)</f>
        <v>245</v>
      </c>
      <c r="N415" s="2">
        <f t="shared" si="67"/>
        <v>1721</v>
      </c>
      <c r="O415" s="2">
        <f t="shared" si="68"/>
        <v>0</v>
      </c>
      <c r="P415" s="2">
        <f t="shared" si="69"/>
        <v>2345</v>
      </c>
      <c r="Q415" s="6">
        <f t="shared" si="70"/>
        <v>0.99872231686541735</v>
      </c>
      <c r="R415" s="3">
        <f t="shared" si="71"/>
        <v>26.609808102345418</v>
      </c>
      <c r="S415" s="3">
        <f t="shared" si="72"/>
        <v>25.159914712153519</v>
      </c>
      <c r="T415" s="3">
        <f t="shared" si="73"/>
        <v>21.407249466950958</v>
      </c>
      <c r="U415" s="3">
        <f t="shared" si="74"/>
        <v>16.375266524520256</v>
      </c>
      <c r="V415" s="3">
        <f t="shared" si="75"/>
        <v>10.44776119402985</v>
      </c>
      <c r="W415" s="2">
        <f t="shared" si="76"/>
        <v>100</v>
      </c>
    </row>
    <row r="416" spans="1:23" x14ac:dyDescent="0.25">
      <c r="A416" t="s">
        <v>862</v>
      </c>
      <c r="B416" t="s">
        <v>863</v>
      </c>
      <c r="D416" t="s">
        <v>185</v>
      </c>
      <c r="E416" s="2">
        <v>2340</v>
      </c>
      <c r="F416" s="2">
        <f>VLOOKUP(A416,'USall 2016-2022'!A:T,4,FALSE)</f>
        <v>5351</v>
      </c>
      <c r="G416" s="3">
        <f t="shared" si="66"/>
        <v>43.730143898336763</v>
      </c>
      <c r="H416" s="2" t="e">
        <f>VLOOKUP(A416,'OAdata 313 US GridIDs 2016-22'!A:G,2,FALSE)</f>
        <v>#N/A</v>
      </c>
      <c r="I416" s="2" t="e">
        <f>VLOOKUP(A416,'OAdata 313 US GridIDs 2016-22'!A:G,3,FALSE)</f>
        <v>#N/A</v>
      </c>
      <c r="J416" s="2" t="e">
        <f>VLOOKUP(A416,'OAdata 313 US GridIDs 2016-22'!A:G,4,FALSE)</f>
        <v>#N/A</v>
      </c>
      <c r="K416" s="2" t="e">
        <f>VLOOKUP(A416,'OAdata 313 US GridIDs 2016-22'!A:G,5,FALSE)</f>
        <v>#N/A</v>
      </c>
      <c r="L416" s="2" t="e">
        <f>VLOOKUP(A416,'OAdata 313 US GridIDs 2016-22'!A:G,6,FALSE)</f>
        <v>#N/A</v>
      </c>
      <c r="M416" s="2" t="e">
        <f>VLOOKUP(A416,'OAdata 313 US GridIDs 2016-22'!A:G,7,FALSE)</f>
        <v>#N/A</v>
      </c>
      <c r="N416" s="2" t="e">
        <f t="shared" si="67"/>
        <v>#N/A</v>
      </c>
      <c r="O416" s="2" t="e">
        <f t="shared" si="68"/>
        <v>#N/A</v>
      </c>
      <c r="P416" s="2" t="e">
        <f t="shared" si="69"/>
        <v>#N/A</v>
      </c>
      <c r="Q416" s="6" t="e">
        <f t="shared" si="70"/>
        <v>#N/A</v>
      </c>
      <c r="R416" s="3" t="e">
        <f t="shared" si="71"/>
        <v>#N/A</v>
      </c>
      <c r="S416" s="3" t="e">
        <f t="shared" si="72"/>
        <v>#N/A</v>
      </c>
      <c r="T416" s="3" t="e">
        <f t="shared" si="73"/>
        <v>#N/A</v>
      </c>
      <c r="U416" s="3" t="e">
        <f t="shared" si="74"/>
        <v>#N/A</v>
      </c>
      <c r="V416" s="3" t="e">
        <f t="shared" si="75"/>
        <v>#N/A</v>
      </c>
      <c r="W416" s="2" t="e">
        <f t="shared" si="76"/>
        <v>#N/A</v>
      </c>
    </row>
    <row r="417" spans="1:23" x14ac:dyDescent="0.25">
      <c r="A417" t="s">
        <v>864</v>
      </c>
      <c r="B417" t="s">
        <v>865</v>
      </c>
      <c r="D417" t="s">
        <v>9</v>
      </c>
      <c r="E417" s="2">
        <v>2337</v>
      </c>
      <c r="F417" s="2" t="e">
        <f>VLOOKUP(A417,'USall 2016-2022'!A:T,4,FALSE)</f>
        <v>#N/A</v>
      </c>
      <c r="G417" s="3" t="e">
        <f t="shared" si="66"/>
        <v>#N/A</v>
      </c>
      <c r="H417" s="2">
        <f>VLOOKUP(A417,'OAdata 313 US GridIDs 2016-22'!A:G,2,FALSE)</f>
        <v>1800</v>
      </c>
      <c r="I417" s="2">
        <f>VLOOKUP(A417,'OAdata 313 US GridIDs 2016-22'!A:G,3,FALSE)</f>
        <v>539</v>
      </c>
      <c r="J417" s="2">
        <f>VLOOKUP(A417,'OAdata 313 US GridIDs 2016-22'!A:G,4,FALSE)</f>
        <v>418</v>
      </c>
      <c r="K417" s="2">
        <f>VLOOKUP(A417,'OAdata 313 US GridIDs 2016-22'!A:G,5,FALSE)</f>
        <v>281</v>
      </c>
      <c r="L417" s="2">
        <f>VLOOKUP(A417,'OAdata 313 US GridIDs 2016-22'!A:G,6,FALSE)</f>
        <v>612</v>
      </c>
      <c r="M417" s="2">
        <f>VLOOKUP(A417,'OAdata 313 US GridIDs 2016-22'!A:G,7,FALSE)</f>
        <v>489</v>
      </c>
      <c r="N417" s="2">
        <f t="shared" si="67"/>
        <v>1800</v>
      </c>
      <c r="O417" s="2">
        <f t="shared" si="68"/>
        <v>0</v>
      </c>
      <c r="P417" s="2">
        <f t="shared" si="69"/>
        <v>2339</v>
      </c>
      <c r="Q417" s="6">
        <f t="shared" si="70"/>
        <v>1.0008557980316646</v>
      </c>
      <c r="R417" s="3">
        <f t="shared" si="71"/>
        <v>23.04403591278324</v>
      </c>
      <c r="S417" s="3">
        <f t="shared" si="72"/>
        <v>17.870884993587001</v>
      </c>
      <c r="T417" s="3">
        <f t="shared" si="73"/>
        <v>12.013681060282172</v>
      </c>
      <c r="U417" s="3">
        <f t="shared" si="74"/>
        <v>26.165027789653699</v>
      </c>
      <c r="V417" s="3">
        <f t="shared" si="75"/>
        <v>20.906370243693885</v>
      </c>
      <c r="W417" s="2">
        <f t="shared" si="76"/>
        <v>100</v>
      </c>
    </row>
    <row r="418" spans="1:23" x14ac:dyDescent="0.25">
      <c r="A418" t="s">
        <v>866</v>
      </c>
      <c r="B418" t="s">
        <v>867</v>
      </c>
      <c r="D418" t="s">
        <v>306</v>
      </c>
      <c r="E418" s="2">
        <v>2329</v>
      </c>
      <c r="F418" s="2">
        <f>VLOOKUP(A418,'USall 2016-2022'!A:T,4,FALSE)</f>
        <v>4752</v>
      </c>
      <c r="G418" s="3">
        <f t="shared" si="66"/>
        <v>49.010942760942761</v>
      </c>
      <c r="H418" s="2" t="e">
        <f>VLOOKUP(A418,'OAdata 313 US GridIDs 2016-22'!A:G,2,FALSE)</f>
        <v>#N/A</v>
      </c>
      <c r="I418" s="2" t="e">
        <f>VLOOKUP(A418,'OAdata 313 US GridIDs 2016-22'!A:G,3,FALSE)</f>
        <v>#N/A</v>
      </c>
      <c r="J418" s="2" t="e">
        <f>VLOOKUP(A418,'OAdata 313 US GridIDs 2016-22'!A:G,4,FALSE)</f>
        <v>#N/A</v>
      </c>
      <c r="K418" s="2" t="e">
        <f>VLOOKUP(A418,'OAdata 313 US GridIDs 2016-22'!A:G,5,FALSE)</f>
        <v>#N/A</v>
      </c>
      <c r="L418" s="2" t="e">
        <f>VLOOKUP(A418,'OAdata 313 US GridIDs 2016-22'!A:G,6,FALSE)</f>
        <v>#N/A</v>
      </c>
      <c r="M418" s="2" t="e">
        <f>VLOOKUP(A418,'OAdata 313 US GridIDs 2016-22'!A:G,7,FALSE)</f>
        <v>#N/A</v>
      </c>
      <c r="N418" s="2" t="e">
        <f t="shared" si="67"/>
        <v>#N/A</v>
      </c>
      <c r="O418" s="2" t="e">
        <f t="shared" si="68"/>
        <v>#N/A</v>
      </c>
      <c r="P418" s="2" t="e">
        <f t="shared" si="69"/>
        <v>#N/A</v>
      </c>
      <c r="Q418" s="6" t="e">
        <f t="shared" si="70"/>
        <v>#N/A</v>
      </c>
      <c r="R418" s="3" t="e">
        <f t="shared" si="71"/>
        <v>#N/A</v>
      </c>
      <c r="S418" s="3" t="e">
        <f t="shared" si="72"/>
        <v>#N/A</v>
      </c>
      <c r="T418" s="3" t="e">
        <f t="shared" si="73"/>
        <v>#N/A</v>
      </c>
      <c r="U418" s="3" t="e">
        <f t="shared" si="74"/>
        <v>#N/A</v>
      </c>
      <c r="V418" s="3" t="e">
        <f t="shared" si="75"/>
        <v>#N/A</v>
      </c>
      <c r="W418" s="2" t="e">
        <f t="shared" si="76"/>
        <v>#N/A</v>
      </c>
    </row>
    <row r="419" spans="1:23" x14ac:dyDescent="0.25">
      <c r="A419" t="s">
        <v>868</v>
      </c>
      <c r="B419" t="s">
        <v>869</v>
      </c>
      <c r="D419" t="s">
        <v>570</v>
      </c>
      <c r="E419" s="2">
        <v>2319</v>
      </c>
      <c r="F419" s="2" t="e">
        <f>VLOOKUP(A419,'USall 2016-2022'!A:T,4,FALSE)</f>
        <v>#N/A</v>
      </c>
      <c r="G419" s="3" t="e">
        <f t="shared" si="66"/>
        <v>#N/A</v>
      </c>
      <c r="H419" s="2" t="e">
        <f>VLOOKUP(A419,'OAdata 313 US GridIDs 2016-22'!A:G,2,FALSE)</f>
        <v>#N/A</v>
      </c>
      <c r="I419" s="2" t="e">
        <f>VLOOKUP(A419,'OAdata 313 US GridIDs 2016-22'!A:G,3,FALSE)</f>
        <v>#N/A</v>
      </c>
      <c r="J419" s="2" t="e">
        <f>VLOOKUP(A419,'OAdata 313 US GridIDs 2016-22'!A:G,4,FALSE)</f>
        <v>#N/A</v>
      </c>
      <c r="K419" s="2" t="e">
        <f>VLOOKUP(A419,'OAdata 313 US GridIDs 2016-22'!A:G,5,FALSE)</f>
        <v>#N/A</v>
      </c>
      <c r="L419" s="2" t="e">
        <f>VLOOKUP(A419,'OAdata 313 US GridIDs 2016-22'!A:G,6,FALSE)</f>
        <v>#N/A</v>
      </c>
      <c r="M419" s="2" t="e">
        <f>VLOOKUP(A419,'OAdata 313 US GridIDs 2016-22'!A:G,7,FALSE)</f>
        <v>#N/A</v>
      </c>
      <c r="N419" s="2" t="e">
        <f t="shared" si="67"/>
        <v>#N/A</v>
      </c>
      <c r="O419" s="2" t="e">
        <f t="shared" si="68"/>
        <v>#N/A</v>
      </c>
      <c r="P419" s="2" t="e">
        <f t="shared" si="69"/>
        <v>#N/A</v>
      </c>
      <c r="Q419" s="6" t="e">
        <f t="shared" si="70"/>
        <v>#N/A</v>
      </c>
      <c r="R419" s="3" t="e">
        <f t="shared" si="71"/>
        <v>#N/A</v>
      </c>
      <c r="S419" s="3" t="e">
        <f t="shared" si="72"/>
        <v>#N/A</v>
      </c>
      <c r="T419" s="3" t="e">
        <f t="shared" si="73"/>
        <v>#N/A</v>
      </c>
      <c r="U419" s="3" t="e">
        <f t="shared" si="74"/>
        <v>#N/A</v>
      </c>
      <c r="V419" s="3" t="e">
        <f t="shared" si="75"/>
        <v>#N/A</v>
      </c>
      <c r="W419" s="2" t="e">
        <f t="shared" si="76"/>
        <v>#N/A</v>
      </c>
    </row>
    <row r="420" spans="1:23" x14ac:dyDescent="0.25">
      <c r="A420" t="s">
        <v>870</v>
      </c>
      <c r="B420" t="s">
        <v>871</v>
      </c>
      <c r="D420" t="s">
        <v>491</v>
      </c>
      <c r="E420" s="2">
        <v>2312</v>
      </c>
      <c r="F420" s="2" t="e">
        <f>VLOOKUP(A420,'USall 2016-2022'!A:T,4,FALSE)</f>
        <v>#N/A</v>
      </c>
      <c r="G420" s="3" t="e">
        <f t="shared" si="66"/>
        <v>#N/A</v>
      </c>
      <c r="H420" s="2" t="e">
        <f>VLOOKUP(A420,'OAdata 313 US GridIDs 2016-22'!A:G,2,FALSE)</f>
        <v>#N/A</v>
      </c>
      <c r="I420" s="2" t="e">
        <f>VLOOKUP(A420,'OAdata 313 US GridIDs 2016-22'!A:G,3,FALSE)</f>
        <v>#N/A</v>
      </c>
      <c r="J420" s="2" t="e">
        <f>VLOOKUP(A420,'OAdata 313 US GridIDs 2016-22'!A:G,4,FALSE)</f>
        <v>#N/A</v>
      </c>
      <c r="K420" s="2" t="e">
        <f>VLOOKUP(A420,'OAdata 313 US GridIDs 2016-22'!A:G,5,FALSE)</f>
        <v>#N/A</v>
      </c>
      <c r="L420" s="2" t="e">
        <f>VLOOKUP(A420,'OAdata 313 US GridIDs 2016-22'!A:G,6,FALSE)</f>
        <v>#N/A</v>
      </c>
      <c r="M420" s="2" t="e">
        <f>VLOOKUP(A420,'OAdata 313 US GridIDs 2016-22'!A:G,7,FALSE)</f>
        <v>#N/A</v>
      </c>
      <c r="N420" s="2" t="e">
        <f t="shared" si="67"/>
        <v>#N/A</v>
      </c>
      <c r="O420" s="2" t="e">
        <f t="shared" si="68"/>
        <v>#N/A</v>
      </c>
      <c r="P420" s="2" t="e">
        <f t="shared" si="69"/>
        <v>#N/A</v>
      </c>
      <c r="Q420" s="6" t="e">
        <f t="shared" si="70"/>
        <v>#N/A</v>
      </c>
      <c r="R420" s="3" t="e">
        <f t="shared" si="71"/>
        <v>#N/A</v>
      </c>
      <c r="S420" s="3" t="e">
        <f t="shared" si="72"/>
        <v>#N/A</v>
      </c>
      <c r="T420" s="3" t="e">
        <f t="shared" si="73"/>
        <v>#N/A</v>
      </c>
      <c r="U420" s="3" t="e">
        <f t="shared" si="74"/>
        <v>#N/A</v>
      </c>
      <c r="V420" s="3" t="e">
        <f t="shared" si="75"/>
        <v>#N/A</v>
      </c>
      <c r="W420" s="2" t="e">
        <f t="shared" si="76"/>
        <v>#N/A</v>
      </c>
    </row>
    <row r="421" spans="1:23" x14ac:dyDescent="0.25">
      <c r="A421" t="s">
        <v>872</v>
      </c>
      <c r="B421" t="s">
        <v>873</v>
      </c>
      <c r="D421" t="s">
        <v>408</v>
      </c>
      <c r="E421" s="2">
        <v>2300</v>
      </c>
      <c r="F421" s="2">
        <f>VLOOKUP(A421,'USall 2016-2022'!A:T,4,FALSE)</f>
        <v>4571</v>
      </c>
      <c r="G421" s="3">
        <f t="shared" si="66"/>
        <v>50.317217239116161</v>
      </c>
      <c r="H421" s="2" t="e">
        <f>VLOOKUP(A421,'OAdata 313 US GridIDs 2016-22'!A:G,2,FALSE)</f>
        <v>#N/A</v>
      </c>
      <c r="I421" s="2" t="e">
        <f>VLOOKUP(A421,'OAdata 313 US GridIDs 2016-22'!A:G,3,FALSE)</f>
        <v>#N/A</v>
      </c>
      <c r="J421" s="2" t="e">
        <f>VLOOKUP(A421,'OAdata 313 US GridIDs 2016-22'!A:G,4,FALSE)</f>
        <v>#N/A</v>
      </c>
      <c r="K421" s="2" t="e">
        <f>VLOOKUP(A421,'OAdata 313 US GridIDs 2016-22'!A:G,5,FALSE)</f>
        <v>#N/A</v>
      </c>
      <c r="L421" s="2" t="e">
        <f>VLOOKUP(A421,'OAdata 313 US GridIDs 2016-22'!A:G,6,FALSE)</f>
        <v>#N/A</v>
      </c>
      <c r="M421" s="2" t="e">
        <f>VLOOKUP(A421,'OAdata 313 US GridIDs 2016-22'!A:G,7,FALSE)</f>
        <v>#N/A</v>
      </c>
      <c r="N421" s="2" t="e">
        <f t="shared" si="67"/>
        <v>#N/A</v>
      </c>
      <c r="O421" s="2" t="e">
        <f t="shared" si="68"/>
        <v>#N/A</v>
      </c>
      <c r="P421" s="2" t="e">
        <f t="shared" si="69"/>
        <v>#N/A</v>
      </c>
      <c r="Q421" s="6" t="e">
        <f t="shared" si="70"/>
        <v>#N/A</v>
      </c>
      <c r="R421" s="3" t="e">
        <f t="shared" si="71"/>
        <v>#N/A</v>
      </c>
      <c r="S421" s="3" t="e">
        <f t="shared" si="72"/>
        <v>#N/A</v>
      </c>
      <c r="T421" s="3" t="e">
        <f t="shared" si="73"/>
        <v>#N/A</v>
      </c>
      <c r="U421" s="3" t="e">
        <f t="shared" si="74"/>
        <v>#N/A</v>
      </c>
      <c r="V421" s="3" t="e">
        <f t="shared" si="75"/>
        <v>#N/A</v>
      </c>
      <c r="W421" s="2" t="e">
        <f t="shared" si="76"/>
        <v>#N/A</v>
      </c>
    </row>
    <row r="422" spans="1:23" x14ac:dyDescent="0.25">
      <c r="A422" t="s">
        <v>874</v>
      </c>
      <c r="B422" t="s">
        <v>875</v>
      </c>
      <c r="D422" t="s">
        <v>144</v>
      </c>
      <c r="E422" s="2">
        <v>2288</v>
      </c>
      <c r="F422" s="2">
        <f>VLOOKUP(A422,'USall 2016-2022'!A:T,4,FALSE)</f>
        <v>5255</v>
      </c>
      <c r="G422" s="3">
        <f t="shared" si="66"/>
        <v>43.539486203615603</v>
      </c>
      <c r="H422" s="2" t="e">
        <f>VLOOKUP(A422,'OAdata 313 US GridIDs 2016-22'!A:G,2,FALSE)</f>
        <v>#N/A</v>
      </c>
      <c r="I422" s="2" t="e">
        <f>VLOOKUP(A422,'OAdata 313 US GridIDs 2016-22'!A:G,3,FALSE)</f>
        <v>#N/A</v>
      </c>
      <c r="J422" s="2" t="e">
        <f>VLOOKUP(A422,'OAdata 313 US GridIDs 2016-22'!A:G,4,FALSE)</f>
        <v>#N/A</v>
      </c>
      <c r="K422" s="2" t="e">
        <f>VLOOKUP(A422,'OAdata 313 US GridIDs 2016-22'!A:G,5,FALSE)</f>
        <v>#N/A</v>
      </c>
      <c r="L422" s="2" t="e">
        <f>VLOOKUP(A422,'OAdata 313 US GridIDs 2016-22'!A:G,6,FALSE)</f>
        <v>#N/A</v>
      </c>
      <c r="M422" s="2" t="e">
        <f>VLOOKUP(A422,'OAdata 313 US GridIDs 2016-22'!A:G,7,FALSE)</f>
        <v>#N/A</v>
      </c>
      <c r="N422" s="2" t="e">
        <f t="shared" si="67"/>
        <v>#N/A</v>
      </c>
      <c r="O422" s="2" t="e">
        <f t="shared" si="68"/>
        <v>#N/A</v>
      </c>
      <c r="P422" s="2" t="e">
        <f t="shared" si="69"/>
        <v>#N/A</v>
      </c>
      <c r="Q422" s="6" t="e">
        <f t="shared" si="70"/>
        <v>#N/A</v>
      </c>
      <c r="R422" s="3" t="e">
        <f t="shared" si="71"/>
        <v>#N/A</v>
      </c>
      <c r="S422" s="3" t="e">
        <f t="shared" si="72"/>
        <v>#N/A</v>
      </c>
      <c r="T422" s="3" t="e">
        <f t="shared" si="73"/>
        <v>#N/A</v>
      </c>
      <c r="U422" s="3" t="e">
        <f t="shared" si="74"/>
        <v>#N/A</v>
      </c>
      <c r="V422" s="3" t="e">
        <f t="shared" si="75"/>
        <v>#N/A</v>
      </c>
      <c r="W422" s="2" t="e">
        <f t="shared" si="76"/>
        <v>#N/A</v>
      </c>
    </row>
    <row r="423" spans="1:23" x14ac:dyDescent="0.25">
      <c r="A423" t="s">
        <v>876</v>
      </c>
      <c r="B423" t="s">
        <v>877</v>
      </c>
      <c r="D423" t="s">
        <v>144</v>
      </c>
      <c r="E423" s="2">
        <v>2279</v>
      </c>
      <c r="F423" s="2" t="e">
        <f>VLOOKUP(A423,'USall 2016-2022'!A:T,4,FALSE)</f>
        <v>#N/A</v>
      </c>
      <c r="G423" s="3" t="e">
        <f t="shared" si="66"/>
        <v>#N/A</v>
      </c>
      <c r="H423" s="2" t="e">
        <f>VLOOKUP(A423,'OAdata 313 US GridIDs 2016-22'!A:G,2,FALSE)</f>
        <v>#N/A</v>
      </c>
      <c r="I423" s="2" t="e">
        <f>VLOOKUP(A423,'OAdata 313 US GridIDs 2016-22'!A:G,3,FALSE)</f>
        <v>#N/A</v>
      </c>
      <c r="J423" s="2" t="e">
        <f>VLOOKUP(A423,'OAdata 313 US GridIDs 2016-22'!A:G,4,FALSE)</f>
        <v>#N/A</v>
      </c>
      <c r="K423" s="2" t="e">
        <f>VLOOKUP(A423,'OAdata 313 US GridIDs 2016-22'!A:G,5,FALSE)</f>
        <v>#N/A</v>
      </c>
      <c r="L423" s="2" t="e">
        <f>VLOOKUP(A423,'OAdata 313 US GridIDs 2016-22'!A:G,6,FALSE)</f>
        <v>#N/A</v>
      </c>
      <c r="M423" s="2" t="e">
        <f>VLOOKUP(A423,'OAdata 313 US GridIDs 2016-22'!A:G,7,FALSE)</f>
        <v>#N/A</v>
      </c>
      <c r="N423" s="2" t="e">
        <f t="shared" si="67"/>
        <v>#N/A</v>
      </c>
      <c r="O423" s="2" t="e">
        <f t="shared" si="68"/>
        <v>#N/A</v>
      </c>
      <c r="P423" s="2" t="e">
        <f t="shared" si="69"/>
        <v>#N/A</v>
      </c>
      <c r="Q423" s="6" t="e">
        <f t="shared" si="70"/>
        <v>#N/A</v>
      </c>
      <c r="R423" s="3" t="e">
        <f t="shared" si="71"/>
        <v>#N/A</v>
      </c>
      <c r="S423" s="3" t="e">
        <f t="shared" si="72"/>
        <v>#N/A</v>
      </c>
      <c r="T423" s="3" t="e">
        <f t="shared" si="73"/>
        <v>#N/A</v>
      </c>
      <c r="U423" s="3" t="e">
        <f t="shared" si="74"/>
        <v>#N/A</v>
      </c>
      <c r="V423" s="3" t="e">
        <f t="shared" si="75"/>
        <v>#N/A</v>
      </c>
      <c r="W423" s="2" t="e">
        <f t="shared" si="76"/>
        <v>#N/A</v>
      </c>
    </row>
    <row r="424" spans="1:23" x14ac:dyDescent="0.25">
      <c r="A424" t="s">
        <v>878</v>
      </c>
      <c r="B424" t="s">
        <v>879</v>
      </c>
      <c r="D424" t="s">
        <v>9</v>
      </c>
      <c r="E424" s="2">
        <v>2275</v>
      </c>
      <c r="F424" s="2" t="e">
        <f>VLOOKUP(A424,'USall 2016-2022'!A:T,4,FALSE)</f>
        <v>#N/A</v>
      </c>
      <c r="G424" s="3" t="e">
        <f t="shared" si="66"/>
        <v>#N/A</v>
      </c>
      <c r="H424" s="2">
        <f>VLOOKUP(A424,'OAdata 313 US GridIDs 2016-22'!A:G,2,FALSE)</f>
        <v>1769</v>
      </c>
      <c r="I424" s="2">
        <f>VLOOKUP(A424,'OAdata 313 US GridIDs 2016-22'!A:G,3,FALSE)</f>
        <v>506</v>
      </c>
      <c r="J424" s="2">
        <f>VLOOKUP(A424,'OAdata 313 US GridIDs 2016-22'!A:G,4,FALSE)</f>
        <v>373</v>
      </c>
      <c r="K424" s="2">
        <f>VLOOKUP(A424,'OAdata 313 US GridIDs 2016-22'!A:G,5,FALSE)</f>
        <v>565</v>
      </c>
      <c r="L424" s="2">
        <f>VLOOKUP(A424,'OAdata 313 US GridIDs 2016-22'!A:G,6,FALSE)</f>
        <v>389</v>
      </c>
      <c r="M424" s="2">
        <f>VLOOKUP(A424,'OAdata 313 US GridIDs 2016-22'!A:G,7,FALSE)</f>
        <v>442</v>
      </c>
      <c r="N424" s="2">
        <f t="shared" si="67"/>
        <v>1769</v>
      </c>
      <c r="O424" s="2">
        <f t="shared" si="68"/>
        <v>0</v>
      </c>
      <c r="P424" s="2">
        <f t="shared" si="69"/>
        <v>2275</v>
      </c>
      <c r="Q424" s="6">
        <f t="shared" si="70"/>
        <v>1</v>
      </c>
      <c r="R424" s="3">
        <f t="shared" si="71"/>
        <v>22.241758241758241</v>
      </c>
      <c r="S424" s="3">
        <f t="shared" si="72"/>
        <v>16.395604395604398</v>
      </c>
      <c r="T424" s="3">
        <f t="shared" si="73"/>
        <v>24.835164835164836</v>
      </c>
      <c r="U424" s="3">
        <f t="shared" si="74"/>
        <v>17.098901098901099</v>
      </c>
      <c r="V424" s="3">
        <f t="shared" si="75"/>
        <v>19.428571428571427</v>
      </c>
      <c r="W424" s="2">
        <f t="shared" si="76"/>
        <v>100</v>
      </c>
    </row>
    <row r="425" spans="1:23" x14ac:dyDescent="0.25">
      <c r="A425" t="s">
        <v>880</v>
      </c>
      <c r="B425" t="s">
        <v>881</v>
      </c>
      <c r="D425" t="s">
        <v>9</v>
      </c>
      <c r="E425" s="2">
        <v>2271</v>
      </c>
      <c r="F425" s="2">
        <f>VLOOKUP(A425,'USall 2016-2022'!A:T,4,FALSE)</f>
        <v>8914</v>
      </c>
      <c r="G425" s="3">
        <f t="shared" si="66"/>
        <v>25.476778101862241</v>
      </c>
      <c r="H425" s="2">
        <f>VLOOKUP(A425,'OAdata 313 US GridIDs 2016-22'!A:G,2,FALSE)</f>
        <v>1753</v>
      </c>
      <c r="I425" s="2">
        <f>VLOOKUP(A425,'OAdata 313 US GridIDs 2016-22'!A:G,3,FALSE)</f>
        <v>517</v>
      </c>
      <c r="J425" s="2">
        <f>VLOOKUP(A425,'OAdata 313 US GridIDs 2016-22'!A:G,4,FALSE)</f>
        <v>578</v>
      </c>
      <c r="K425" s="2">
        <f>VLOOKUP(A425,'OAdata 313 US GridIDs 2016-22'!A:G,5,FALSE)</f>
        <v>599</v>
      </c>
      <c r="L425" s="2">
        <f>VLOOKUP(A425,'OAdata 313 US GridIDs 2016-22'!A:G,6,FALSE)</f>
        <v>357</v>
      </c>
      <c r="M425" s="2">
        <f>VLOOKUP(A425,'OAdata 313 US GridIDs 2016-22'!A:G,7,FALSE)</f>
        <v>219</v>
      </c>
      <c r="N425" s="2">
        <f t="shared" si="67"/>
        <v>1753</v>
      </c>
      <c r="O425" s="2">
        <f t="shared" si="68"/>
        <v>0</v>
      </c>
      <c r="P425" s="2">
        <f t="shared" si="69"/>
        <v>2270</v>
      </c>
      <c r="Q425" s="6">
        <f t="shared" si="70"/>
        <v>0.99955966534566265</v>
      </c>
      <c r="R425" s="3">
        <f t="shared" si="71"/>
        <v>22.77533039647577</v>
      </c>
      <c r="S425" s="3">
        <f t="shared" si="72"/>
        <v>25.462555066079297</v>
      </c>
      <c r="T425" s="3">
        <f t="shared" si="73"/>
        <v>26.387665198237887</v>
      </c>
      <c r="U425" s="3">
        <f t="shared" si="74"/>
        <v>15.726872246696036</v>
      </c>
      <c r="V425" s="3">
        <f t="shared" si="75"/>
        <v>9.6475770925110123</v>
      </c>
      <c r="W425" s="2">
        <f t="shared" si="76"/>
        <v>100</v>
      </c>
    </row>
    <row r="426" spans="1:23" x14ac:dyDescent="0.25">
      <c r="A426" t="s">
        <v>882</v>
      </c>
      <c r="B426" t="s">
        <v>883</v>
      </c>
      <c r="D426" t="s">
        <v>408</v>
      </c>
      <c r="E426" s="2">
        <v>2266</v>
      </c>
      <c r="F426" s="2">
        <f>VLOOKUP(A426,'USall 2016-2022'!A:T,4,FALSE)</f>
        <v>7731</v>
      </c>
      <c r="G426" s="3">
        <f t="shared" si="66"/>
        <v>29.310567843745961</v>
      </c>
      <c r="H426" s="2" t="e">
        <f>VLOOKUP(A426,'OAdata 313 US GridIDs 2016-22'!A:G,2,FALSE)</f>
        <v>#N/A</v>
      </c>
      <c r="I426" s="2" t="e">
        <f>VLOOKUP(A426,'OAdata 313 US GridIDs 2016-22'!A:G,3,FALSE)</f>
        <v>#N/A</v>
      </c>
      <c r="J426" s="2" t="e">
        <f>VLOOKUP(A426,'OAdata 313 US GridIDs 2016-22'!A:G,4,FALSE)</f>
        <v>#N/A</v>
      </c>
      <c r="K426" s="2" t="e">
        <f>VLOOKUP(A426,'OAdata 313 US GridIDs 2016-22'!A:G,5,FALSE)</f>
        <v>#N/A</v>
      </c>
      <c r="L426" s="2" t="e">
        <f>VLOOKUP(A426,'OAdata 313 US GridIDs 2016-22'!A:G,6,FALSE)</f>
        <v>#N/A</v>
      </c>
      <c r="M426" s="2" t="e">
        <f>VLOOKUP(A426,'OAdata 313 US GridIDs 2016-22'!A:G,7,FALSE)</f>
        <v>#N/A</v>
      </c>
      <c r="N426" s="2" t="e">
        <f t="shared" si="67"/>
        <v>#N/A</v>
      </c>
      <c r="O426" s="2" t="e">
        <f t="shared" si="68"/>
        <v>#N/A</v>
      </c>
      <c r="P426" s="2" t="e">
        <f t="shared" si="69"/>
        <v>#N/A</v>
      </c>
      <c r="Q426" s="6" t="e">
        <f t="shared" si="70"/>
        <v>#N/A</v>
      </c>
      <c r="R426" s="3" t="e">
        <f t="shared" si="71"/>
        <v>#N/A</v>
      </c>
      <c r="S426" s="3" t="e">
        <f t="shared" si="72"/>
        <v>#N/A</v>
      </c>
      <c r="T426" s="3" t="e">
        <f t="shared" si="73"/>
        <v>#N/A</v>
      </c>
      <c r="U426" s="3" t="e">
        <f t="shared" si="74"/>
        <v>#N/A</v>
      </c>
      <c r="V426" s="3" t="e">
        <f t="shared" si="75"/>
        <v>#N/A</v>
      </c>
      <c r="W426" s="2" t="e">
        <f t="shared" si="76"/>
        <v>#N/A</v>
      </c>
    </row>
    <row r="427" spans="1:23" x14ac:dyDescent="0.25">
      <c r="A427" t="s">
        <v>884</v>
      </c>
      <c r="B427" t="s">
        <v>885</v>
      </c>
      <c r="D427" t="s">
        <v>303</v>
      </c>
      <c r="E427" s="2">
        <v>2262</v>
      </c>
      <c r="F427" s="2">
        <f>VLOOKUP(A427,'USall 2016-2022'!A:T,4,FALSE)</f>
        <v>5299</v>
      </c>
      <c r="G427" s="3">
        <f t="shared" si="66"/>
        <v>42.687299490469897</v>
      </c>
      <c r="H427" s="2" t="e">
        <f>VLOOKUP(A427,'OAdata 313 US GridIDs 2016-22'!A:G,2,FALSE)</f>
        <v>#N/A</v>
      </c>
      <c r="I427" s="2" t="e">
        <f>VLOOKUP(A427,'OAdata 313 US GridIDs 2016-22'!A:G,3,FALSE)</f>
        <v>#N/A</v>
      </c>
      <c r="J427" s="2" t="e">
        <f>VLOOKUP(A427,'OAdata 313 US GridIDs 2016-22'!A:G,4,FALSE)</f>
        <v>#N/A</v>
      </c>
      <c r="K427" s="2" t="e">
        <f>VLOOKUP(A427,'OAdata 313 US GridIDs 2016-22'!A:G,5,FALSE)</f>
        <v>#N/A</v>
      </c>
      <c r="L427" s="2" t="e">
        <f>VLOOKUP(A427,'OAdata 313 US GridIDs 2016-22'!A:G,6,FALSE)</f>
        <v>#N/A</v>
      </c>
      <c r="M427" s="2" t="e">
        <f>VLOOKUP(A427,'OAdata 313 US GridIDs 2016-22'!A:G,7,FALSE)</f>
        <v>#N/A</v>
      </c>
      <c r="N427" s="2" t="e">
        <f t="shared" si="67"/>
        <v>#N/A</v>
      </c>
      <c r="O427" s="2" t="e">
        <f t="shared" si="68"/>
        <v>#N/A</v>
      </c>
      <c r="P427" s="2" t="e">
        <f t="shared" si="69"/>
        <v>#N/A</v>
      </c>
      <c r="Q427" s="6" t="e">
        <f t="shared" si="70"/>
        <v>#N/A</v>
      </c>
      <c r="R427" s="3" t="e">
        <f t="shared" si="71"/>
        <v>#N/A</v>
      </c>
      <c r="S427" s="3" t="e">
        <f t="shared" si="72"/>
        <v>#N/A</v>
      </c>
      <c r="T427" s="3" t="e">
        <f t="shared" si="73"/>
        <v>#N/A</v>
      </c>
      <c r="U427" s="3" t="e">
        <f t="shared" si="74"/>
        <v>#N/A</v>
      </c>
      <c r="V427" s="3" t="e">
        <f t="shared" si="75"/>
        <v>#N/A</v>
      </c>
      <c r="W427" s="2" t="e">
        <f t="shared" si="76"/>
        <v>#N/A</v>
      </c>
    </row>
    <row r="428" spans="1:23" x14ac:dyDescent="0.25">
      <c r="A428" t="s">
        <v>886</v>
      </c>
      <c r="B428" t="s">
        <v>887</v>
      </c>
      <c r="D428" t="s">
        <v>9</v>
      </c>
      <c r="E428" s="2">
        <v>2262</v>
      </c>
      <c r="F428" s="2" t="e">
        <f>VLOOKUP(A428,'USall 2016-2022'!A:T,4,FALSE)</f>
        <v>#N/A</v>
      </c>
      <c r="G428" s="3" t="e">
        <f t="shared" si="66"/>
        <v>#N/A</v>
      </c>
      <c r="H428" s="2">
        <f>VLOOKUP(A428,'OAdata 313 US GridIDs 2016-22'!A:G,2,FALSE)</f>
        <v>1933</v>
      </c>
      <c r="I428" s="2">
        <f>VLOOKUP(A428,'OAdata 313 US GridIDs 2016-22'!A:G,3,FALSE)</f>
        <v>330</v>
      </c>
      <c r="J428" s="2">
        <f>VLOOKUP(A428,'OAdata 313 US GridIDs 2016-22'!A:G,4,FALSE)</f>
        <v>281</v>
      </c>
      <c r="K428" s="2">
        <f>VLOOKUP(A428,'OAdata 313 US GridIDs 2016-22'!A:G,5,FALSE)</f>
        <v>889</v>
      </c>
      <c r="L428" s="2">
        <f>VLOOKUP(A428,'OAdata 313 US GridIDs 2016-22'!A:G,6,FALSE)</f>
        <v>441</v>
      </c>
      <c r="M428" s="2">
        <f>VLOOKUP(A428,'OAdata 313 US GridIDs 2016-22'!A:G,7,FALSE)</f>
        <v>322</v>
      </c>
      <c r="N428" s="2">
        <f t="shared" si="67"/>
        <v>1933</v>
      </c>
      <c r="O428" s="2">
        <f t="shared" si="68"/>
        <v>0</v>
      </c>
      <c r="P428" s="2">
        <f t="shared" si="69"/>
        <v>2263</v>
      </c>
      <c r="Q428" s="6">
        <f t="shared" si="70"/>
        <v>1.0004420866489832</v>
      </c>
      <c r="R428" s="3">
        <f t="shared" si="71"/>
        <v>14.582412726469288</v>
      </c>
      <c r="S428" s="3">
        <f t="shared" si="72"/>
        <v>12.417145382235969</v>
      </c>
      <c r="T428" s="3">
        <f t="shared" si="73"/>
        <v>39.284136102518779</v>
      </c>
      <c r="U428" s="3">
        <f t="shared" si="74"/>
        <v>19.487406098099868</v>
      </c>
      <c r="V428" s="3">
        <f t="shared" si="75"/>
        <v>14.228899690676094</v>
      </c>
      <c r="W428" s="2">
        <f t="shared" si="76"/>
        <v>100</v>
      </c>
    </row>
    <row r="429" spans="1:23" x14ac:dyDescent="0.25">
      <c r="A429" t="s">
        <v>888</v>
      </c>
      <c r="B429" t="s">
        <v>889</v>
      </c>
      <c r="D429" t="s">
        <v>475</v>
      </c>
      <c r="E429" s="2">
        <v>2245</v>
      </c>
      <c r="F429" s="2">
        <f>VLOOKUP(A429,'USall 2016-2022'!A:T,4,FALSE)</f>
        <v>6880</v>
      </c>
      <c r="G429" s="3">
        <f t="shared" si="66"/>
        <v>32.630813953488378</v>
      </c>
      <c r="H429" s="2" t="e">
        <f>VLOOKUP(A429,'OAdata 313 US GridIDs 2016-22'!A:G,2,FALSE)</f>
        <v>#N/A</v>
      </c>
      <c r="I429" s="2" t="e">
        <f>VLOOKUP(A429,'OAdata 313 US GridIDs 2016-22'!A:G,3,FALSE)</f>
        <v>#N/A</v>
      </c>
      <c r="J429" s="2" t="e">
        <f>VLOOKUP(A429,'OAdata 313 US GridIDs 2016-22'!A:G,4,FALSE)</f>
        <v>#N/A</v>
      </c>
      <c r="K429" s="2" t="e">
        <f>VLOOKUP(A429,'OAdata 313 US GridIDs 2016-22'!A:G,5,FALSE)</f>
        <v>#N/A</v>
      </c>
      <c r="L429" s="2" t="e">
        <f>VLOOKUP(A429,'OAdata 313 US GridIDs 2016-22'!A:G,6,FALSE)</f>
        <v>#N/A</v>
      </c>
      <c r="M429" s="2" t="e">
        <f>VLOOKUP(A429,'OAdata 313 US GridIDs 2016-22'!A:G,7,FALSE)</f>
        <v>#N/A</v>
      </c>
      <c r="N429" s="2" t="e">
        <f t="shared" si="67"/>
        <v>#N/A</v>
      </c>
      <c r="O429" s="2" t="e">
        <f t="shared" si="68"/>
        <v>#N/A</v>
      </c>
      <c r="P429" s="2" t="e">
        <f t="shared" si="69"/>
        <v>#N/A</v>
      </c>
      <c r="Q429" s="6" t="e">
        <f t="shared" si="70"/>
        <v>#N/A</v>
      </c>
      <c r="R429" s="3" t="e">
        <f t="shared" si="71"/>
        <v>#N/A</v>
      </c>
      <c r="S429" s="3" t="e">
        <f t="shared" si="72"/>
        <v>#N/A</v>
      </c>
      <c r="T429" s="3" t="e">
        <f t="shared" si="73"/>
        <v>#N/A</v>
      </c>
      <c r="U429" s="3" t="e">
        <f t="shared" si="74"/>
        <v>#N/A</v>
      </c>
      <c r="V429" s="3" t="e">
        <f t="shared" si="75"/>
        <v>#N/A</v>
      </c>
      <c r="W429" s="2" t="e">
        <f t="shared" si="76"/>
        <v>#N/A</v>
      </c>
    </row>
    <row r="430" spans="1:23" x14ac:dyDescent="0.25">
      <c r="A430" t="s">
        <v>890</v>
      </c>
      <c r="B430" t="s">
        <v>891</v>
      </c>
      <c r="D430" t="s">
        <v>311</v>
      </c>
      <c r="E430" s="2">
        <v>2228</v>
      </c>
      <c r="F430" s="2">
        <f>VLOOKUP(A430,'USall 2016-2022'!A:T,4,FALSE)</f>
        <v>6300</v>
      </c>
      <c r="G430" s="3">
        <f t="shared" si="66"/>
        <v>35.365079365079367</v>
      </c>
      <c r="H430" s="2" t="e">
        <f>VLOOKUP(A430,'OAdata 313 US GridIDs 2016-22'!A:G,2,FALSE)</f>
        <v>#N/A</v>
      </c>
      <c r="I430" s="2" t="e">
        <f>VLOOKUP(A430,'OAdata 313 US GridIDs 2016-22'!A:G,3,FALSE)</f>
        <v>#N/A</v>
      </c>
      <c r="J430" s="2" t="e">
        <f>VLOOKUP(A430,'OAdata 313 US GridIDs 2016-22'!A:G,4,FALSE)</f>
        <v>#N/A</v>
      </c>
      <c r="K430" s="2" t="e">
        <f>VLOOKUP(A430,'OAdata 313 US GridIDs 2016-22'!A:G,5,FALSE)</f>
        <v>#N/A</v>
      </c>
      <c r="L430" s="2" t="e">
        <f>VLOOKUP(A430,'OAdata 313 US GridIDs 2016-22'!A:G,6,FALSE)</f>
        <v>#N/A</v>
      </c>
      <c r="M430" s="2" t="e">
        <f>VLOOKUP(A430,'OAdata 313 US GridIDs 2016-22'!A:G,7,FALSE)</f>
        <v>#N/A</v>
      </c>
      <c r="N430" s="2" t="e">
        <f t="shared" si="67"/>
        <v>#N/A</v>
      </c>
      <c r="O430" s="2" t="e">
        <f t="shared" si="68"/>
        <v>#N/A</v>
      </c>
      <c r="P430" s="2" t="e">
        <f t="shared" si="69"/>
        <v>#N/A</v>
      </c>
      <c r="Q430" s="6" t="e">
        <f t="shared" si="70"/>
        <v>#N/A</v>
      </c>
      <c r="R430" s="3" t="e">
        <f t="shared" si="71"/>
        <v>#N/A</v>
      </c>
      <c r="S430" s="3" t="e">
        <f t="shared" si="72"/>
        <v>#N/A</v>
      </c>
      <c r="T430" s="3" t="e">
        <f t="shared" si="73"/>
        <v>#N/A</v>
      </c>
      <c r="U430" s="3" t="e">
        <f t="shared" si="74"/>
        <v>#N/A</v>
      </c>
      <c r="V430" s="3" t="e">
        <f t="shared" si="75"/>
        <v>#N/A</v>
      </c>
      <c r="W430" s="2" t="e">
        <f t="shared" si="76"/>
        <v>#N/A</v>
      </c>
    </row>
    <row r="431" spans="1:23" x14ac:dyDescent="0.25">
      <c r="A431" t="s">
        <v>892</v>
      </c>
      <c r="B431" t="s">
        <v>893</v>
      </c>
      <c r="D431" t="s">
        <v>144</v>
      </c>
      <c r="E431" s="2">
        <v>2223</v>
      </c>
      <c r="F431" s="2">
        <f>VLOOKUP(A431,'USall 2016-2022'!A:T,4,FALSE)</f>
        <v>8244</v>
      </c>
      <c r="G431" s="3">
        <f t="shared" si="66"/>
        <v>26.965065502183407</v>
      </c>
      <c r="H431" s="2" t="e">
        <f>VLOOKUP(A431,'OAdata 313 US GridIDs 2016-22'!A:G,2,FALSE)</f>
        <v>#N/A</v>
      </c>
      <c r="I431" s="2" t="e">
        <f>VLOOKUP(A431,'OAdata 313 US GridIDs 2016-22'!A:G,3,FALSE)</f>
        <v>#N/A</v>
      </c>
      <c r="J431" s="2" t="e">
        <f>VLOOKUP(A431,'OAdata 313 US GridIDs 2016-22'!A:G,4,FALSE)</f>
        <v>#N/A</v>
      </c>
      <c r="K431" s="2" t="e">
        <f>VLOOKUP(A431,'OAdata 313 US GridIDs 2016-22'!A:G,5,FALSE)</f>
        <v>#N/A</v>
      </c>
      <c r="L431" s="2" t="e">
        <f>VLOOKUP(A431,'OAdata 313 US GridIDs 2016-22'!A:G,6,FALSE)</f>
        <v>#N/A</v>
      </c>
      <c r="M431" s="2" t="e">
        <f>VLOOKUP(A431,'OAdata 313 US GridIDs 2016-22'!A:G,7,FALSE)</f>
        <v>#N/A</v>
      </c>
      <c r="N431" s="2" t="e">
        <f t="shared" si="67"/>
        <v>#N/A</v>
      </c>
      <c r="O431" s="2" t="e">
        <f t="shared" si="68"/>
        <v>#N/A</v>
      </c>
      <c r="P431" s="2" t="e">
        <f t="shared" si="69"/>
        <v>#N/A</v>
      </c>
      <c r="Q431" s="6" t="e">
        <f t="shared" si="70"/>
        <v>#N/A</v>
      </c>
      <c r="R431" s="3" t="e">
        <f t="shared" si="71"/>
        <v>#N/A</v>
      </c>
      <c r="S431" s="3" t="e">
        <f t="shared" si="72"/>
        <v>#N/A</v>
      </c>
      <c r="T431" s="3" t="e">
        <f t="shared" si="73"/>
        <v>#N/A</v>
      </c>
      <c r="U431" s="3" t="e">
        <f t="shared" si="74"/>
        <v>#N/A</v>
      </c>
      <c r="V431" s="3" t="e">
        <f t="shared" si="75"/>
        <v>#N/A</v>
      </c>
      <c r="W431" s="2" t="e">
        <f t="shared" si="76"/>
        <v>#N/A</v>
      </c>
    </row>
    <row r="432" spans="1:23" x14ac:dyDescent="0.25">
      <c r="A432" t="s">
        <v>894</v>
      </c>
      <c r="B432" t="s">
        <v>895</v>
      </c>
      <c r="D432" t="s">
        <v>185</v>
      </c>
      <c r="E432" s="2">
        <v>2219</v>
      </c>
      <c r="F432" s="2">
        <f>VLOOKUP(A432,'USall 2016-2022'!A:T,4,FALSE)</f>
        <v>6112</v>
      </c>
      <c r="G432" s="3">
        <f t="shared" si="66"/>
        <v>36.305628272251312</v>
      </c>
      <c r="H432" s="2" t="e">
        <f>VLOOKUP(A432,'OAdata 313 US GridIDs 2016-22'!A:G,2,FALSE)</f>
        <v>#N/A</v>
      </c>
      <c r="I432" s="2" t="e">
        <f>VLOOKUP(A432,'OAdata 313 US GridIDs 2016-22'!A:G,3,FALSE)</f>
        <v>#N/A</v>
      </c>
      <c r="J432" s="2" t="e">
        <f>VLOOKUP(A432,'OAdata 313 US GridIDs 2016-22'!A:G,4,FALSE)</f>
        <v>#N/A</v>
      </c>
      <c r="K432" s="2" t="e">
        <f>VLOOKUP(A432,'OAdata 313 US GridIDs 2016-22'!A:G,5,FALSE)</f>
        <v>#N/A</v>
      </c>
      <c r="L432" s="2" t="e">
        <f>VLOOKUP(A432,'OAdata 313 US GridIDs 2016-22'!A:G,6,FALSE)</f>
        <v>#N/A</v>
      </c>
      <c r="M432" s="2" t="e">
        <f>VLOOKUP(A432,'OAdata 313 US GridIDs 2016-22'!A:G,7,FALSE)</f>
        <v>#N/A</v>
      </c>
      <c r="N432" s="2" t="e">
        <f t="shared" si="67"/>
        <v>#N/A</v>
      </c>
      <c r="O432" s="2" t="e">
        <f t="shared" si="68"/>
        <v>#N/A</v>
      </c>
      <c r="P432" s="2" t="e">
        <f t="shared" si="69"/>
        <v>#N/A</v>
      </c>
      <c r="Q432" s="6" t="e">
        <f t="shared" si="70"/>
        <v>#N/A</v>
      </c>
      <c r="R432" s="3" t="e">
        <f t="shared" si="71"/>
        <v>#N/A</v>
      </c>
      <c r="S432" s="3" t="e">
        <f t="shared" si="72"/>
        <v>#N/A</v>
      </c>
      <c r="T432" s="3" t="e">
        <f t="shared" si="73"/>
        <v>#N/A</v>
      </c>
      <c r="U432" s="3" t="e">
        <f t="shared" si="74"/>
        <v>#N/A</v>
      </c>
      <c r="V432" s="3" t="e">
        <f t="shared" si="75"/>
        <v>#N/A</v>
      </c>
      <c r="W432" s="2" t="e">
        <f t="shared" si="76"/>
        <v>#N/A</v>
      </c>
    </row>
    <row r="433" spans="1:23" x14ac:dyDescent="0.25">
      <c r="A433" t="s">
        <v>896</v>
      </c>
      <c r="B433" t="s">
        <v>897</v>
      </c>
      <c r="D433" t="s">
        <v>408</v>
      </c>
      <c r="E433" s="2">
        <v>2214</v>
      </c>
      <c r="F433" s="2">
        <f>VLOOKUP(A433,'USall 2016-2022'!A:T,4,FALSE)</f>
        <v>5040</v>
      </c>
      <c r="G433" s="3">
        <f t="shared" si="66"/>
        <v>43.928571428571431</v>
      </c>
      <c r="H433" s="2" t="e">
        <f>VLOOKUP(A433,'OAdata 313 US GridIDs 2016-22'!A:G,2,FALSE)</f>
        <v>#N/A</v>
      </c>
      <c r="I433" s="2" t="e">
        <f>VLOOKUP(A433,'OAdata 313 US GridIDs 2016-22'!A:G,3,FALSE)</f>
        <v>#N/A</v>
      </c>
      <c r="J433" s="2" t="e">
        <f>VLOOKUP(A433,'OAdata 313 US GridIDs 2016-22'!A:G,4,FALSE)</f>
        <v>#N/A</v>
      </c>
      <c r="K433" s="2" t="e">
        <f>VLOOKUP(A433,'OAdata 313 US GridIDs 2016-22'!A:G,5,FALSE)</f>
        <v>#N/A</v>
      </c>
      <c r="L433" s="2" t="e">
        <f>VLOOKUP(A433,'OAdata 313 US GridIDs 2016-22'!A:G,6,FALSE)</f>
        <v>#N/A</v>
      </c>
      <c r="M433" s="2" t="e">
        <f>VLOOKUP(A433,'OAdata 313 US GridIDs 2016-22'!A:G,7,FALSE)</f>
        <v>#N/A</v>
      </c>
      <c r="N433" s="2" t="e">
        <f t="shared" si="67"/>
        <v>#N/A</v>
      </c>
      <c r="O433" s="2" t="e">
        <f t="shared" si="68"/>
        <v>#N/A</v>
      </c>
      <c r="P433" s="2" t="e">
        <f t="shared" si="69"/>
        <v>#N/A</v>
      </c>
      <c r="Q433" s="6" t="e">
        <f t="shared" si="70"/>
        <v>#N/A</v>
      </c>
      <c r="R433" s="3" t="e">
        <f t="shared" si="71"/>
        <v>#N/A</v>
      </c>
      <c r="S433" s="3" t="e">
        <f t="shared" si="72"/>
        <v>#N/A</v>
      </c>
      <c r="T433" s="3" t="e">
        <f t="shared" si="73"/>
        <v>#N/A</v>
      </c>
      <c r="U433" s="3" t="e">
        <f t="shared" si="74"/>
        <v>#N/A</v>
      </c>
      <c r="V433" s="3" t="e">
        <f t="shared" si="75"/>
        <v>#N/A</v>
      </c>
      <c r="W433" s="2" t="e">
        <f t="shared" si="76"/>
        <v>#N/A</v>
      </c>
    </row>
    <row r="434" spans="1:23" x14ac:dyDescent="0.25">
      <c r="A434" t="s">
        <v>898</v>
      </c>
      <c r="B434" t="s">
        <v>899</v>
      </c>
      <c r="D434" t="s">
        <v>491</v>
      </c>
      <c r="E434" s="2">
        <v>2208</v>
      </c>
      <c r="F434" s="2" t="e">
        <f>VLOOKUP(A434,'USall 2016-2022'!A:T,4,FALSE)</f>
        <v>#N/A</v>
      </c>
      <c r="G434" s="3" t="e">
        <f t="shared" si="66"/>
        <v>#N/A</v>
      </c>
      <c r="H434" s="2" t="e">
        <f>VLOOKUP(A434,'OAdata 313 US GridIDs 2016-22'!A:G,2,FALSE)</f>
        <v>#N/A</v>
      </c>
      <c r="I434" s="2" t="e">
        <f>VLOOKUP(A434,'OAdata 313 US GridIDs 2016-22'!A:G,3,FALSE)</f>
        <v>#N/A</v>
      </c>
      <c r="J434" s="2" t="e">
        <f>VLOOKUP(A434,'OAdata 313 US GridIDs 2016-22'!A:G,4,FALSE)</f>
        <v>#N/A</v>
      </c>
      <c r="K434" s="2" t="e">
        <f>VLOOKUP(A434,'OAdata 313 US GridIDs 2016-22'!A:G,5,FALSE)</f>
        <v>#N/A</v>
      </c>
      <c r="L434" s="2" t="e">
        <f>VLOOKUP(A434,'OAdata 313 US GridIDs 2016-22'!A:G,6,FALSE)</f>
        <v>#N/A</v>
      </c>
      <c r="M434" s="2" t="e">
        <f>VLOOKUP(A434,'OAdata 313 US GridIDs 2016-22'!A:G,7,FALSE)</f>
        <v>#N/A</v>
      </c>
      <c r="N434" s="2" t="e">
        <f t="shared" si="67"/>
        <v>#N/A</v>
      </c>
      <c r="O434" s="2" t="e">
        <f t="shared" si="68"/>
        <v>#N/A</v>
      </c>
      <c r="P434" s="2" t="e">
        <f t="shared" si="69"/>
        <v>#N/A</v>
      </c>
      <c r="Q434" s="6" t="e">
        <f t="shared" si="70"/>
        <v>#N/A</v>
      </c>
      <c r="R434" s="3" t="e">
        <f t="shared" si="71"/>
        <v>#N/A</v>
      </c>
      <c r="S434" s="3" t="e">
        <f t="shared" si="72"/>
        <v>#N/A</v>
      </c>
      <c r="T434" s="3" t="e">
        <f t="shared" si="73"/>
        <v>#N/A</v>
      </c>
      <c r="U434" s="3" t="e">
        <f t="shared" si="74"/>
        <v>#N/A</v>
      </c>
      <c r="V434" s="3" t="e">
        <f t="shared" si="75"/>
        <v>#N/A</v>
      </c>
      <c r="W434" s="2" t="e">
        <f t="shared" si="76"/>
        <v>#N/A</v>
      </c>
    </row>
    <row r="435" spans="1:23" x14ac:dyDescent="0.25">
      <c r="A435" t="s">
        <v>900</v>
      </c>
      <c r="B435" t="s">
        <v>901</v>
      </c>
      <c r="D435" t="s">
        <v>185</v>
      </c>
      <c r="E435" s="2">
        <v>2207</v>
      </c>
      <c r="F435" s="2">
        <f>VLOOKUP(A435,'USall 2016-2022'!A:T,4,FALSE)</f>
        <v>5314</v>
      </c>
      <c r="G435" s="3">
        <f t="shared" si="66"/>
        <v>41.531802785095969</v>
      </c>
      <c r="H435" s="2" t="e">
        <f>VLOOKUP(A435,'OAdata 313 US GridIDs 2016-22'!A:G,2,FALSE)</f>
        <v>#N/A</v>
      </c>
      <c r="I435" s="2" t="e">
        <f>VLOOKUP(A435,'OAdata 313 US GridIDs 2016-22'!A:G,3,FALSE)</f>
        <v>#N/A</v>
      </c>
      <c r="J435" s="2" t="e">
        <f>VLOOKUP(A435,'OAdata 313 US GridIDs 2016-22'!A:G,4,FALSE)</f>
        <v>#N/A</v>
      </c>
      <c r="K435" s="2" t="e">
        <f>VLOOKUP(A435,'OAdata 313 US GridIDs 2016-22'!A:G,5,FALSE)</f>
        <v>#N/A</v>
      </c>
      <c r="L435" s="2" t="e">
        <f>VLOOKUP(A435,'OAdata 313 US GridIDs 2016-22'!A:G,6,FALSE)</f>
        <v>#N/A</v>
      </c>
      <c r="M435" s="2" t="e">
        <f>VLOOKUP(A435,'OAdata 313 US GridIDs 2016-22'!A:G,7,FALSE)</f>
        <v>#N/A</v>
      </c>
      <c r="N435" s="2" t="e">
        <f t="shared" si="67"/>
        <v>#N/A</v>
      </c>
      <c r="O435" s="2" t="e">
        <f t="shared" si="68"/>
        <v>#N/A</v>
      </c>
      <c r="P435" s="2" t="e">
        <f t="shared" si="69"/>
        <v>#N/A</v>
      </c>
      <c r="Q435" s="6" t="e">
        <f t="shared" si="70"/>
        <v>#N/A</v>
      </c>
      <c r="R435" s="3" t="e">
        <f t="shared" si="71"/>
        <v>#N/A</v>
      </c>
      <c r="S435" s="3" t="e">
        <f t="shared" si="72"/>
        <v>#N/A</v>
      </c>
      <c r="T435" s="3" t="e">
        <f t="shared" si="73"/>
        <v>#N/A</v>
      </c>
      <c r="U435" s="3" t="e">
        <f t="shared" si="74"/>
        <v>#N/A</v>
      </c>
      <c r="V435" s="3" t="e">
        <f t="shared" si="75"/>
        <v>#N/A</v>
      </c>
      <c r="W435" s="2" t="e">
        <f t="shared" si="76"/>
        <v>#N/A</v>
      </c>
    </row>
    <row r="436" spans="1:23" x14ac:dyDescent="0.25">
      <c r="A436" t="s">
        <v>902</v>
      </c>
      <c r="B436" t="s">
        <v>903</v>
      </c>
      <c r="D436" t="s">
        <v>9</v>
      </c>
      <c r="E436" s="2">
        <v>2205</v>
      </c>
      <c r="F436" s="2" t="e">
        <f>VLOOKUP(A436,'USall 2016-2022'!A:T,4,FALSE)</f>
        <v>#N/A</v>
      </c>
      <c r="G436" s="3" t="e">
        <f t="shared" si="66"/>
        <v>#N/A</v>
      </c>
      <c r="H436" s="2">
        <f>VLOOKUP(A436,'OAdata 313 US GridIDs 2016-22'!A:G,2,FALSE)</f>
        <v>1970</v>
      </c>
      <c r="I436" s="2">
        <f>VLOOKUP(A436,'OAdata 313 US GridIDs 2016-22'!A:G,3,FALSE)</f>
        <v>236</v>
      </c>
      <c r="J436" s="2">
        <f>VLOOKUP(A436,'OAdata 313 US GridIDs 2016-22'!A:G,4,FALSE)</f>
        <v>536</v>
      </c>
      <c r="K436" s="2">
        <f>VLOOKUP(A436,'OAdata 313 US GridIDs 2016-22'!A:G,5,FALSE)</f>
        <v>700</v>
      </c>
      <c r="L436" s="2">
        <f>VLOOKUP(A436,'OAdata 313 US GridIDs 2016-22'!A:G,6,FALSE)</f>
        <v>390</v>
      </c>
      <c r="M436" s="2">
        <f>VLOOKUP(A436,'OAdata 313 US GridIDs 2016-22'!A:G,7,FALSE)</f>
        <v>344</v>
      </c>
      <c r="N436" s="2">
        <f t="shared" si="67"/>
        <v>1970</v>
      </c>
      <c r="O436" s="2">
        <f t="shared" si="68"/>
        <v>0</v>
      </c>
      <c r="P436" s="2">
        <f t="shared" si="69"/>
        <v>2206</v>
      </c>
      <c r="Q436" s="6">
        <f t="shared" si="70"/>
        <v>1.0004535147392291</v>
      </c>
      <c r="R436" s="3">
        <f t="shared" si="71"/>
        <v>10.698096101541251</v>
      </c>
      <c r="S436" s="3">
        <f t="shared" si="72"/>
        <v>24.297370806890299</v>
      </c>
      <c r="T436" s="3">
        <f t="shared" si="73"/>
        <v>31.73164097914778</v>
      </c>
      <c r="U436" s="3">
        <f t="shared" si="74"/>
        <v>17.679057116953761</v>
      </c>
      <c r="V436" s="3">
        <f t="shared" si="75"/>
        <v>15.59383499546691</v>
      </c>
      <c r="W436" s="2">
        <f t="shared" si="76"/>
        <v>100</v>
      </c>
    </row>
    <row r="437" spans="1:23" x14ac:dyDescent="0.25">
      <c r="A437" t="s">
        <v>904</v>
      </c>
      <c r="B437" t="s">
        <v>905</v>
      </c>
      <c r="D437" t="s">
        <v>906</v>
      </c>
      <c r="E437" s="2">
        <v>2189</v>
      </c>
      <c r="F437" s="2">
        <f>VLOOKUP(A437,'USall 2016-2022'!A:T,4,FALSE)</f>
        <v>4757</v>
      </c>
      <c r="G437" s="3">
        <f t="shared" si="66"/>
        <v>46.016396888795455</v>
      </c>
      <c r="H437" s="2" t="e">
        <f>VLOOKUP(A437,'OAdata 313 US GridIDs 2016-22'!A:G,2,FALSE)</f>
        <v>#N/A</v>
      </c>
      <c r="I437" s="2" t="e">
        <f>VLOOKUP(A437,'OAdata 313 US GridIDs 2016-22'!A:G,3,FALSE)</f>
        <v>#N/A</v>
      </c>
      <c r="J437" s="2" t="e">
        <f>VLOOKUP(A437,'OAdata 313 US GridIDs 2016-22'!A:G,4,FALSE)</f>
        <v>#N/A</v>
      </c>
      <c r="K437" s="2" t="e">
        <f>VLOOKUP(A437,'OAdata 313 US GridIDs 2016-22'!A:G,5,FALSE)</f>
        <v>#N/A</v>
      </c>
      <c r="L437" s="2" t="e">
        <f>VLOOKUP(A437,'OAdata 313 US GridIDs 2016-22'!A:G,6,FALSE)</f>
        <v>#N/A</v>
      </c>
      <c r="M437" s="2" t="e">
        <f>VLOOKUP(A437,'OAdata 313 US GridIDs 2016-22'!A:G,7,FALSE)</f>
        <v>#N/A</v>
      </c>
      <c r="N437" s="2" t="e">
        <f t="shared" si="67"/>
        <v>#N/A</v>
      </c>
      <c r="O437" s="2" t="e">
        <f t="shared" si="68"/>
        <v>#N/A</v>
      </c>
      <c r="P437" s="2" t="e">
        <f t="shared" si="69"/>
        <v>#N/A</v>
      </c>
      <c r="Q437" s="6" t="e">
        <f t="shared" si="70"/>
        <v>#N/A</v>
      </c>
      <c r="R437" s="3" t="e">
        <f t="shared" si="71"/>
        <v>#N/A</v>
      </c>
      <c r="S437" s="3" t="e">
        <f t="shared" si="72"/>
        <v>#N/A</v>
      </c>
      <c r="T437" s="3" t="e">
        <f t="shared" si="73"/>
        <v>#N/A</v>
      </c>
      <c r="U437" s="3" t="e">
        <f t="shared" si="74"/>
        <v>#N/A</v>
      </c>
      <c r="V437" s="3" t="e">
        <f t="shared" si="75"/>
        <v>#N/A</v>
      </c>
      <c r="W437" s="2" t="e">
        <f t="shared" si="76"/>
        <v>#N/A</v>
      </c>
    </row>
    <row r="438" spans="1:23" x14ac:dyDescent="0.25">
      <c r="A438" t="s">
        <v>907</v>
      </c>
      <c r="B438" t="s">
        <v>908</v>
      </c>
      <c r="D438" t="s">
        <v>9</v>
      </c>
      <c r="E438" s="2">
        <v>2183</v>
      </c>
      <c r="F438" s="2" t="e">
        <f>VLOOKUP(A438,'USall 2016-2022'!A:T,4,FALSE)</f>
        <v>#N/A</v>
      </c>
      <c r="G438" s="3" t="e">
        <f t="shared" si="66"/>
        <v>#N/A</v>
      </c>
      <c r="H438" s="2">
        <f>VLOOKUP(A438,'OAdata 313 US GridIDs 2016-22'!A:G,2,FALSE)</f>
        <v>1884</v>
      </c>
      <c r="I438" s="2">
        <f>VLOOKUP(A438,'OAdata 313 US GridIDs 2016-22'!A:G,3,FALSE)</f>
        <v>304</v>
      </c>
      <c r="J438" s="2">
        <f>VLOOKUP(A438,'OAdata 313 US GridIDs 2016-22'!A:G,4,FALSE)</f>
        <v>750</v>
      </c>
      <c r="K438" s="2">
        <f>VLOOKUP(A438,'OAdata 313 US GridIDs 2016-22'!A:G,5,FALSE)</f>
        <v>524</v>
      </c>
      <c r="L438" s="2">
        <f>VLOOKUP(A438,'OAdata 313 US GridIDs 2016-22'!A:G,6,FALSE)</f>
        <v>387</v>
      </c>
      <c r="M438" s="2">
        <f>VLOOKUP(A438,'OAdata 313 US GridIDs 2016-22'!A:G,7,FALSE)</f>
        <v>223</v>
      </c>
      <c r="N438" s="2">
        <f t="shared" si="67"/>
        <v>1884</v>
      </c>
      <c r="O438" s="2">
        <f t="shared" si="68"/>
        <v>0</v>
      </c>
      <c r="P438" s="2">
        <f t="shared" si="69"/>
        <v>2188</v>
      </c>
      <c r="Q438" s="6">
        <f t="shared" si="70"/>
        <v>1.0022904260192396</v>
      </c>
      <c r="R438" s="3">
        <f t="shared" si="71"/>
        <v>13.893967093235831</v>
      </c>
      <c r="S438" s="3">
        <f t="shared" si="72"/>
        <v>34.277879341864711</v>
      </c>
      <c r="T438" s="3">
        <f t="shared" si="73"/>
        <v>23.948811700182816</v>
      </c>
      <c r="U438" s="3">
        <f t="shared" si="74"/>
        <v>17.687385740402195</v>
      </c>
      <c r="V438" s="3">
        <f t="shared" si="75"/>
        <v>10.191956124314443</v>
      </c>
      <c r="W438" s="2">
        <f t="shared" si="76"/>
        <v>99.999999999999986</v>
      </c>
    </row>
    <row r="439" spans="1:23" x14ac:dyDescent="0.25">
      <c r="A439" t="s">
        <v>909</v>
      </c>
      <c r="B439" t="s">
        <v>910</v>
      </c>
      <c r="D439" t="s">
        <v>303</v>
      </c>
      <c r="E439" s="2">
        <v>2172</v>
      </c>
      <c r="F439" s="2">
        <f>VLOOKUP(A439,'USall 2016-2022'!A:T,4,FALSE)</f>
        <v>4724</v>
      </c>
      <c r="G439" s="3">
        <f t="shared" si="66"/>
        <v>45.977984758679085</v>
      </c>
      <c r="H439" s="2" t="e">
        <f>VLOOKUP(A439,'OAdata 313 US GridIDs 2016-22'!A:G,2,FALSE)</f>
        <v>#N/A</v>
      </c>
      <c r="I439" s="2" t="e">
        <f>VLOOKUP(A439,'OAdata 313 US GridIDs 2016-22'!A:G,3,FALSE)</f>
        <v>#N/A</v>
      </c>
      <c r="J439" s="2" t="e">
        <f>VLOOKUP(A439,'OAdata 313 US GridIDs 2016-22'!A:G,4,FALSE)</f>
        <v>#N/A</v>
      </c>
      <c r="K439" s="2" t="e">
        <f>VLOOKUP(A439,'OAdata 313 US GridIDs 2016-22'!A:G,5,FALSE)</f>
        <v>#N/A</v>
      </c>
      <c r="L439" s="2" t="e">
        <f>VLOOKUP(A439,'OAdata 313 US GridIDs 2016-22'!A:G,6,FALSE)</f>
        <v>#N/A</v>
      </c>
      <c r="M439" s="2" t="e">
        <f>VLOOKUP(A439,'OAdata 313 US GridIDs 2016-22'!A:G,7,FALSE)</f>
        <v>#N/A</v>
      </c>
      <c r="N439" s="2" t="e">
        <f t="shared" si="67"/>
        <v>#N/A</v>
      </c>
      <c r="O439" s="2" t="e">
        <f t="shared" si="68"/>
        <v>#N/A</v>
      </c>
      <c r="P439" s="2" t="e">
        <f t="shared" si="69"/>
        <v>#N/A</v>
      </c>
      <c r="Q439" s="6" t="e">
        <f t="shared" si="70"/>
        <v>#N/A</v>
      </c>
      <c r="R439" s="3" t="e">
        <f t="shared" si="71"/>
        <v>#N/A</v>
      </c>
      <c r="S439" s="3" t="e">
        <f t="shared" si="72"/>
        <v>#N/A</v>
      </c>
      <c r="T439" s="3" t="e">
        <f t="shared" si="73"/>
        <v>#N/A</v>
      </c>
      <c r="U439" s="3" t="e">
        <f t="shared" si="74"/>
        <v>#N/A</v>
      </c>
      <c r="V439" s="3" t="e">
        <f t="shared" si="75"/>
        <v>#N/A</v>
      </c>
      <c r="W439" s="2" t="e">
        <f t="shared" si="76"/>
        <v>#N/A</v>
      </c>
    </row>
    <row r="440" spans="1:23" x14ac:dyDescent="0.25">
      <c r="A440" t="s">
        <v>911</v>
      </c>
      <c r="B440" t="s">
        <v>912</v>
      </c>
      <c r="D440" t="s">
        <v>570</v>
      </c>
      <c r="E440" s="2">
        <v>2160</v>
      </c>
      <c r="F440" s="2" t="e">
        <f>VLOOKUP(A440,'USall 2016-2022'!A:T,4,FALSE)</f>
        <v>#N/A</v>
      </c>
      <c r="G440" s="3" t="e">
        <f t="shared" si="66"/>
        <v>#N/A</v>
      </c>
      <c r="H440" s="2" t="e">
        <f>VLOOKUP(A440,'OAdata 313 US GridIDs 2016-22'!A:G,2,FALSE)</f>
        <v>#N/A</v>
      </c>
      <c r="I440" s="2" t="e">
        <f>VLOOKUP(A440,'OAdata 313 US GridIDs 2016-22'!A:G,3,FALSE)</f>
        <v>#N/A</v>
      </c>
      <c r="J440" s="2" t="e">
        <f>VLOOKUP(A440,'OAdata 313 US GridIDs 2016-22'!A:G,4,FALSE)</f>
        <v>#N/A</v>
      </c>
      <c r="K440" s="2" t="e">
        <f>VLOOKUP(A440,'OAdata 313 US GridIDs 2016-22'!A:G,5,FALSE)</f>
        <v>#N/A</v>
      </c>
      <c r="L440" s="2" t="e">
        <f>VLOOKUP(A440,'OAdata 313 US GridIDs 2016-22'!A:G,6,FALSE)</f>
        <v>#N/A</v>
      </c>
      <c r="M440" s="2" t="e">
        <f>VLOOKUP(A440,'OAdata 313 US GridIDs 2016-22'!A:G,7,FALSE)</f>
        <v>#N/A</v>
      </c>
      <c r="N440" s="2" t="e">
        <f t="shared" si="67"/>
        <v>#N/A</v>
      </c>
      <c r="O440" s="2" t="e">
        <f t="shared" si="68"/>
        <v>#N/A</v>
      </c>
      <c r="P440" s="2" t="e">
        <f t="shared" si="69"/>
        <v>#N/A</v>
      </c>
      <c r="Q440" s="6" t="e">
        <f t="shared" si="70"/>
        <v>#N/A</v>
      </c>
      <c r="R440" s="3" t="e">
        <f t="shared" si="71"/>
        <v>#N/A</v>
      </c>
      <c r="S440" s="3" t="e">
        <f t="shared" si="72"/>
        <v>#N/A</v>
      </c>
      <c r="T440" s="3" t="e">
        <f t="shared" si="73"/>
        <v>#N/A</v>
      </c>
      <c r="U440" s="3" t="e">
        <f t="shared" si="74"/>
        <v>#N/A</v>
      </c>
      <c r="V440" s="3" t="e">
        <f t="shared" si="75"/>
        <v>#N/A</v>
      </c>
      <c r="W440" s="2" t="e">
        <f t="shared" si="76"/>
        <v>#N/A</v>
      </c>
    </row>
    <row r="441" spans="1:23" x14ac:dyDescent="0.25">
      <c r="A441" t="s">
        <v>913</v>
      </c>
      <c r="B441" t="s">
        <v>914</v>
      </c>
      <c r="D441" t="s">
        <v>9</v>
      </c>
      <c r="E441" s="2">
        <v>2141</v>
      </c>
      <c r="F441" s="2" t="e">
        <f>VLOOKUP(A441,'USall 2016-2022'!A:T,4,FALSE)</f>
        <v>#N/A</v>
      </c>
      <c r="G441" s="3" t="e">
        <f t="shared" si="66"/>
        <v>#N/A</v>
      </c>
      <c r="H441" s="2">
        <f>VLOOKUP(A441,'OAdata 313 US GridIDs 2016-22'!A:G,2,FALSE)</f>
        <v>1617</v>
      </c>
      <c r="I441" s="2">
        <f>VLOOKUP(A441,'OAdata 313 US GridIDs 2016-22'!A:G,3,FALSE)</f>
        <v>507</v>
      </c>
      <c r="J441" s="2">
        <f>VLOOKUP(A441,'OAdata 313 US GridIDs 2016-22'!A:G,4,FALSE)</f>
        <v>668</v>
      </c>
      <c r="K441" s="2">
        <f>VLOOKUP(A441,'OAdata 313 US GridIDs 2016-22'!A:G,5,FALSE)</f>
        <v>450</v>
      </c>
      <c r="L441" s="2">
        <f>VLOOKUP(A441,'OAdata 313 US GridIDs 2016-22'!A:G,6,FALSE)</f>
        <v>348</v>
      </c>
      <c r="M441" s="2">
        <f>VLOOKUP(A441,'OAdata 313 US GridIDs 2016-22'!A:G,7,FALSE)</f>
        <v>151</v>
      </c>
      <c r="N441" s="2">
        <f t="shared" si="67"/>
        <v>1617</v>
      </c>
      <c r="O441" s="2">
        <f t="shared" si="68"/>
        <v>0</v>
      </c>
      <c r="P441" s="2">
        <f t="shared" si="69"/>
        <v>2124</v>
      </c>
      <c r="Q441" s="6">
        <f t="shared" si="70"/>
        <v>0.99205978514712756</v>
      </c>
      <c r="R441" s="3">
        <f t="shared" si="71"/>
        <v>23.870056497175142</v>
      </c>
      <c r="S441" s="3">
        <f t="shared" si="72"/>
        <v>31.450094161958571</v>
      </c>
      <c r="T441" s="3">
        <f t="shared" si="73"/>
        <v>21.1864406779661</v>
      </c>
      <c r="U441" s="3">
        <f t="shared" si="74"/>
        <v>16.38418079096045</v>
      </c>
      <c r="V441" s="3">
        <f t="shared" si="75"/>
        <v>7.109227871939737</v>
      </c>
      <c r="W441" s="2">
        <f t="shared" si="76"/>
        <v>100</v>
      </c>
    </row>
    <row r="442" spans="1:23" x14ac:dyDescent="0.25">
      <c r="A442" t="s">
        <v>915</v>
      </c>
      <c r="B442" t="s">
        <v>916</v>
      </c>
      <c r="D442" t="s">
        <v>533</v>
      </c>
      <c r="E442" s="2">
        <v>2140</v>
      </c>
      <c r="F442" s="2">
        <f>VLOOKUP(A442,'USall 2016-2022'!A:T,4,FALSE)</f>
        <v>6167</v>
      </c>
      <c r="G442" s="3">
        <f t="shared" si="66"/>
        <v>34.700826982325275</v>
      </c>
      <c r="H442" s="2" t="e">
        <f>VLOOKUP(A442,'OAdata 313 US GridIDs 2016-22'!A:G,2,FALSE)</f>
        <v>#N/A</v>
      </c>
      <c r="I442" s="2" t="e">
        <f>VLOOKUP(A442,'OAdata 313 US GridIDs 2016-22'!A:G,3,FALSE)</f>
        <v>#N/A</v>
      </c>
      <c r="J442" s="2" t="e">
        <f>VLOOKUP(A442,'OAdata 313 US GridIDs 2016-22'!A:G,4,FALSE)</f>
        <v>#N/A</v>
      </c>
      <c r="K442" s="2" t="e">
        <f>VLOOKUP(A442,'OAdata 313 US GridIDs 2016-22'!A:G,5,FALSE)</f>
        <v>#N/A</v>
      </c>
      <c r="L442" s="2" t="e">
        <f>VLOOKUP(A442,'OAdata 313 US GridIDs 2016-22'!A:G,6,FALSE)</f>
        <v>#N/A</v>
      </c>
      <c r="M442" s="2" t="e">
        <f>VLOOKUP(A442,'OAdata 313 US GridIDs 2016-22'!A:G,7,FALSE)</f>
        <v>#N/A</v>
      </c>
      <c r="N442" s="2" t="e">
        <f t="shared" si="67"/>
        <v>#N/A</v>
      </c>
      <c r="O442" s="2" t="e">
        <f t="shared" si="68"/>
        <v>#N/A</v>
      </c>
      <c r="P442" s="2" t="e">
        <f t="shared" si="69"/>
        <v>#N/A</v>
      </c>
      <c r="Q442" s="6" t="e">
        <f t="shared" si="70"/>
        <v>#N/A</v>
      </c>
      <c r="R442" s="3" t="e">
        <f t="shared" si="71"/>
        <v>#N/A</v>
      </c>
      <c r="S442" s="3" t="e">
        <f t="shared" si="72"/>
        <v>#N/A</v>
      </c>
      <c r="T442" s="3" t="e">
        <f t="shared" si="73"/>
        <v>#N/A</v>
      </c>
      <c r="U442" s="3" t="e">
        <f t="shared" si="74"/>
        <v>#N/A</v>
      </c>
      <c r="V442" s="3" t="e">
        <f t="shared" si="75"/>
        <v>#N/A</v>
      </c>
      <c r="W442" s="2" t="e">
        <f t="shared" si="76"/>
        <v>#N/A</v>
      </c>
    </row>
    <row r="443" spans="1:23" x14ac:dyDescent="0.25">
      <c r="A443" t="s">
        <v>917</v>
      </c>
      <c r="B443" t="s">
        <v>918</v>
      </c>
      <c r="D443" t="s">
        <v>783</v>
      </c>
      <c r="E443" s="2">
        <v>2132</v>
      </c>
      <c r="F443" s="2">
        <f>VLOOKUP(A443,'USall 2016-2022'!A:T,4,FALSE)</f>
        <v>4476</v>
      </c>
      <c r="G443" s="3">
        <f t="shared" si="66"/>
        <v>47.631814119749777</v>
      </c>
      <c r="H443" s="2" t="e">
        <f>VLOOKUP(A443,'OAdata 313 US GridIDs 2016-22'!A:G,2,FALSE)</f>
        <v>#N/A</v>
      </c>
      <c r="I443" s="2" t="e">
        <f>VLOOKUP(A443,'OAdata 313 US GridIDs 2016-22'!A:G,3,FALSE)</f>
        <v>#N/A</v>
      </c>
      <c r="J443" s="2" t="e">
        <f>VLOOKUP(A443,'OAdata 313 US GridIDs 2016-22'!A:G,4,FALSE)</f>
        <v>#N/A</v>
      </c>
      <c r="K443" s="2" t="e">
        <f>VLOOKUP(A443,'OAdata 313 US GridIDs 2016-22'!A:G,5,FALSE)</f>
        <v>#N/A</v>
      </c>
      <c r="L443" s="2" t="e">
        <f>VLOOKUP(A443,'OAdata 313 US GridIDs 2016-22'!A:G,6,FALSE)</f>
        <v>#N/A</v>
      </c>
      <c r="M443" s="2" t="e">
        <f>VLOOKUP(A443,'OAdata 313 US GridIDs 2016-22'!A:G,7,FALSE)</f>
        <v>#N/A</v>
      </c>
      <c r="N443" s="2" t="e">
        <f t="shared" si="67"/>
        <v>#N/A</v>
      </c>
      <c r="O443" s="2" t="e">
        <f t="shared" si="68"/>
        <v>#N/A</v>
      </c>
      <c r="P443" s="2" t="e">
        <f t="shared" si="69"/>
        <v>#N/A</v>
      </c>
      <c r="Q443" s="6" t="e">
        <f t="shared" si="70"/>
        <v>#N/A</v>
      </c>
      <c r="R443" s="3" t="e">
        <f t="shared" si="71"/>
        <v>#N/A</v>
      </c>
      <c r="S443" s="3" t="e">
        <f t="shared" si="72"/>
        <v>#N/A</v>
      </c>
      <c r="T443" s="3" t="e">
        <f t="shared" si="73"/>
        <v>#N/A</v>
      </c>
      <c r="U443" s="3" t="e">
        <f t="shared" si="74"/>
        <v>#N/A</v>
      </c>
      <c r="V443" s="3" t="e">
        <f t="shared" si="75"/>
        <v>#N/A</v>
      </c>
      <c r="W443" s="2" t="e">
        <f t="shared" si="76"/>
        <v>#N/A</v>
      </c>
    </row>
    <row r="444" spans="1:23" x14ac:dyDescent="0.25">
      <c r="A444" t="s">
        <v>919</v>
      </c>
      <c r="B444" t="s">
        <v>920</v>
      </c>
      <c r="D444" t="s">
        <v>408</v>
      </c>
      <c r="E444" s="2">
        <v>2131</v>
      </c>
      <c r="F444" s="2">
        <f>VLOOKUP(A444,'USall 2016-2022'!A:T,4,FALSE)</f>
        <v>4910</v>
      </c>
      <c r="G444" s="3">
        <f t="shared" si="66"/>
        <v>43.401221995926683</v>
      </c>
      <c r="H444" s="2" t="e">
        <f>VLOOKUP(A444,'OAdata 313 US GridIDs 2016-22'!A:G,2,FALSE)</f>
        <v>#N/A</v>
      </c>
      <c r="I444" s="2" t="e">
        <f>VLOOKUP(A444,'OAdata 313 US GridIDs 2016-22'!A:G,3,FALSE)</f>
        <v>#N/A</v>
      </c>
      <c r="J444" s="2" t="e">
        <f>VLOOKUP(A444,'OAdata 313 US GridIDs 2016-22'!A:G,4,FALSE)</f>
        <v>#N/A</v>
      </c>
      <c r="K444" s="2" t="e">
        <f>VLOOKUP(A444,'OAdata 313 US GridIDs 2016-22'!A:G,5,FALSE)</f>
        <v>#N/A</v>
      </c>
      <c r="L444" s="2" t="e">
        <f>VLOOKUP(A444,'OAdata 313 US GridIDs 2016-22'!A:G,6,FALSE)</f>
        <v>#N/A</v>
      </c>
      <c r="M444" s="2" t="e">
        <f>VLOOKUP(A444,'OAdata 313 US GridIDs 2016-22'!A:G,7,FALSE)</f>
        <v>#N/A</v>
      </c>
      <c r="N444" s="2" t="e">
        <f t="shared" si="67"/>
        <v>#N/A</v>
      </c>
      <c r="O444" s="2" t="e">
        <f t="shared" si="68"/>
        <v>#N/A</v>
      </c>
      <c r="P444" s="2" t="e">
        <f t="shared" si="69"/>
        <v>#N/A</v>
      </c>
      <c r="Q444" s="6" t="e">
        <f t="shared" si="70"/>
        <v>#N/A</v>
      </c>
      <c r="R444" s="3" t="e">
        <f t="shared" si="71"/>
        <v>#N/A</v>
      </c>
      <c r="S444" s="3" t="e">
        <f t="shared" si="72"/>
        <v>#N/A</v>
      </c>
      <c r="T444" s="3" t="e">
        <f t="shared" si="73"/>
        <v>#N/A</v>
      </c>
      <c r="U444" s="3" t="e">
        <f t="shared" si="74"/>
        <v>#N/A</v>
      </c>
      <c r="V444" s="3" t="e">
        <f t="shared" si="75"/>
        <v>#N/A</v>
      </c>
      <c r="W444" s="2" t="e">
        <f t="shared" si="76"/>
        <v>#N/A</v>
      </c>
    </row>
    <row r="445" spans="1:23" x14ac:dyDescent="0.25">
      <c r="A445" t="s">
        <v>921</v>
      </c>
      <c r="B445" t="s">
        <v>922</v>
      </c>
      <c r="D445" t="s">
        <v>491</v>
      </c>
      <c r="E445" s="2">
        <v>2120</v>
      </c>
      <c r="F445" s="2" t="e">
        <f>VLOOKUP(A445,'USall 2016-2022'!A:T,4,FALSE)</f>
        <v>#N/A</v>
      </c>
      <c r="G445" s="3" t="e">
        <f t="shared" si="66"/>
        <v>#N/A</v>
      </c>
      <c r="H445" s="2" t="e">
        <f>VLOOKUP(A445,'OAdata 313 US GridIDs 2016-22'!A:G,2,FALSE)</f>
        <v>#N/A</v>
      </c>
      <c r="I445" s="2" t="e">
        <f>VLOOKUP(A445,'OAdata 313 US GridIDs 2016-22'!A:G,3,FALSE)</f>
        <v>#N/A</v>
      </c>
      <c r="J445" s="2" t="e">
        <f>VLOOKUP(A445,'OAdata 313 US GridIDs 2016-22'!A:G,4,FALSE)</f>
        <v>#N/A</v>
      </c>
      <c r="K445" s="2" t="e">
        <f>VLOOKUP(A445,'OAdata 313 US GridIDs 2016-22'!A:G,5,FALSE)</f>
        <v>#N/A</v>
      </c>
      <c r="L445" s="2" t="e">
        <f>VLOOKUP(A445,'OAdata 313 US GridIDs 2016-22'!A:G,6,FALSE)</f>
        <v>#N/A</v>
      </c>
      <c r="M445" s="2" t="e">
        <f>VLOOKUP(A445,'OAdata 313 US GridIDs 2016-22'!A:G,7,FALSE)</f>
        <v>#N/A</v>
      </c>
      <c r="N445" s="2" t="e">
        <f t="shared" si="67"/>
        <v>#N/A</v>
      </c>
      <c r="O445" s="2" t="e">
        <f t="shared" si="68"/>
        <v>#N/A</v>
      </c>
      <c r="P445" s="2" t="e">
        <f t="shared" si="69"/>
        <v>#N/A</v>
      </c>
      <c r="Q445" s="6" t="e">
        <f t="shared" si="70"/>
        <v>#N/A</v>
      </c>
      <c r="R445" s="3" t="e">
        <f t="shared" si="71"/>
        <v>#N/A</v>
      </c>
      <c r="S445" s="3" t="e">
        <f t="shared" si="72"/>
        <v>#N/A</v>
      </c>
      <c r="T445" s="3" t="e">
        <f t="shared" si="73"/>
        <v>#N/A</v>
      </c>
      <c r="U445" s="3" t="e">
        <f t="shared" si="74"/>
        <v>#N/A</v>
      </c>
      <c r="V445" s="3" t="e">
        <f t="shared" si="75"/>
        <v>#N/A</v>
      </c>
      <c r="W445" s="2" t="e">
        <f t="shared" si="76"/>
        <v>#N/A</v>
      </c>
    </row>
    <row r="446" spans="1:23" x14ac:dyDescent="0.25">
      <c r="A446" t="s">
        <v>923</v>
      </c>
      <c r="B446" t="s">
        <v>924</v>
      </c>
      <c r="D446" t="s">
        <v>9</v>
      </c>
      <c r="E446" s="2">
        <v>2119</v>
      </c>
      <c r="F446" s="2">
        <f>VLOOKUP(A446,'USall 2016-2022'!A:T,4,FALSE)</f>
        <v>8341</v>
      </c>
      <c r="G446" s="3">
        <f t="shared" si="66"/>
        <v>25.404627742476922</v>
      </c>
      <c r="H446" s="2">
        <f>VLOOKUP(A446,'OAdata 313 US GridIDs 2016-22'!A:G,2,FALSE)</f>
        <v>1382</v>
      </c>
      <c r="I446" s="2">
        <f>VLOOKUP(A446,'OAdata 313 US GridIDs 2016-22'!A:G,3,FALSE)</f>
        <v>735</v>
      </c>
      <c r="J446" s="2">
        <f>VLOOKUP(A446,'OAdata 313 US GridIDs 2016-22'!A:G,4,FALSE)</f>
        <v>431</v>
      </c>
      <c r="K446" s="2">
        <f>VLOOKUP(A446,'OAdata 313 US GridIDs 2016-22'!A:G,5,FALSE)</f>
        <v>459</v>
      </c>
      <c r="L446" s="2">
        <f>VLOOKUP(A446,'OAdata 313 US GridIDs 2016-22'!A:G,6,FALSE)</f>
        <v>265</v>
      </c>
      <c r="M446" s="2">
        <f>VLOOKUP(A446,'OAdata 313 US GridIDs 2016-22'!A:G,7,FALSE)</f>
        <v>227</v>
      </c>
      <c r="N446" s="2">
        <f t="shared" si="67"/>
        <v>1382</v>
      </c>
      <c r="O446" s="2">
        <f t="shared" si="68"/>
        <v>0</v>
      </c>
      <c r="P446" s="2">
        <f t="shared" si="69"/>
        <v>2117</v>
      </c>
      <c r="Q446" s="6">
        <f t="shared" si="70"/>
        <v>0.99905615856536101</v>
      </c>
      <c r="R446" s="3">
        <f t="shared" si="71"/>
        <v>34.718941898913556</v>
      </c>
      <c r="S446" s="3">
        <f t="shared" si="72"/>
        <v>20.35899858290033</v>
      </c>
      <c r="T446" s="3">
        <f t="shared" si="73"/>
        <v>21.68162494095418</v>
      </c>
      <c r="U446" s="3">
        <f t="shared" si="74"/>
        <v>12.517713745866793</v>
      </c>
      <c r="V446" s="3">
        <f t="shared" si="75"/>
        <v>10.722720831365139</v>
      </c>
      <c r="W446" s="2">
        <f t="shared" si="76"/>
        <v>100</v>
      </c>
    </row>
    <row r="447" spans="1:23" x14ac:dyDescent="0.25">
      <c r="A447" t="s">
        <v>925</v>
      </c>
      <c r="B447" t="s">
        <v>926</v>
      </c>
      <c r="D447" t="s">
        <v>9</v>
      </c>
      <c r="E447" s="2">
        <v>2116</v>
      </c>
      <c r="F447" s="2">
        <f>VLOOKUP(A447,'USall 2016-2022'!A:T,4,FALSE)</f>
        <v>5482</v>
      </c>
      <c r="G447" s="3">
        <f t="shared" si="66"/>
        <v>38.599051441079894</v>
      </c>
      <c r="H447" s="2">
        <f>VLOOKUP(A447,'OAdata 313 US GridIDs 2016-22'!A:G,2,FALSE)</f>
        <v>1031</v>
      </c>
      <c r="I447" s="2">
        <f>VLOOKUP(A447,'OAdata 313 US GridIDs 2016-22'!A:G,3,FALSE)</f>
        <v>1084</v>
      </c>
      <c r="J447" s="2">
        <f>VLOOKUP(A447,'OAdata 313 US GridIDs 2016-22'!A:G,4,FALSE)</f>
        <v>301</v>
      </c>
      <c r="K447" s="2">
        <f>VLOOKUP(A447,'OAdata 313 US GridIDs 2016-22'!A:G,5,FALSE)</f>
        <v>238</v>
      </c>
      <c r="L447" s="2">
        <f>VLOOKUP(A447,'OAdata 313 US GridIDs 2016-22'!A:G,6,FALSE)</f>
        <v>257</v>
      </c>
      <c r="M447" s="2">
        <f>VLOOKUP(A447,'OAdata 313 US GridIDs 2016-22'!A:G,7,FALSE)</f>
        <v>235</v>
      </c>
      <c r="N447" s="2">
        <f t="shared" si="67"/>
        <v>1031</v>
      </c>
      <c r="O447" s="2">
        <f t="shared" si="68"/>
        <v>0</v>
      </c>
      <c r="P447" s="2">
        <f t="shared" si="69"/>
        <v>2115</v>
      </c>
      <c r="Q447" s="6">
        <f t="shared" si="70"/>
        <v>0.99952741020793956</v>
      </c>
      <c r="R447" s="3">
        <f t="shared" si="71"/>
        <v>51.252955082742311</v>
      </c>
      <c r="S447" s="3">
        <f t="shared" si="72"/>
        <v>14.231678486997637</v>
      </c>
      <c r="T447" s="3">
        <f t="shared" si="73"/>
        <v>11.252955082742316</v>
      </c>
      <c r="U447" s="3">
        <f t="shared" si="74"/>
        <v>12.15130023640662</v>
      </c>
      <c r="V447" s="3">
        <f t="shared" si="75"/>
        <v>11.111111111111111</v>
      </c>
      <c r="W447" s="2">
        <f t="shared" si="76"/>
        <v>100</v>
      </c>
    </row>
    <row r="448" spans="1:23" x14ac:dyDescent="0.25">
      <c r="A448" t="s">
        <v>927</v>
      </c>
      <c r="B448" t="s">
        <v>928</v>
      </c>
      <c r="D448" t="s">
        <v>491</v>
      </c>
      <c r="E448" s="2">
        <v>2112</v>
      </c>
      <c r="F448" s="2" t="e">
        <f>VLOOKUP(A448,'USall 2016-2022'!A:T,4,FALSE)</f>
        <v>#N/A</v>
      </c>
      <c r="G448" s="3" t="e">
        <f t="shared" si="66"/>
        <v>#N/A</v>
      </c>
      <c r="H448" s="2" t="e">
        <f>VLOOKUP(A448,'OAdata 313 US GridIDs 2016-22'!A:G,2,FALSE)</f>
        <v>#N/A</v>
      </c>
      <c r="I448" s="2" t="e">
        <f>VLOOKUP(A448,'OAdata 313 US GridIDs 2016-22'!A:G,3,FALSE)</f>
        <v>#N/A</v>
      </c>
      <c r="J448" s="2" t="e">
        <f>VLOOKUP(A448,'OAdata 313 US GridIDs 2016-22'!A:G,4,FALSE)</f>
        <v>#N/A</v>
      </c>
      <c r="K448" s="2" t="e">
        <f>VLOOKUP(A448,'OAdata 313 US GridIDs 2016-22'!A:G,5,FALSE)</f>
        <v>#N/A</v>
      </c>
      <c r="L448" s="2" t="e">
        <f>VLOOKUP(A448,'OAdata 313 US GridIDs 2016-22'!A:G,6,FALSE)</f>
        <v>#N/A</v>
      </c>
      <c r="M448" s="2" t="e">
        <f>VLOOKUP(A448,'OAdata 313 US GridIDs 2016-22'!A:G,7,FALSE)</f>
        <v>#N/A</v>
      </c>
      <c r="N448" s="2" t="e">
        <f t="shared" si="67"/>
        <v>#N/A</v>
      </c>
      <c r="O448" s="2" t="e">
        <f t="shared" si="68"/>
        <v>#N/A</v>
      </c>
      <c r="P448" s="2" t="e">
        <f t="shared" si="69"/>
        <v>#N/A</v>
      </c>
      <c r="Q448" s="6" t="e">
        <f t="shared" si="70"/>
        <v>#N/A</v>
      </c>
      <c r="R448" s="3" t="e">
        <f t="shared" si="71"/>
        <v>#N/A</v>
      </c>
      <c r="S448" s="3" t="e">
        <f t="shared" si="72"/>
        <v>#N/A</v>
      </c>
      <c r="T448" s="3" t="e">
        <f t="shared" si="73"/>
        <v>#N/A</v>
      </c>
      <c r="U448" s="3" t="e">
        <f t="shared" si="74"/>
        <v>#N/A</v>
      </c>
      <c r="V448" s="3" t="e">
        <f t="shared" si="75"/>
        <v>#N/A</v>
      </c>
      <c r="W448" s="2" t="e">
        <f t="shared" si="76"/>
        <v>#N/A</v>
      </c>
    </row>
    <row r="449" spans="1:23" x14ac:dyDescent="0.25">
      <c r="A449" t="s">
        <v>929</v>
      </c>
      <c r="B449" t="s">
        <v>930</v>
      </c>
      <c r="D449" t="s">
        <v>9</v>
      </c>
      <c r="E449" s="2">
        <v>2111</v>
      </c>
      <c r="F449" s="2" t="e">
        <f>VLOOKUP(A449,'USall 2016-2022'!A:T,4,FALSE)</f>
        <v>#N/A</v>
      </c>
      <c r="G449" s="3" t="e">
        <f t="shared" si="66"/>
        <v>#N/A</v>
      </c>
      <c r="H449" s="2">
        <f>VLOOKUP(A449,'OAdata 313 US GridIDs 2016-22'!A:G,2,FALSE)</f>
        <v>1616</v>
      </c>
      <c r="I449" s="2">
        <f>VLOOKUP(A449,'OAdata 313 US GridIDs 2016-22'!A:G,3,FALSE)</f>
        <v>480</v>
      </c>
      <c r="J449" s="2">
        <f>VLOOKUP(A449,'OAdata 313 US GridIDs 2016-22'!A:G,4,FALSE)</f>
        <v>396</v>
      </c>
      <c r="K449" s="2">
        <f>VLOOKUP(A449,'OAdata 313 US GridIDs 2016-22'!A:G,5,FALSE)</f>
        <v>256</v>
      </c>
      <c r="L449" s="2">
        <f>VLOOKUP(A449,'OAdata 313 US GridIDs 2016-22'!A:G,6,FALSE)</f>
        <v>552</v>
      </c>
      <c r="M449" s="2">
        <f>VLOOKUP(A449,'OAdata 313 US GridIDs 2016-22'!A:G,7,FALSE)</f>
        <v>412</v>
      </c>
      <c r="N449" s="2">
        <f t="shared" si="67"/>
        <v>1616</v>
      </c>
      <c r="O449" s="2">
        <f t="shared" si="68"/>
        <v>0</v>
      </c>
      <c r="P449" s="2">
        <f t="shared" si="69"/>
        <v>2096</v>
      </c>
      <c r="Q449" s="6">
        <f t="shared" si="70"/>
        <v>0.99289436286120325</v>
      </c>
      <c r="R449" s="3">
        <f t="shared" si="71"/>
        <v>22.900763358778626</v>
      </c>
      <c r="S449" s="3">
        <f t="shared" si="72"/>
        <v>18.893129770992367</v>
      </c>
      <c r="T449" s="3">
        <f t="shared" si="73"/>
        <v>12.213740458015266</v>
      </c>
      <c r="U449" s="3">
        <f t="shared" si="74"/>
        <v>26.335877862595421</v>
      </c>
      <c r="V449" s="3">
        <f t="shared" si="75"/>
        <v>19.65648854961832</v>
      </c>
      <c r="W449" s="2">
        <f t="shared" si="76"/>
        <v>100</v>
      </c>
    </row>
    <row r="450" spans="1:23" x14ac:dyDescent="0.25">
      <c r="A450" t="s">
        <v>931</v>
      </c>
      <c r="B450" t="s">
        <v>932</v>
      </c>
      <c r="D450" t="s">
        <v>408</v>
      </c>
      <c r="E450" s="2">
        <v>2110</v>
      </c>
      <c r="F450" s="2" t="e">
        <f>VLOOKUP(A450,'USall 2016-2022'!A:T,4,FALSE)</f>
        <v>#N/A</v>
      </c>
      <c r="G450" s="3" t="e">
        <f t="shared" si="66"/>
        <v>#N/A</v>
      </c>
      <c r="H450" s="2" t="e">
        <f>VLOOKUP(A450,'OAdata 313 US GridIDs 2016-22'!A:G,2,FALSE)</f>
        <v>#N/A</v>
      </c>
      <c r="I450" s="2" t="e">
        <f>VLOOKUP(A450,'OAdata 313 US GridIDs 2016-22'!A:G,3,FALSE)</f>
        <v>#N/A</v>
      </c>
      <c r="J450" s="2" t="e">
        <f>VLOOKUP(A450,'OAdata 313 US GridIDs 2016-22'!A:G,4,FALSE)</f>
        <v>#N/A</v>
      </c>
      <c r="K450" s="2" t="e">
        <f>VLOOKUP(A450,'OAdata 313 US GridIDs 2016-22'!A:G,5,FALSE)</f>
        <v>#N/A</v>
      </c>
      <c r="L450" s="2" t="e">
        <f>VLOOKUP(A450,'OAdata 313 US GridIDs 2016-22'!A:G,6,FALSE)</f>
        <v>#N/A</v>
      </c>
      <c r="M450" s="2" t="e">
        <f>VLOOKUP(A450,'OAdata 313 US GridIDs 2016-22'!A:G,7,FALSE)</f>
        <v>#N/A</v>
      </c>
      <c r="N450" s="2" t="e">
        <f t="shared" si="67"/>
        <v>#N/A</v>
      </c>
      <c r="O450" s="2" t="e">
        <f t="shared" si="68"/>
        <v>#N/A</v>
      </c>
      <c r="P450" s="2" t="e">
        <f t="shared" si="69"/>
        <v>#N/A</v>
      </c>
      <c r="Q450" s="6" t="e">
        <f t="shared" si="70"/>
        <v>#N/A</v>
      </c>
      <c r="R450" s="3" t="e">
        <f t="shared" si="71"/>
        <v>#N/A</v>
      </c>
      <c r="S450" s="3" t="e">
        <f t="shared" si="72"/>
        <v>#N/A</v>
      </c>
      <c r="T450" s="3" t="e">
        <f t="shared" si="73"/>
        <v>#N/A</v>
      </c>
      <c r="U450" s="3" t="e">
        <f t="shared" si="74"/>
        <v>#N/A</v>
      </c>
      <c r="V450" s="3" t="e">
        <f t="shared" si="75"/>
        <v>#N/A</v>
      </c>
      <c r="W450" s="2" t="e">
        <f t="shared" si="76"/>
        <v>#N/A</v>
      </c>
    </row>
    <row r="451" spans="1:23" x14ac:dyDescent="0.25">
      <c r="A451" t="s">
        <v>933</v>
      </c>
      <c r="B451" t="s">
        <v>934</v>
      </c>
      <c r="D451" t="s">
        <v>9</v>
      </c>
      <c r="E451" s="2">
        <v>2104</v>
      </c>
      <c r="F451" s="2">
        <f>VLOOKUP(A451,'USall 2016-2022'!A:T,4,FALSE)</f>
        <v>4967</v>
      </c>
      <c r="G451" s="3">
        <f t="shared" si="66"/>
        <v>42.359573183007853</v>
      </c>
      <c r="H451" s="2">
        <f>VLOOKUP(A451,'OAdata 313 US GridIDs 2016-22'!A:G,2,FALSE)</f>
        <v>1165</v>
      </c>
      <c r="I451" s="2">
        <f>VLOOKUP(A451,'OAdata 313 US GridIDs 2016-22'!A:G,3,FALSE)</f>
        <v>937</v>
      </c>
      <c r="J451" s="2">
        <f>VLOOKUP(A451,'OAdata 313 US GridIDs 2016-22'!A:G,4,FALSE)</f>
        <v>360</v>
      </c>
      <c r="K451" s="2">
        <f>VLOOKUP(A451,'OAdata 313 US GridIDs 2016-22'!A:G,5,FALSE)</f>
        <v>296</v>
      </c>
      <c r="L451" s="2">
        <f>VLOOKUP(A451,'OAdata 313 US GridIDs 2016-22'!A:G,6,FALSE)</f>
        <v>296</v>
      </c>
      <c r="M451" s="2">
        <f>VLOOKUP(A451,'OAdata 313 US GridIDs 2016-22'!A:G,7,FALSE)</f>
        <v>213</v>
      </c>
      <c r="N451" s="2">
        <f t="shared" si="67"/>
        <v>1165</v>
      </c>
      <c r="O451" s="2">
        <f t="shared" si="68"/>
        <v>0</v>
      </c>
      <c r="P451" s="2">
        <f t="shared" si="69"/>
        <v>2102</v>
      </c>
      <c r="Q451" s="6">
        <f t="shared" si="70"/>
        <v>0.99904942965779464</v>
      </c>
      <c r="R451" s="3">
        <f t="shared" si="71"/>
        <v>44.576593720266409</v>
      </c>
      <c r="S451" s="3">
        <f t="shared" si="72"/>
        <v>17.126546146527115</v>
      </c>
      <c r="T451" s="3">
        <f t="shared" si="73"/>
        <v>14.081826831588963</v>
      </c>
      <c r="U451" s="3">
        <f t="shared" si="74"/>
        <v>14.081826831588963</v>
      </c>
      <c r="V451" s="3">
        <f t="shared" si="75"/>
        <v>10.133206470028544</v>
      </c>
      <c r="W451" s="2">
        <f t="shared" si="76"/>
        <v>99.999999999999972</v>
      </c>
    </row>
    <row r="452" spans="1:23" x14ac:dyDescent="0.25">
      <c r="A452" t="s">
        <v>935</v>
      </c>
      <c r="B452" t="s">
        <v>936</v>
      </c>
      <c r="D452" t="s">
        <v>266</v>
      </c>
      <c r="E452" s="2">
        <v>2102</v>
      </c>
      <c r="F452" s="2">
        <f>VLOOKUP(A452,'USall 2016-2022'!A:T,4,FALSE)</f>
        <v>7341</v>
      </c>
      <c r="G452" s="3">
        <f t="shared" ref="G452:G515" si="77">(E452/F452)*100</f>
        <v>28.633701130636151</v>
      </c>
      <c r="H452" s="2" t="e">
        <f>VLOOKUP(A452,'OAdata 313 US GridIDs 2016-22'!A:G,2,FALSE)</f>
        <v>#N/A</v>
      </c>
      <c r="I452" s="2" t="e">
        <f>VLOOKUP(A452,'OAdata 313 US GridIDs 2016-22'!A:G,3,FALSE)</f>
        <v>#N/A</v>
      </c>
      <c r="J452" s="2" t="e">
        <f>VLOOKUP(A452,'OAdata 313 US GridIDs 2016-22'!A:G,4,FALSE)</f>
        <v>#N/A</v>
      </c>
      <c r="K452" s="2" t="e">
        <f>VLOOKUP(A452,'OAdata 313 US GridIDs 2016-22'!A:G,5,FALSE)</f>
        <v>#N/A</v>
      </c>
      <c r="L452" s="2" t="e">
        <f>VLOOKUP(A452,'OAdata 313 US GridIDs 2016-22'!A:G,6,FALSE)</f>
        <v>#N/A</v>
      </c>
      <c r="M452" s="2" t="e">
        <f>VLOOKUP(A452,'OAdata 313 US GridIDs 2016-22'!A:G,7,FALSE)</f>
        <v>#N/A</v>
      </c>
      <c r="N452" s="2" t="e">
        <f t="shared" ref="N452:N515" si="78">SUM(J452:M452)</f>
        <v>#N/A</v>
      </c>
      <c r="O452" s="2" t="e">
        <f t="shared" ref="O452:O515" si="79">N452-H452</f>
        <v>#N/A</v>
      </c>
      <c r="P452" s="2" t="e">
        <f t="shared" ref="P452:P502" si="80">H452+I452</f>
        <v>#N/A</v>
      </c>
      <c r="Q452" s="6" t="e">
        <f t="shared" ref="Q452:Q515" si="81">P452/E452</f>
        <v>#N/A</v>
      </c>
      <c r="R452" s="3" t="e">
        <f t="shared" ref="R452:R502" si="82">(I452/P452)*100</f>
        <v>#N/A</v>
      </c>
      <c r="S452" s="3" t="e">
        <f t="shared" ref="S452:S502" si="83">(J452/P452)*100</f>
        <v>#N/A</v>
      </c>
      <c r="T452" s="3" t="e">
        <f t="shared" ref="T452:T502" si="84">(K452/P452)*100</f>
        <v>#N/A</v>
      </c>
      <c r="U452" s="3" t="e">
        <f t="shared" ref="U452:U502" si="85">(L452/P452)*100</f>
        <v>#N/A</v>
      </c>
      <c r="V452" s="3" t="e">
        <f t="shared" ref="V452:V502" si="86">(M452/P452)*100</f>
        <v>#N/A</v>
      </c>
      <c r="W452" s="2" t="e">
        <f t="shared" ref="W452:W502" si="87">SUM(R452:V452)</f>
        <v>#N/A</v>
      </c>
    </row>
    <row r="453" spans="1:23" x14ac:dyDescent="0.25">
      <c r="A453" t="s">
        <v>937</v>
      </c>
      <c r="B453" t="s">
        <v>938</v>
      </c>
      <c r="D453" t="s">
        <v>408</v>
      </c>
      <c r="E453" s="2">
        <v>2096</v>
      </c>
      <c r="F453" s="2" t="e">
        <f>VLOOKUP(A453,'USall 2016-2022'!A:T,4,FALSE)</f>
        <v>#N/A</v>
      </c>
      <c r="G453" s="3" t="e">
        <f t="shared" si="77"/>
        <v>#N/A</v>
      </c>
      <c r="H453" s="2" t="e">
        <f>VLOOKUP(A453,'OAdata 313 US GridIDs 2016-22'!A:G,2,FALSE)</f>
        <v>#N/A</v>
      </c>
      <c r="I453" s="2" t="e">
        <f>VLOOKUP(A453,'OAdata 313 US GridIDs 2016-22'!A:G,3,FALSE)</f>
        <v>#N/A</v>
      </c>
      <c r="J453" s="2" t="e">
        <f>VLOOKUP(A453,'OAdata 313 US GridIDs 2016-22'!A:G,4,FALSE)</f>
        <v>#N/A</v>
      </c>
      <c r="K453" s="2" t="e">
        <f>VLOOKUP(A453,'OAdata 313 US GridIDs 2016-22'!A:G,5,FALSE)</f>
        <v>#N/A</v>
      </c>
      <c r="L453" s="2" t="e">
        <f>VLOOKUP(A453,'OAdata 313 US GridIDs 2016-22'!A:G,6,FALSE)</f>
        <v>#N/A</v>
      </c>
      <c r="M453" s="2" t="e">
        <f>VLOOKUP(A453,'OAdata 313 US GridIDs 2016-22'!A:G,7,FALSE)</f>
        <v>#N/A</v>
      </c>
      <c r="N453" s="2" t="e">
        <f t="shared" si="78"/>
        <v>#N/A</v>
      </c>
      <c r="O453" s="2" t="e">
        <f t="shared" si="79"/>
        <v>#N/A</v>
      </c>
      <c r="P453" s="2" t="e">
        <f t="shared" si="80"/>
        <v>#N/A</v>
      </c>
      <c r="Q453" s="6" t="e">
        <f t="shared" si="81"/>
        <v>#N/A</v>
      </c>
      <c r="R453" s="3" t="e">
        <f t="shared" si="82"/>
        <v>#N/A</v>
      </c>
      <c r="S453" s="3" t="e">
        <f t="shared" si="83"/>
        <v>#N/A</v>
      </c>
      <c r="T453" s="3" t="e">
        <f t="shared" si="84"/>
        <v>#N/A</v>
      </c>
      <c r="U453" s="3" t="e">
        <f t="shared" si="85"/>
        <v>#N/A</v>
      </c>
      <c r="V453" s="3" t="e">
        <f t="shared" si="86"/>
        <v>#N/A</v>
      </c>
      <c r="W453" s="2" t="e">
        <f t="shared" si="87"/>
        <v>#N/A</v>
      </c>
    </row>
    <row r="454" spans="1:23" x14ac:dyDescent="0.25">
      <c r="A454" t="s">
        <v>939</v>
      </c>
      <c r="B454" t="s">
        <v>940</v>
      </c>
      <c r="D454" t="s">
        <v>9</v>
      </c>
      <c r="E454" s="2">
        <v>2095</v>
      </c>
      <c r="F454" s="2" t="e">
        <f>VLOOKUP(A454,'USall 2016-2022'!A:T,4,FALSE)</f>
        <v>#N/A</v>
      </c>
      <c r="G454" s="3" t="e">
        <f t="shared" si="77"/>
        <v>#N/A</v>
      </c>
      <c r="H454" s="2">
        <f>VLOOKUP(A454,'OAdata 313 US GridIDs 2016-22'!A:G,2,FALSE)</f>
        <v>1701</v>
      </c>
      <c r="I454" s="2">
        <f>VLOOKUP(A454,'OAdata 313 US GridIDs 2016-22'!A:G,3,FALSE)</f>
        <v>385</v>
      </c>
      <c r="J454" s="2">
        <f>VLOOKUP(A454,'OAdata 313 US GridIDs 2016-22'!A:G,4,FALSE)</f>
        <v>502</v>
      </c>
      <c r="K454" s="2">
        <f>VLOOKUP(A454,'OAdata 313 US GridIDs 2016-22'!A:G,5,FALSE)</f>
        <v>602</v>
      </c>
      <c r="L454" s="2">
        <f>VLOOKUP(A454,'OAdata 313 US GridIDs 2016-22'!A:G,6,FALSE)</f>
        <v>258</v>
      </c>
      <c r="M454" s="2">
        <f>VLOOKUP(A454,'OAdata 313 US GridIDs 2016-22'!A:G,7,FALSE)</f>
        <v>339</v>
      </c>
      <c r="N454" s="2">
        <f t="shared" si="78"/>
        <v>1701</v>
      </c>
      <c r="O454" s="2">
        <f t="shared" si="79"/>
        <v>0</v>
      </c>
      <c r="P454" s="2">
        <f t="shared" si="80"/>
        <v>2086</v>
      </c>
      <c r="Q454" s="6">
        <f t="shared" si="81"/>
        <v>0.99570405727923628</v>
      </c>
      <c r="R454" s="3">
        <f t="shared" si="82"/>
        <v>18.456375838926174</v>
      </c>
      <c r="S454" s="3">
        <f t="shared" si="83"/>
        <v>24.065196548418026</v>
      </c>
      <c r="T454" s="3">
        <f t="shared" si="84"/>
        <v>28.859060402684566</v>
      </c>
      <c r="U454" s="3">
        <f t="shared" si="85"/>
        <v>12.36816874400767</v>
      </c>
      <c r="V454" s="3">
        <f t="shared" si="86"/>
        <v>16.251198465963569</v>
      </c>
      <c r="W454" s="2">
        <f t="shared" si="87"/>
        <v>100.00000000000001</v>
      </c>
    </row>
    <row r="455" spans="1:23" x14ac:dyDescent="0.25">
      <c r="A455" t="s">
        <v>941</v>
      </c>
      <c r="B455" t="s">
        <v>942</v>
      </c>
      <c r="D455" t="s">
        <v>491</v>
      </c>
      <c r="E455" s="2">
        <v>2048</v>
      </c>
      <c r="F455" s="2" t="e">
        <f>VLOOKUP(A455,'USall 2016-2022'!A:T,4,FALSE)</f>
        <v>#N/A</v>
      </c>
      <c r="G455" s="3" t="e">
        <f t="shared" si="77"/>
        <v>#N/A</v>
      </c>
      <c r="H455" s="2" t="e">
        <f>VLOOKUP(A455,'OAdata 313 US GridIDs 2016-22'!A:G,2,FALSE)</f>
        <v>#N/A</v>
      </c>
      <c r="I455" s="2" t="e">
        <f>VLOOKUP(A455,'OAdata 313 US GridIDs 2016-22'!A:G,3,FALSE)</f>
        <v>#N/A</v>
      </c>
      <c r="J455" s="2" t="e">
        <f>VLOOKUP(A455,'OAdata 313 US GridIDs 2016-22'!A:G,4,FALSE)</f>
        <v>#N/A</v>
      </c>
      <c r="K455" s="2" t="e">
        <f>VLOOKUP(A455,'OAdata 313 US GridIDs 2016-22'!A:G,5,FALSE)</f>
        <v>#N/A</v>
      </c>
      <c r="L455" s="2" t="e">
        <f>VLOOKUP(A455,'OAdata 313 US GridIDs 2016-22'!A:G,6,FALSE)</f>
        <v>#N/A</v>
      </c>
      <c r="M455" s="2" t="e">
        <f>VLOOKUP(A455,'OAdata 313 US GridIDs 2016-22'!A:G,7,FALSE)</f>
        <v>#N/A</v>
      </c>
      <c r="N455" s="2" t="e">
        <f t="shared" si="78"/>
        <v>#N/A</v>
      </c>
      <c r="O455" s="2" t="e">
        <f t="shared" si="79"/>
        <v>#N/A</v>
      </c>
      <c r="P455" s="2" t="e">
        <f t="shared" si="80"/>
        <v>#N/A</v>
      </c>
      <c r="Q455" s="6" t="e">
        <f t="shared" si="81"/>
        <v>#N/A</v>
      </c>
      <c r="R455" s="3" t="e">
        <f t="shared" si="82"/>
        <v>#N/A</v>
      </c>
      <c r="S455" s="3" t="e">
        <f t="shared" si="83"/>
        <v>#N/A</v>
      </c>
      <c r="T455" s="3" t="e">
        <f t="shared" si="84"/>
        <v>#N/A</v>
      </c>
      <c r="U455" s="3" t="e">
        <f t="shared" si="85"/>
        <v>#N/A</v>
      </c>
      <c r="V455" s="3" t="e">
        <f t="shared" si="86"/>
        <v>#N/A</v>
      </c>
      <c r="W455" s="2" t="e">
        <f t="shared" si="87"/>
        <v>#N/A</v>
      </c>
    </row>
    <row r="456" spans="1:23" x14ac:dyDescent="0.25">
      <c r="A456" t="s">
        <v>943</v>
      </c>
      <c r="B456" t="s">
        <v>944</v>
      </c>
      <c r="D456" t="s">
        <v>570</v>
      </c>
      <c r="E456" s="2">
        <v>2045</v>
      </c>
      <c r="F456" s="2" t="e">
        <f>VLOOKUP(A456,'USall 2016-2022'!A:T,4,FALSE)</f>
        <v>#N/A</v>
      </c>
      <c r="G456" s="3" t="e">
        <f t="shared" si="77"/>
        <v>#N/A</v>
      </c>
      <c r="H456" s="2" t="e">
        <f>VLOOKUP(A456,'OAdata 313 US GridIDs 2016-22'!A:G,2,FALSE)</f>
        <v>#N/A</v>
      </c>
      <c r="I456" s="2" t="e">
        <f>VLOOKUP(A456,'OAdata 313 US GridIDs 2016-22'!A:G,3,FALSE)</f>
        <v>#N/A</v>
      </c>
      <c r="J456" s="2" t="e">
        <f>VLOOKUP(A456,'OAdata 313 US GridIDs 2016-22'!A:G,4,FALSE)</f>
        <v>#N/A</v>
      </c>
      <c r="K456" s="2" t="e">
        <f>VLOOKUP(A456,'OAdata 313 US GridIDs 2016-22'!A:G,5,FALSE)</f>
        <v>#N/A</v>
      </c>
      <c r="L456" s="2" t="e">
        <f>VLOOKUP(A456,'OAdata 313 US GridIDs 2016-22'!A:G,6,FALSE)</f>
        <v>#N/A</v>
      </c>
      <c r="M456" s="2" t="e">
        <f>VLOOKUP(A456,'OAdata 313 US GridIDs 2016-22'!A:G,7,FALSE)</f>
        <v>#N/A</v>
      </c>
      <c r="N456" s="2" t="e">
        <f t="shared" si="78"/>
        <v>#N/A</v>
      </c>
      <c r="O456" s="2" t="e">
        <f t="shared" si="79"/>
        <v>#N/A</v>
      </c>
      <c r="P456" s="2" t="e">
        <f t="shared" si="80"/>
        <v>#N/A</v>
      </c>
      <c r="Q456" s="6" t="e">
        <f t="shared" si="81"/>
        <v>#N/A</v>
      </c>
      <c r="R456" s="3" t="e">
        <f t="shared" si="82"/>
        <v>#N/A</v>
      </c>
      <c r="S456" s="3" t="e">
        <f t="shared" si="83"/>
        <v>#N/A</v>
      </c>
      <c r="T456" s="3" t="e">
        <f t="shared" si="84"/>
        <v>#N/A</v>
      </c>
      <c r="U456" s="3" t="e">
        <f t="shared" si="85"/>
        <v>#N/A</v>
      </c>
      <c r="V456" s="3" t="e">
        <f t="shared" si="86"/>
        <v>#N/A</v>
      </c>
      <c r="W456" s="2" t="e">
        <f t="shared" si="87"/>
        <v>#N/A</v>
      </c>
    </row>
    <row r="457" spans="1:23" x14ac:dyDescent="0.25">
      <c r="A457" t="s">
        <v>945</v>
      </c>
      <c r="B457" t="s">
        <v>946</v>
      </c>
      <c r="D457" t="s">
        <v>551</v>
      </c>
      <c r="E457" s="2">
        <v>2037</v>
      </c>
      <c r="F457" s="2" t="e">
        <f>VLOOKUP(A457,'USall 2016-2022'!A:T,4,FALSE)</f>
        <v>#N/A</v>
      </c>
      <c r="G457" s="3" t="e">
        <f t="shared" si="77"/>
        <v>#N/A</v>
      </c>
      <c r="H457" s="2" t="e">
        <f>VLOOKUP(A457,'OAdata 313 US GridIDs 2016-22'!A:G,2,FALSE)</f>
        <v>#N/A</v>
      </c>
      <c r="I457" s="2" t="e">
        <f>VLOOKUP(A457,'OAdata 313 US GridIDs 2016-22'!A:G,3,FALSE)</f>
        <v>#N/A</v>
      </c>
      <c r="J457" s="2" t="e">
        <f>VLOOKUP(A457,'OAdata 313 US GridIDs 2016-22'!A:G,4,FALSE)</f>
        <v>#N/A</v>
      </c>
      <c r="K457" s="2" t="e">
        <f>VLOOKUP(A457,'OAdata 313 US GridIDs 2016-22'!A:G,5,FALSE)</f>
        <v>#N/A</v>
      </c>
      <c r="L457" s="2" t="e">
        <f>VLOOKUP(A457,'OAdata 313 US GridIDs 2016-22'!A:G,6,FALSE)</f>
        <v>#N/A</v>
      </c>
      <c r="M457" s="2" t="e">
        <f>VLOOKUP(A457,'OAdata 313 US GridIDs 2016-22'!A:G,7,FALSE)</f>
        <v>#N/A</v>
      </c>
      <c r="N457" s="2" t="e">
        <f t="shared" si="78"/>
        <v>#N/A</v>
      </c>
      <c r="O457" s="2" t="e">
        <f t="shared" si="79"/>
        <v>#N/A</v>
      </c>
      <c r="P457" s="2" t="e">
        <f t="shared" si="80"/>
        <v>#N/A</v>
      </c>
      <c r="Q457" s="6" t="e">
        <f t="shared" si="81"/>
        <v>#N/A</v>
      </c>
      <c r="R457" s="3" t="e">
        <f t="shared" si="82"/>
        <v>#N/A</v>
      </c>
      <c r="S457" s="3" t="e">
        <f t="shared" si="83"/>
        <v>#N/A</v>
      </c>
      <c r="T457" s="3" t="e">
        <f t="shared" si="84"/>
        <v>#N/A</v>
      </c>
      <c r="U457" s="3" t="e">
        <f t="shared" si="85"/>
        <v>#N/A</v>
      </c>
      <c r="V457" s="3" t="e">
        <f t="shared" si="86"/>
        <v>#N/A</v>
      </c>
      <c r="W457" s="2" t="e">
        <f t="shared" si="87"/>
        <v>#N/A</v>
      </c>
    </row>
    <row r="458" spans="1:23" x14ac:dyDescent="0.25">
      <c r="A458" t="s">
        <v>947</v>
      </c>
      <c r="B458" t="s">
        <v>948</v>
      </c>
      <c r="D458" t="s">
        <v>266</v>
      </c>
      <c r="E458" s="2">
        <v>2031</v>
      </c>
      <c r="F458" s="2">
        <f>VLOOKUP(A458,'USall 2016-2022'!A:T,4,FALSE)</f>
        <v>5136</v>
      </c>
      <c r="G458" s="3">
        <f t="shared" si="77"/>
        <v>39.544392523364486</v>
      </c>
      <c r="H458" s="2" t="e">
        <f>VLOOKUP(A458,'OAdata 313 US GridIDs 2016-22'!A:G,2,FALSE)</f>
        <v>#N/A</v>
      </c>
      <c r="I458" s="2" t="e">
        <f>VLOOKUP(A458,'OAdata 313 US GridIDs 2016-22'!A:G,3,FALSE)</f>
        <v>#N/A</v>
      </c>
      <c r="J458" s="2" t="e">
        <f>VLOOKUP(A458,'OAdata 313 US GridIDs 2016-22'!A:G,4,FALSE)</f>
        <v>#N/A</v>
      </c>
      <c r="K458" s="2" t="e">
        <f>VLOOKUP(A458,'OAdata 313 US GridIDs 2016-22'!A:G,5,FALSE)</f>
        <v>#N/A</v>
      </c>
      <c r="L458" s="2" t="e">
        <f>VLOOKUP(A458,'OAdata 313 US GridIDs 2016-22'!A:G,6,FALSE)</f>
        <v>#N/A</v>
      </c>
      <c r="M458" s="2" t="e">
        <f>VLOOKUP(A458,'OAdata 313 US GridIDs 2016-22'!A:G,7,FALSE)</f>
        <v>#N/A</v>
      </c>
      <c r="N458" s="2" t="e">
        <f t="shared" si="78"/>
        <v>#N/A</v>
      </c>
      <c r="O458" s="2" t="e">
        <f t="shared" si="79"/>
        <v>#N/A</v>
      </c>
      <c r="P458" s="2" t="e">
        <f t="shared" si="80"/>
        <v>#N/A</v>
      </c>
      <c r="Q458" s="6" t="e">
        <f t="shared" si="81"/>
        <v>#N/A</v>
      </c>
      <c r="R458" s="3" t="e">
        <f t="shared" si="82"/>
        <v>#N/A</v>
      </c>
      <c r="S458" s="3" t="e">
        <f t="shared" si="83"/>
        <v>#N/A</v>
      </c>
      <c r="T458" s="3" t="e">
        <f t="shared" si="84"/>
        <v>#N/A</v>
      </c>
      <c r="U458" s="3" t="e">
        <f t="shared" si="85"/>
        <v>#N/A</v>
      </c>
      <c r="V458" s="3" t="e">
        <f t="shared" si="86"/>
        <v>#N/A</v>
      </c>
      <c r="W458" s="2" t="e">
        <f t="shared" si="87"/>
        <v>#N/A</v>
      </c>
    </row>
    <row r="459" spans="1:23" x14ac:dyDescent="0.25">
      <c r="A459" t="s">
        <v>949</v>
      </c>
      <c r="B459" t="s">
        <v>950</v>
      </c>
      <c r="D459" t="s">
        <v>491</v>
      </c>
      <c r="E459" s="2">
        <v>2007</v>
      </c>
      <c r="F459" s="2" t="e">
        <f>VLOOKUP(A459,'USall 2016-2022'!A:T,4,FALSE)</f>
        <v>#N/A</v>
      </c>
      <c r="G459" s="3" t="e">
        <f t="shared" si="77"/>
        <v>#N/A</v>
      </c>
      <c r="H459" s="2" t="e">
        <f>VLOOKUP(A459,'OAdata 313 US GridIDs 2016-22'!A:G,2,FALSE)</f>
        <v>#N/A</v>
      </c>
      <c r="I459" s="2" t="e">
        <f>VLOOKUP(A459,'OAdata 313 US GridIDs 2016-22'!A:G,3,FALSE)</f>
        <v>#N/A</v>
      </c>
      <c r="J459" s="2" t="e">
        <f>VLOOKUP(A459,'OAdata 313 US GridIDs 2016-22'!A:G,4,FALSE)</f>
        <v>#N/A</v>
      </c>
      <c r="K459" s="2" t="e">
        <f>VLOOKUP(A459,'OAdata 313 US GridIDs 2016-22'!A:G,5,FALSE)</f>
        <v>#N/A</v>
      </c>
      <c r="L459" s="2" t="e">
        <f>VLOOKUP(A459,'OAdata 313 US GridIDs 2016-22'!A:G,6,FALSE)</f>
        <v>#N/A</v>
      </c>
      <c r="M459" s="2" t="e">
        <f>VLOOKUP(A459,'OAdata 313 US GridIDs 2016-22'!A:G,7,FALSE)</f>
        <v>#N/A</v>
      </c>
      <c r="N459" s="2" t="e">
        <f t="shared" si="78"/>
        <v>#N/A</v>
      </c>
      <c r="O459" s="2" t="e">
        <f t="shared" si="79"/>
        <v>#N/A</v>
      </c>
      <c r="P459" s="2" t="e">
        <f t="shared" si="80"/>
        <v>#N/A</v>
      </c>
      <c r="Q459" s="6" t="e">
        <f t="shared" si="81"/>
        <v>#N/A</v>
      </c>
      <c r="R459" s="3" t="e">
        <f t="shared" si="82"/>
        <v>#N/A</v>
      </c>
      <c r="S459" s="3" t="e">
        <f t="shared" si="83"/>
        <v>#N/A</v>
      </c>
      <c r="T459" s="3" t="e">
        <f t="shared" si="84"/>
        <v>#N/A</v>
      </c>
      <c r="U459" s="3" t="e">
        <f t="shared" si="85"/>
        <v>#N/A</v>
      </c>
      <c r="V459" s="3" t="e">
        <f t="shared" si="86"/>
        <v>#N/A</v>
      </c>
      <c r="W459" s="2" t="e">
        <f t="shared" si="87"/>
        <v>#N/A</v>
      </c>
    </row>
    <row r="460" spans="1:23" x14ac:dyDescent="0.25">
      <c r="A460" t="s">
        <v>951</v>
      </c>
      <c r="B460" t="s">
        <v>952</v>
      </c>
      <c r="D460" t="s">
        <v>747</v>
      </c>
      <c r="E460" s="2">
        <v>2002</v>
      </c>
      <c r="F460" s="2" t="e">
        <f>VLOOKUP(A460,'USall 2016-2022'!A:T,4,FALSE)</f>
        <v>#N/A</v>
      </c>
      <c r="G460" s="3" t="e">
        <f t="shared" si="77"/>
        <v>#N/A</v>
      </c>
      <c r="H460" s="2" t="e">
        <f>VLOOKUP(A460,'OAdata 313 US GridIDs 2016-22'!A:G,2,FALSE)</f>
        <v>#N/A</v>
      </c>
      <c r="I460" s="2" t="e">
        <f>VLOOKUP(A460,'OAdata 313 US GridIDs 2016-22'!A:G,3,FALSE)</f>
        <v>#N/A</v>
      </c>
      <c r="J460" s="2" t="e">
        <f>VLOOKUP(A460,'OAdata 313 US GridIDs 2016-22'!A:G,4,FALSE)</f>
        <v>#N/A</v>
      </c>
      <c r="K460" s="2" t="e">
        <f>VLOOKUP(A460,'OAdata 313 US GridIDs 2016-22'!A:G,5,FALSE)</f>
        <v>#N/A</v>
      </c>
      <c r="L460" s="2" t="e">
        <f>VLOOKUP(A460,'OAdata 313 US GridIDs 2016-22'!A:G,6,FALSE)</f>
        <v>#N/A</v>
      </c>
      <c r="M460" s="2" t="e">
        <f>VLOOKUP(A460,'OAdata 313 US GridIDs 2016-22'!A:G,7,FALSE)</f>
        <v>#N/A</v>
      </c>
      <c r="N460" s="2" t="e">
        <f t="shared" si="78"/>
        <v>#N/A</v>
      </c>
      <c r="O460" s="2" t="e">
        <f t="shared" si="79"/>
        <v>#N/A</v>
      </c>
      <c r="P460" s="2" t="e">
        <f t="shared" si="80"/>
        <v>#N/A</v>
      </c>
      <c r="Q460" s="6" t="e">
        <f t="shared" si="81"/>
        <v>#N/A</v>
      </c>
      <c r="R460" s="3" t="e">
        <f t="shared" si="82"/>
        <v>#N/A</v>
      </c>
      <c r="S460" s="3" t="e">
        <f t="shared" si="83"/>
        <v>#N/A</v>
      </c>
      <c r="T460" s="3" t="e">
        <f t="shared" si="84"/>
        <v>#N/A</v>
      </c>
      <c r="U460" s="3" t="e">
        <f t="shared" si="85"/>
        <v>#N/A</v>
      </c>
      <c r="V460" s="3" t="e">
        <f t="shared" si="86"/>
        <v>#N/A</v>
      </c>
      <c r="W460" s="2" t="e">
        <f t="shared" si="87"/>
        <v>#N/A</v>
      </c>
    </row>
    <row r="461" spans="1:23" x14ac:dyDescent="0.25">
      <c r="A461" t="s">
        <v>953</v>
      </c>
      <c r="B461" t="s">
        <v>954</v>
      </c>
      <c r="D461" t="s">
        <v>394</v>
      </c>
      <c r="E461" s="2">
        <v>2000</v>
      </c>
      <c r="F461" s="2" t="e">
        <f>VLOOKUP(A461,'USall 2016-2022'!A:T,4,FALSE)</f>
        <v>#N/A</v>
      </c>
      <c r="G461" s="3" t="e">
        <f t="shared" si="77"/>
        <v>#N/A</v>
      </c>
      <c r="H461" s="2" t="e">
        <f>VLOOKUP(A461,'OAdata 313 US GridIDs 2016-22'!A:G,2,FALSE)</f>
        <v>#N/A</v>
      </c>
      <c r="I461" s="2" t="e">
        <f>VLOOKUP(A461,'OAdata 313 US GridIDs 2016-22'!A:G,3,FALSE)</f>
        <v>#N/A</v>
      </c>
      <c r="J461" s="2" t="e">
        <f>VLOOKUP(A461,'OAdata 313 US GridIDs 2016-22'!A:G,4,FALSE)</f>
        <v>#N/A</v>
      </c>
      <c r="K461" s="2" t="e">
        <f>VLOOKUP(A461,'OAdata 313 US GridIDs 2016-22'!A:G,5,FALSE)</f>
        <v>#N/A</v>
      </c>
      <c r="L461" s="2" t="e">
        <f>VLOOKUP(A461,'OAdata 313 US GridIDs 2016-22'!A:G,6,FALSE)</f>
        <v>#N/A</v>
      </c>
      <c r="M461" s="2" t="e">
        <f>VLOOKUP(A461,'OAdata 313 US GridIDs 2016-22'!A:G,7,FALSE)</f>
        <v>#N/A</v>
      </c>
      <c r="N461" s="2" t="e">
        <f t="shared" si="78"/>
        <v>#N/A</v>
      </c>
      <c r="O461" s="2" t="e">
        <f t="shared" si="79"/>
        <v>#N/A</v>
      </c>
      <c r="P461" s="2" t="e">
        <f t="shared" si="80"/>
        <v>#N/A</v>
      </c>
      <c r="Q461" s="6" t="e">
        <f t="shared" si="81"/>
        <v>#N/A</v>
      </c>
      <c r="R461" s="3" t="e">
        <f t="shared" si="82"/>
        <v>#N/A</v>
      </c>
      <c r="S461" s="3" t="e">
        <f t="shared" si="83"/>
        <v>#N/A</v>
      </c>
      <c r="T461" s="3" t="e">
        <f t="shared" si="84"/>
        <v>#N/A</v>
      </c>
      <c r="U461" s="3" t="e">
        <f t="shared" si="85"/>
        <v>#N/A</v>
      </c>
      <c r="V461" s="3" t="e">
        <f t="shared" si="86"/>
        <v>#N/A</v>
      </c>
      <c r="W461" s="2" t="e">
        <f t="shared" si="87"/>
        <v>#N/A</v>
      </c>
    </row>
    <row r="462" spans="1:23" x14ac:dyDescent="0.25">
      <c r="A462" t="s">
        <v>955</v>
      </c>
      <c r="B462" t="s">
        <v>956</v>
      </c>
      <c r="D462" t="s">
        <v>322</v>
      </c>
      <c r="E462" s="2">
        <v>1983</v>
      </c>
      <c r="F462" s="2" t="e">
        <f>VLOOKUP(A462,'USall 2016-2022'!A:T,4,FALSE)</f>
        <v>#N/A</v>
      </c>
      <c r="G462" s="3" t="e">
        <f t="shared" si="77"/>
        <v>#N/A</v>
      </c>
      <c r="H462" s="2" t="e">
        <f>VLOOKUP(A462,'OAdata 313 US GridIDs 2016-22'!A:G,2,FALSE)</f>
        <v>#N/A</v>
      </c>
      <c r="I462" s="2" t="e">
        <f>VLOOKUP(A462,'OAdata 313 US GridIDs 2016-22'!A:G,3,FALSE)</f>
        <v>#N/A</v>
      </c>
      <c r="J462" s="2" t="e">
        <f>VLOOKUP(A462,'OAdata 313 US GridIDs 2016-22'!A:G,4,FALSE)</f>
        <v>#N/A</v>
      </c>
      <c r="K462" s="2" t="e">
        <f>VLOOKUP(A462,'OAdata 313 US GridIDs 2016-22'!A:G,5,FALSE)</f>
        <v>#N/A</v>
      </c>
      <c r="L462" s="2" t="e">
        <f>VLOOKUP(A462,'OAdata 313 US GridIDs 2016-22'!A:G,6,FALSE)</f>
        <v>#N/A</v>
      </c>
      <c r="M462" s="2" t="e">
        <f>VLOOKUP(A462,'OAdata 313 US GridIDs 2016-22'!A:G,7,FALSE)</f>
        <v>#N/A</v>
      </c>
      <c r="N462" s="2" t="e">
        <f t="shared" si="78"/>
        <v>#N/A</v>
      </c>
      <c r="O462" s="2" t="e">
        <f t="shared" si="79"/>
        <v>#N/A</v>
      </c>
      <c r="P462" s="2" t="e">
        <f t="shared" si="80"/>
        <v>#N/A</v>
      </c>
      <c r="Q462" s="6" t="e">
        <f t="shared" si="81"/>
        <v>#N/A</v>
      </c>
      <c r="R462" s="3" t="e">
        <f t="shared" si="82"/>
        <v>#N/A</v>
      </c>
      <c r="S462" s="3" t="e">
        <f t="shared" si="83"/>
        <v>#N/A</v>
      </c>
      <c r="T462" s="3" t="e">
        <f t="shared" si="84"/>
        <v>#N/A</v>
      </c>
      <c r="U462" s="3" t="e">
        <f t="shared" si="85"/>
        <v>#N/A</v>
      </c>
      <c r="V462" s="3" t="e">
        <f t="shared" si="86"/>
        <v>#N/A</v>
      </c>
      <c r="W462" s="2" t="e">
        <f t="shared" si="87"/>
        <v>#N/A</v>
      </c>
    </row>
    <row r="463" spans="1:23" x14ac:dyDescent="0.25">
      <c r="A463" t="s">
        <v>957</v>
      </c>
      <c r="B463" t="s">
        <v>958</v>
      </c>
      <c r="D463" t="s">
        <v>491</v>
      </c>
      <c r="E463" s="2">
        <v>1983</v>
      </c>
      <c r="F463" s="2">
        <f>VLOOKUP(A463,'USall 2016-2022'!A:T,4,FALSE)</f>
        <v>4818</v>
      </c>
      <c r="G463" s="3">
        <f t="shared" si="77"/>
        <v>41.158156911581564</v>
      </c>
      <c r="H463" s="2" t="e">
        <f>VLOOKUP(A463,'OAdata 313 US GridIDs 2016-22'!A:G,2,FALSE)</f>
        <v>#N/A</v>
      </c>
      <c r="I463" s="2" t="e">
        <f>VLOOKUP(A463,'OAdata 313 US GridIDs 2016-22'!A:G,3,FALSE)</f>
        <v>#N/A</v>
      </c>
      <c r="J463" s="2" t="e">
        <f>VLOOKUP(A463,'OAdata 313 US GridIDs 2016-22'!A:G,4,FALSE)</f>
        <v>#N/A</v>
      </c>
      <c r="K463" s="2" t="e">
        <f>VLOOKUP(A463,'OAdata 313 US GridIDs 2016-22'!A:G,5,FALSE)</f>
        <v>#N/A</v>
      </c>
      <c r="L463" s="2" t="e">
        <f>VLOOKUP(A463,'OAdata 313 US GridIDs 2016-22'!A:G,6,FALSE)</f>
        <v>#N/A</v>
      </c>
      <c r="M463" s="2" t="e">
        <f>VLOOKUP(A463,'OAdata 313 US GridIDs 2016-22'!A:G,7,FALSE)</f>
        <v>#N/A</v>
      </c>
      <c r="N463" s="2" t="e">
        <f t="shared" si="78"/>
        <v>#N/A</v>
      </c>
      <c r="O463" s="2" t="e">
        <f t="shared" si="79"/>
        <v>#N/A</v>
      </c>
      <c r="P463" s="2" t="e">
        <f t="shared" si="80"/>
        <v>#N/A</v>
      </c>
      <c r="Q463" s="6" t="e">
        <f t="shared" si="81"/>
        <v>#N/A</v>
      </c>
      <c r="R463" s="3" t="e">
        <f t="shared" si="82"/>
        <v>#N/A</v>
      </c>
      <c r="S463" s="3" t="e">
        <f t="shared" si="83"/>
        <v>#N/A</v>
      </c>
      <c r="T463" s="3" t="e">
        <f t="shared" si="84"/>
        <v>#N/A</v>
      </c>
      <c r="U463" s="3" t="e">
        <f t="shared" si="85"/>
        <v>#N/A</v>
      </c>
      <c r="V463" s="3" t="e">
        <f t="shared" si="86"/>
        <v>#N/A</v>
      </c>
      <c r="W463" s="2" t="e">
        <f t="shared" si="87"/>
        <v>#N/A</v>
      </c>
    </row>
    <row r="464" spans="1:23" x14ac:dyDescent="0.25">
      <c r="A464" t="s">
        <v>959</v>
      </c>
      <c r="B464" t="s">
        <v>960</v>
      </c>
      <c r="D464" t="s">
        <v>961</v>
      </c>
      <c r="E464" s="2">
        <v>1974</v>
      </c>
      <c r="F464" s="2" t="e">
        <f>VLOOKUP(A464,'USall 2016-2022'!A:T,4,FALSE)</f>
        <v>#N/A</v>
      </c>
      <c r="G464" s="3" t="e">
        <f t="shared" si="77"/>
        <v>#N/A</v>
      </c>
      <c r="H464" s="2" t="e">
        <f>VLOOKUP(A464,'OAdata 313 US GridIDs 2016-22'!A:G,2,FALSE)</f>
        <v>#N/A</v>
      </c>
      <c r="I464" s="2" t="e">
        <f>VLOOKUP(A464,'OAdata 313 US GridIDs 2016-22'!A:G,3,FALSE)</f>
        <v>#N/A</v>
      </c>
      <c r="J464" s="2" t="e">
        <f>VLOOKUP(A464,'OAdata 313 US GridIDs 2016-22'!A:G,4,FALSE)</f>
        <v>#N/A</v>
      </c>
      <c r="K464" s="2" t="e">
        <f>VLOOKUP(A464,'OAdata 313 US GridIDs 2016-22'!A:G,5,FALSE)</f>
        <v>#N/A</v>
      </c>
      <c r="L464" s="2" t="e">
        <f>VLOOKUP(A464,'OAdata 313 US GridIDs 2016-22'!A:G,6,FALSE)</f>
        <v>#N/A</v>
      </c>
      <c r="M464" s="2" t="e">
        <f>VLOOKUP(A464,'OAdata 313 US GridIDs 2016-22'!A:G,7,FALSE)</f>
        <v>#N/A</v>
      </c>
      <c r="N464" s="2" t="e">
        <f t="shared" si="78"/>
        <v>#N/A</v>
      </c>
      <c r="O464" s="2" t="e">
        <f t="shared" si="79"/>
        <v>#N/A</v>
      </c>
      <c r="P464" s="2" t="e">
        <f t="shared" si="80"/>
        <v>#N/A</v>
      </c>
      <c r="Q464" s="6" t="e">
        <f t="shared" si="81"/>
        <v>#N/A</v>
      </c>
      <c r="R464" s="3" t="e">
        <f t="shared" si="82"/>
        <v>#N/A</v>
      </c>
      <c r="S464" s="3" t="e">
        <f t="shared" si="83"/>
        <v>#N/A</v>
      </c>
      <c r="T464" s="3" t="e">
        <f t="shared" si="84"/>
        <v>#N/A</v>
      </c>
      <c r="U464" s="3" t="e">
        <f t="shared" si="85"/>
        <v>#N/A</v>
      </c>
      <c r="V464" s="3" t="e">
        <f t="shared" si="86"/>
        <v>#N/A</v>
      </c>
      <c r="W464" s="2" t="e">
        <f t="shared" si="87"/>
        <v>#N/A</v>
      </c>
    </row>
    <row r="465" spans="1:23" x14ac:dyDescent="0.25">
      <c r="A465" t="s">
        <v>962</v>
      </c>
      <c r="B465" t="s">
        <v>963</v>
      </c>
      <c r="D465" t="s">
        <v>9</v>
      </c>
      <c r="E465" s="2">
        <v>1974</v>
      </c>
      <c r="F465" s="2" t="e">
        <f>VLOOKUP(A465,'USall 2016-2022'!A:T,4,FALSE)</f>
        <v>#N/A</v>
      </c>
      <c r="G465" s="3" t="e">
        <f t="shared" si="77"/>
        <v>#N/A</v>
      </c>
      <c r="H465" s="2">
        <f>VLOOKUP(A465,'OAdata 313 US GridIDs 2016-22'!A:G,2,FALSE)</f>
        <v>1697</v>
      </c>
      <c r="I465" s="2">
        <f>VLOOKUP(A465,'OAdata 313 US GridIDs 2016-22'!A:G,3,FALSE)</f>
        <v>269</v>
      </c>
      <c r="J465" s="2">
        <f>VLOOKUP(A465,'OAdata 313 US GridIDs 2016-22'!A:G,4,FALSE)</f>
        <v>644</v>
      </c>
      <c r="K465" s="2">
        <f>VLOOKUP(A465,'OAdata 313 US GridIDs 2016-22'!A:G,5,FALSE)</f>
        <v>482</v>
      </c>
      <c r="L465" s="2">
        <f>VLOOKUP(A465,'OAdata 313 US GridIDs 2016-22'!A:G,6,FALSE)</f>
        <v>325</v>
      </c>
      <c r="M465" s="2">
        <f>VLOOKUP(A465,'OAdata 313 US GridIDs 2016-22'!A:G,7,FALSE)</f>
        <v>246</v>
      </c>
      <c r="N465" s="2">
        <f t="shared" si="78"/>
        <v>1697</v>
      </c>
      <c r="O465" s="2">
        <f t="shared" si="79"/>
        <v>0</v>
      </c>
      <c r="P465" s="2">
        <f t="shared" si="80"/>
        <v>1966</v>
      </c>
      <c r="Q465" s="6">
        <f t="shared" si="81"/>
        <v>0.99594731509625123</v>
      </c>
      <c r="R465" s="3">
        <f t="shared" si="82"/>
        <v>13.682604272634791</v>
      </c>
      <c r="S465" s="3">
        <f t="shared" si="83"/>
        <v>32.756866734486266</v>
      </c>
      <c r="T465" s="3">
        <f t="shared" si="84"/>
        <v>24.51678535096643</v>
      </c>
      <c r="U465" s="3">
        <f t="shared" si="85"/>
        <v>16.531027466937946</v>
      </c>
      <c r="V465" s="3">
        <f t="shared" si="86"/>
        <v>12.512716174974567</v>
      </c>
      <c r="W465" s="2">
        <f t="shared" si="87"/>
        <v>100</v>
      </c>
    </row>
    <row r="466" spans="1:23" x14ac:dyDescent="0.25">
      <c r="A466" t="s">
        <v>964</v>
      </c>
      <c r="B466" t="s">
        <v>965</v>
      </c>
      <c r="D466" t="s">
        <v>9</v>
      </c>
      <c r="E466" s="2">
        <v>1967</v>
      </c>
      <c r="F466" s="2">
        <f>VLOOKUP(A466,'USall 2016-2022'!A:T,4,FALSE)</f>
        <v>6738</v>
      </c>
      <c r="G466" s="3">
        <f t="shared" si="77"/>
        <v>29.19263876521223</v>
      </c>
      <c r="H466" s="2">
        <f>VLOOKUP(A466,'OAdata 313 US GridIDs 2016-22'!A:G,2,FALSE)</f>
        <v>1298</v>
      </c>
      <c r="I466" s="2">
        <f>VLOOKUP(A466,'OAdata 313 US GridIDs 2016-22'!A:G,3,FALSE)</f>
        <v>663</v>
      </c>
      <c r="J466" s="2">
        <f>VLOOKUP(A466,'OAdata 313 US GridIDs 2016-22'!A:G,4,FALSE)</f>
        <v>463</v>
      </c>
      <c r="K466" s="2">
        <f>VLOOKUP(A466,'OAdata 313 US GridIDs 2016-22'!A:G,5,FALSE)</f>
        <v>387</v>
      </c>
      <c r="L466" s="2">
        <f>VLOOKUP(A466,'OAdata 313 US GridIDs 2016-22'!A:G,6,FALSE)</f>
        <v>292</v>
      </c>
      <c r="M466" s="2">
        <f>VLOOKUP(A466,'OAdata 313 US GridIDs 2016-22'!A:G,7,FALSE)</f>
        <v>156</v>
      </c>
      <c r="N466" s="2">
        <f t="shared" si="78"/>
        <v>1298</v>
      </c>
      <c r="O466" s="2">
        <f t="shared" si="79"/>
        <v>0</v>
      </c>
      <c r="P466" s="2">
        <f t="shared" si="80"/>
        <v>1961</v>
      </c>
      <c r="Q466" s="6">
        <f t="shared" si="81"/>
        <v>0.99694966954753428</v>
      </c>
      <c r="R466" s="3">
        <f t="shared" si="82"/>
        <v>33.8092809790923</v>
      </c>
      <c r="S466" s="3">
        <f t="shared" si="83"/>
        <v>23.610402855685876</v>
      </c>
      <c r="T466" s="3">
        <f t="shared" si="84"/>
        <v>19.734829168791432</v>
      </c>
      <c r="U466" s="3">
        <f t="shared" si="85"/>
        <v>14.890362060173382</v>
      </c>
      <c r="V466" s="3">
        <f t="shared" si="86"/>
        <v>7.955124936257012</v>
      </c>
      <c r="W466" s="2">
        <f t="shared" si="87"/>
        <v>100</v>
      </c>
    </row>
    <row r="467" spans="1:23" x14ac:dyDescent="0.25">
      <c r="A467" t="s">
        <v>966</v>
      </c>
      <c r="B467" t="s">
        <v>967</v>
      </c>
      <c r="D467" t="s">
        <v>9</v>
      </c>
      <c r="E467" s="2">
        <v>1954</v>
      </c>
      <c r="F467" s="2" t="e">
        <f>VLOOKUP(A467,'USall 2016-2022'!A:T,4,FALSE)</f>
        <v>#N/A</v>
      </c>
      <c r="G467" s="3" t="e">
        <f t="shared" si="77"/>
        <v>#N/A</v>
      </c>
      <c r="H467" s="2">
        <f>VLOOKUP(A467,'OAdata 313 US GridIDs 2016-22'!A:G,2,FALSE)</f>
        <v>1697</v>
      </c>
      <c r="I467" s="2">
        <f>VLOOKUP(A467,'OAdata 313 US GridIDs 2016-22'!A:G,3,FALSE)</f>
        <v>255</v>
      </c>
      <c r="J467" s="2">
        <f>VLOOKUP(A467,'OAdata 313 US GridIDs 2016-22'!A:G,4,FALSE)</f>
        <v>514</v>
      </c>
      <c r="K467" s="2">
        <f>VLOOKUP(A467,'OAdata 313 US GridIDs 2016-22'!A:G,5,FALSE)</f>
        <v>552</v>
      </c>
      <c r="L467" s="2">
        <f>VLOOKUP(A467,'OAdata 313 US GridIDs 2016-22'!A:G,6,FALSE)</f>
        <v>406</v>
      </c>
      <c r="M467" s="2">
        <f>VLOOKUP(A467,'OAdata 313 US GridIDs 2016-22'!A:G,7,FALSE)</f>
        <v>225</v>
      </c>
      <c r="N467" s="2">
        <f t="shared" si="78"/>
        <v>1697</v>
      </c>
      <c r="O467" s="2">
        <f t="shared" si="79"/>
        <v>0</v>
      </c>
      <c r="P467" s="2">
        <f t="shared" si="80"/>
        <v>1952</v>
      </c>
      <c r="Q467" s="6">
        <f t="shared" si="81"/>
        <v>0.99897645854657113</v>
      </c>
      <c r="R467" s="3">
        <f t="shared" si="82"/>
        <v>13.063524590163937</v>
      </c>
      <c r="S467" s="3">
        <f t="shared" si="83"/>
        <v>26.331967213114755</v>
      </c>
      <c r="T467" s="3">
        <f t="shared" si="84"/>
        <v>28.278688524590162</v>
      </c>
      <c r="U467" s="3">
        <f t="shared" si="85"/>
        <v>20.799180327868854</v>
      </c>
      <c r="V467" s="3">
        <f t="shared" si="86"/>
        <v>11.526639344262295</v>
      </c>
      <c r="W467" s="2">
        <f t="shared" si="87"/>
        <v>100</v>
      </c>
    </row>
    <row r="468" spans="1:23" x14ac:dyDescent="0.25">
      <c r="A468" t="s">
        <v>968</v>
      </c>
      <c r="B468" t="s">
        <v>969</v>
      </c>
      <c r="D468" t="s">
        <v>266</v>
      </c>
      <c r="E468" s="2">
        <v>1952</v>
      </c>
      <c r="F468" s="2">
        <f>VLOOKUP(A468,'USall 2016-2022'!A:T,4,FALSE)</f>
        <v>5435</v>
      </c>
      <c r="G468" s="3">
        <f t="shared" si="77"/>
        <v>35.91536338546458</v>
      </c>
      <c r="H468" s="2" t="e">
        <f>VLOOKUP(A468,'OAdata 313 US GridIDs 2016-22'!A:G,2,FALSE)</f>
        <v>#N/A</v>
      </c>
      <c r="I468" s="2" t="e">
        <f>VLOOKUP(A468,'OAdata 313 US GridIDs 2016-22'!A:G,3,FALSE)</f>
        <v>#N/A</v>
      </c>
      <c r="J468" s="2" t="e">
        <f>VLOOKUP(A468,'OAdata 313 US GridIDs 2016-22'!A:G,4,FALSE)</f>
        <v>#N/A</v>
      </c>
      <c r="K468" s="2" t="e">
        <f>VLOOKUP(A468,'OAdata 313 US GridIDs 2016-22'!A:G,5,FALSE)</f>
        <v>#N/A</v>
      </c>
      <c r="L468" s="2" t="e">
        <f>VLOOKUP(A468,'OAdata 313 US GridIDs 2016-22'!A:G,6,FALSE)</f>
        <v>#N/A</v>
      </c>
      <c r="M468" s="2" t="e">
        <f>VLOOKUP(A468,'OAdata 313 US GridIDs 2016-22'!A:G,7,FALSE)</f>
        <v>#N/A</v>
      </c>
      <c r="N468" s="2" t="e">
        <f t="shared" si="78"/>
        <v>#N/A</v>
      </c>
      <c r="O468" s="2" t="e">
        <f t="shared" si="79"/>
        <v>#N/A</v>
      </c>
      <c r="P468" s="2" t="e">
        <f t="shared" si="80"/>
        <v>#N/A</v>
      </c>
      <c r="Q468" s="6" t="e">
        <f t="shared" si="81"/>
        <v>#N/A</v>
      </c>
      <c r="R468" s="3" t="e">
        <f t="shared" si="82"/>
        <v>#N/A</v>
      </c>
      <c r="S468" s="3" t="e">
        <f t="shared" si="83"/>
        <v>#N/A</v>
      </c>
      <c r="T468" s="3" t="e">
        <f t="shared" si="84"/>
        <v>#N/A</v>
      </c>
      <c r="U468" s="3" t="e">
        <f t="shared" si="85"/>
        <v>#N/A</v>
      </c>
      <c r="V468" s="3" t="e">
        <f t="shared" si="86"/>
        <v>#N/A</v>
      </c>
      <c r="W468" s="2" t="e">
        <f t="shared" si="87"/>
        <v>#N/A</v>
      </c>
    </row>
    <row r="469" spans="1:23" x14ac:dyDescent="0.25">
      <c r="A469" t="s">
        <v>970</v>
      </c>
      <c r="B469" t="s">
        <v>971</v>
      </c>
      <c r="D469" t="s">
        <v>533</v>
      </c>
      <c r="E469" s="2">
        <v>1942</v>
      </c>
      <c r="F469" s="2">
        <f>VLOOKUP(A469,'USall 2016-2022'!A:T,4,FALSE)</f>
        <v>5073</v>
      </c>
      <c r="G469" s="3">
        <f t="shared" si="77"/>
        <v>38.281095998423027</v>
      </c>
      <c r="H469" s="2" t="e">
        <f>VLOOKUP(A469,'OAdata 313 US GridIDs 2016-22'!A:G,2,FALSE)</f>
        <v>#N/A</v>
      </c>
      <c r="I469" s="2" t="e">
        <f>VLOOKUP(A469,'OAdata 313 US GridIDs 2016-22'!A:G,3,FALSE)</f>
        <v>#N/A</v>
      </c>
      <c r="J469" s="2" t="e">
        <f>VLOOKUP(A469,'OAdata 313 US GridIDs 2016-22'!A:G,4,FALSE)</f>
        <v>#N/A</v>
      </c>
      <c r="K469" s="2" t="e">
        <f>VLOOKUP(A469,'OAdata 313 US GridIDs 2016-22'!A:G,5,FALSE)</f>
        <v>#N/A</v>
      </c>
      <c r="L469" s="2" t="e">
        <f>VLOOKUP(A469,'OAdata 313 US GridIDs 2016-22'!A:G,6,FALSE)</f>
        <v>#N/A</v>
      </c>
      <c r="M469" s="2" t="e">
        <f>VLOOKUP(A469,'OAdata 313 US GridIDs 2016-22'!A:G,7,FALSE)</f>
        <v>#N/A</v>
      </c>
      <c r="N469" s="2" t="e">
        <f t="shared" si="78"/>
        <v>#N/A</v>
      </c>
      <c r="O469" s="2" t="e">
        <f t="shared" si="79"/>
        <v>#N/A</v>
      </c>
      <c r="P469" s="2" t="e">
        <f t="shared" si="80"/>
        <v>#N/A</v>
      </c>
      <c r="Q469" s="6" t="e">
        <f t="shared" si="81"/>
        <v>#N/A</v>
      </c>
      <c r="R469" s="3" t="e">
        <f t="shared" si="82"/>
        <v>#N/A</v>
      </c>
      <c r="S469" s="3" t="e">
        <f t="shared" si="83"/>
        <v>#N/A</v>
      </c>
      <c r="T469" s="3" t="e">
        <f t="shared" si="84"/>
        <v>#N/A</v>
      </c>
      <c r="U469" s="3" t="e">
        <f t="shared" si="85"/>
        <v>#N/A</v>
      </c>
      <c r="V469" s="3" t="e">
        <f t="shared" si="86"/>
        <v>#N/A</v>
      </c>
      <c r="W469" s="2" t="e">
        <f t="shared" si="87"/>
        <v>#N/A</v>
      </c>
    </row>
    <row r="470" spans="1:23" x14ac:dyDescent="0.25">
      <c r="A470" t="s">
        <v>972</v>
      </c>
      <c r="B470" t="s">
        <v>973</v>
      </c>
      <c r="D470" t="s">
        <v>9</v>
      </c>
      <c r="E470" s="2">
        <v>1942</v>
      </c>
      <c r="F470" s="2">
        <f>VLOOKUP(A470,'USall 2016-2022'!A:T,4,FALSE)</f>
        <v>4619</v>
      </c>
      <c r="G470" s="3">
        <f t="shared" si="77"/>
        <v>42.043732409612474</v>
      </c>
      <c r="H470" s="2">
        <f>VLOOKUP(A470,'OAdata 313 US GridIDs 2016-22'!A:G,2,FALSE)</f>
        <v>1360</v>
      </c>
      <c r="I470" s="2">
        <f>VLOOKUP(A470,'OAdata 313 US GridIDs 2016-22'!A:G,3,FALSE)</f>
        <v>581</v>
      </c>
      <c r="J470" s="2">
        <f>VLOOKUP(A470,'OAdata 313 US GridIDs 2016-22'!A:G,4,FALSE)</f>
        <v>359</v>
      </c>
      <c r="K470" s="2">
        <f>VLOOKUP(A470,'OAdata 313 US GridIDs 2016-22'!A:G,5,FALSE)</f>
        <v>436</v>
      </c>
      <c r="L470" s="2">
        <f>VLOOKUP(A470,'OAdata 313 US GridIDs 2016-22'!A:G,6,FALSE)</f>
        <v>310</v>
      </c>
      <c r="M470" s="2">
        <f>VLOOKUP(A470,'OAdata 313 US GridIDs 2016-22'!A:G,7,FALSE)</f>
        <v>255</v>
      </c>
      <c r="N470" s="2">
        <f t="shared" si="78"/>
        <v>1360</v>
      </c>
      <c r="O470" s="2">
        <f t="shared" si="79"/>
        <v>0</v>
      </c>
      <c r="P470" s="2">
        <f t="shared" si="80"/>
        <v>1941</v>
      </c>
      <c r="Q470" s="6">
        <f t="shared" si="81"/>
        <v>0.99948506694129768</v>
      </c>
      <c r="R470" s="3">
        <f t="shared" si="82"/>
        <v>29.933024214322511</v>
      </c>
      <c r="S470" s="3">
        <f t="shared" si="83"/>
        <v>18.495620814013396</v>
      </c>
      <c r="T470" s="3">
        <f t="shared" si="84"/>
        <v>22.462648119526019</v>
      </c>
      <c r="U470" s="3">
        <f t="shared" si="85"/>
        <v>15.971148892323544</v>
      </c>
      <c r="V470" s="3">
        <f t="shared" si="86"/>
        <v>13.137557959814528</v>
      </c>
      <c r="W470" s="2">
        <f t="shared" si="87"/>
        <v>100</v>
      </c>
    </row>
    <row r="471" spans="1:23" x14ac:dyDescent="0.25">
      <c r="A471" t="s">
        <v>974</v>
      </c>
      <c r="B471" t="s">
        <v>975</v>
      </c>
      <c r="D471" t="s">
        <v>303</v>
      </c>
      <c r="E471" s="2">
        <v>1936</v>
      </c>
      <c r="F471" s="2">
        <f>VLOOKUP(A471,'USall 2016-2022'!A:T,4,FALSE)</f>
        <v>4976</v>
      </c>
      <c r="G471" s="3">
        <f t="shared" si="77"/>
        <v>38.90675241157556</v>
      </c>
      <c r="H471" s="2" t="e">
        <f>VLOOKUP(A471,'OAdata 313 US GridIDs 2016-22'!A:G,2,FALSE)</f>
        <v>#N/A</v>
      </c>
      <c r="I471" s="2" t="e">
        <f>VLOOKUP(A471,'OAdata 313 US GridIDs 2016-22'!A:G,3,FALSE)</f>
        <v>#N/A</v>
      </c>
      <c r="J471" s="2" t="e">
        <f>VLOOKUP(A471,'OAdata 313 US GridIDs 2016-22'!A:G,4,FALSE)</f>
        <v>#N/A</v>
      </c>
      <c r="K471" s="2" t="e">
        <f>VLOOKUP(A471,'OAdata 313 US GridIDs 2016-22'!A:G,5,FALSE)</f>
        <v>#N/A</v>
      </c>
      <c r="L471" s="2" t="e">
        <f>VLOOKUP(A471,'OAdata 313 US GridIDs 2016-22'!A:G,6,FALSE)</f>
        <v>#N/A</v>
      </c>
      <c r="M471" s="2" t="e">
        <f>VLOOKUP(A471,'OAdata 313 US GridIDs 2016-22'!A:G,7,FALSE)</f>
        <v>#N/A</v>
      </c>
      <c r="N471" s="2" t="e">
        <f t="shared" si="78"/>
        <v>#N/A</v>
      </c>
      <c r="O471" s="2" t="e">
        <f t="shared" si="79"/>
        <v>#N/A</v>
      </c>
      <c r="P471" s="2" t="e">
        <f t="shared" si="80"/>
        <v>#N/A</v>
      </c>
      <c r="Q471" s="6" t="e">
        <f t="shared" si="81"/>
        <v>#N/A</v>
      </c>
      <c r="R471" s="3" t="e">
        <f t="shared" si="82"/>
        <v>#N/A</v>
      </c>
      <c r="S471" s="3" t="e">
        <f t="shared" si="83"/>
        <v>#N/A</v>
      </c>
      <c r="T471" s="3" t="e">
        <f t="shared" si="84"/>
        <v>#N/A</v>
      </c>
      <c r="U471" s="3" t="e">
        <f t="shared" si="85"/>
        <v>#N/A</v>
      </c>
      <c r="V471" s="3" t="e">
        <f t="shared" si="86"/>
        <v>#N/A</v>
      </c>
      <c r="W471" s="2" t="e">
        <f t="shared" si="87"/>
        <v>#N/A</v>
      </c>
    </row>
    <row r="472" spans="1:23" x14ac:dyDescent="0.25">
      <c r="A472" t="s">
        <v>976</v>
      </c>
      <c r="B472" t="s">
        <v>977</v>
      </c>
      <c r="D472" t="s">
        <v>533</v>
      </c>
      <c r="E472" s="2">
        <v>1935</v>
      </c>
      <c r="F472" s="2">
        <f>VLOOKUP(A472,'USall 2016-2022'!A:T,4,FALSE)</f>
        <v>5628</v>
      </c>
      <c r="G472" s="3">
        <f t="shared" si="77"/>
        <v>34.381663113006397</v>
      </c>
      <c r="H472" s="2" t="e">
        <f>VLOOKUP(A472,'OAdata 313 US GridIDs 2016-22'!A:G,2,FALSE)</f>
        <v>#N/A</v>
      </c>
      <c r="I472" s="2" t="e">
        <f>VLOOKUP(A472,'OAdata 313 US GridIDs 2016-22'!A:G,3,FALSE)</f>
        <v>#N/A</v>
      </c>
      <c r="J472" s="2" t="e">
        <f>VLOOKUP(A472,'OAdata 313 US GridIDs 2016-22'!A:G,4,FALSE)</f>
        <v>#N/A</v>
      </c>
      <c r="K472" s="2" t="e">
        <f>VLOOKUP(A472,'OAdata 313 US GridIDs 2016-22'!A:G,5,FALSE)</f>
        <v>#N/A</v>
      </c>
      <c r="L472" s="2" t="e">
        <f>VLOOKUP(A472,'OAdata 313 US GridIDs 2016-22'!A:G,6,FALSE)</f>
        <v>#N/A</v>
      </c>
      <c r="M472" s="2" t="e">
        <f>VLOOKUP(A472,'OAdata 313 US GridIDs 2016-22'!A:G,7,FALSE)</f>
        <v>#N/A</v>
      </c>
      <c r="N472" s="2" t="e">
        <f t="shared" si="78"/>
        <v>#N/A</v>
      </c>
      <c r="O472" s="2" t="e">
        <f t="shared" si="79"/>
        <v>#N/A</v>
      </c>
      <c r="P472" s="2" t="e">
        <f t="shared" si="80"/>
        <v>#N/A</v>
      </c>
      <c r="Q472" s="6" t="e">
        <f t="shared" si="81"/>
        <v>#N/A</v>
      </c>
      <c r="R472" s="3" t="e">
        <f t="shared" si="82"/>
        <v>#N/A</v>
      </c>
      <c r="S472" s="3" t="e">
        <f t="shared" si="83"/>
        <v>#N/A</v>
      </c>
      <c r="T472" s="3" t="e">
        <f t="shared" si="84"/>
        <v>#N/A</v>
      </c>
      <c r="U472" s="3" t="e">
        <f t="shared" si="85"/>
        <v>#N/A</v>
      </c>
      <c r="V472" s="3" t="e">
        <f t="shared" si="86"/>
        <v>#N/A</v>
      </c>
      <c r="W472" s="2" t="e">
        <f t="shared" si="87"/>
        <v>#N/A</v>
      </c>
    </row>
    <row r="473" spans="1:23" x14ac:dyDescent="0.25">
      <c r="A473" t="s">
        <v>978</v>
      </c>
      <c r="B473" t="s">
        <v>979</v>
      </c>
      <c r="D473" t="s">
        <v>783</v>
      </c>
      <c r="E473" s="2">
        <v>1933</v>
      </c>
      <c r="F473" s="2" t="e">
        <f>VLOOKUP(A473,'USall 2016-2022'!A:T,4,FALSE)</f>
        <v>#N/A</v>
      </c>
      <c r="G473" s="3" t="e">
        <f t="shared" si="77"/>
        <v>#N/A</v>
      </c>
      <c r="H473" s="2" t="e">
        <f>VLOOKUP(A473,'OAdata 313 US GridIDs 2016-22'!A:G,2,FALSE)</f>
        <v>#N/A</v>
      </c>
      <c r="I473" s="2" t="e">
        <f>VLOOKUP(A473,'OAdata 313 US GridIDs 2016-22'!A:G,3,FALSE)</f>
        <v>#N/A</v>
      </c>
      <c r="J473" s="2" t="e">
        <f>VLOOKUP(A473,'OAdata 313 US GridIDs 2016-22'!A:G,4,FALSE)</f>
        <v>#N/A</v>
      </c>
      <c r="K473" s="2" t="e">
        <f>VLOOKUP(A473,'OAdata 313 US GridIDs 2016-22'!A:G,5,FALSE)</f>
        <v>#N/A</v>
      </c>
      <c r="L473" s="2" t="e">
        <f>VLOOKUP(A473,'OAdata 313 US GridIDs 2016-22'!A:G,6,FALSE)</f>
        <v>#N/A</v>
      </c>
      <c r="M473" s="2" t="e">
        <f>VLOOKUP(A473,'OAdata 313 US GridIDs 2016-22'!A:G,7,FALSE)</f>
        <v>#N/A</v>
      </c>
      <c r="N473" s="2" t="e">
        <f t="shared" si="78"/>
        <v>#N/A</v>
      </c>
      <c r="O473" s="2" t="e">
        <f t="shared" si="79"/>
        <v>#N/A</v>
      </c>
      <c r="P473" s="2" t="e">
        <f t="shared" si="80"/>
        <v>#N/A</v>
      </c>
      <c r="Q473" s="6" t="e">
        <f t="shared" si="81"/>
        <v>#N/A</v>
      </c>
      <c r="R473" s="3" t="e">
        <f t="shared" si="82"/>
        <v>#N/A</v>
      </c>
      <c r="S473" s="3" t="e">
        <f t="shared" si="83"/>
        <v>#N/A</v>
      </c>
      <c r="T473" s="3" t="e">
        <f t="shared" si="84"/>
        <v>#N/A</v>
      </c>
      <c r="U473" s="3" t="e">
        <f t="shared" si="85"/>
        <v>#N/A</v>
      </c>
      <c r="V473" s="3" t="e">
        <f t="shared" si="86"/>
        <v>#N/A</v>
      </c>
      <c r="W473" s="2" t="e">
        <f t="shared" si="87"/>
        <v>#N/A</v>
      </c>
    </row>
    <row r="474" spans="1:23" x14ac:dyDescent="0.25">
      <c r="A474" t="s">
        <v>980</v>
      </c>
      <c r="B474" t="s">
        <v>981</v>
      </c>
      <c r="C474" s="1" t="s">
        <v>2840</v>
      </c>
      <c r="D474" t="s">
        <v>9</v>
      </c>
      <c r="E474" s="2">
        <v>1931</v>
      </c>
      <c r="F474" s="2">
        <f>VLOOKUP(A474,'USall 2016-2022'!A:T,4,FALSE)</f>
        <v>4802</v>
      </c>
      <c r="G474" s="3">
        <f t="shared" si="77"/>
        <v>40.212411495210333</v>
      </c>
      <c r="H474" s="2">
        <f>VLOOKUP(A474,'OAdata 313 US GridIDs 2016-22'!A:G,2,FALSE)</f>
        <v>1363</v>
      </c>
      <c r="I474" s="2">
        <f>VLOOKUP(A474,'OAdata 313 US GridIDs 2016-22'!A:G,3,FALSE)</f>
        <v>563</v>
      </c>
      <c r="J474" s="2">
        <f>VLOOKUP(A474,'OAdata 313 US GridIDs 2016-22'!A:G,4,FALSE)</f>
        <v>361</v>
      </c>
      <c r="K474" s="2">
        <f>VLOOKUP(A474,'OAdata 313 US GridIDs 2016-22'!A:G,5,FALSE)</f>
        <v>532</v>
      </c>
      <c r="L474" s="2">
        <f>VLOOKUP(A474,'OAdata 313 US GridIDs 2016-22'!A:G,6,FALSE)</f>
        <v>225</v>
      </c>
      <c r="M474" s="2">
        <f>VLOOKUP(A474,'OAdata 313 US GridIDs 2016-22'!A:G,7,FALSE)</f>
        <v>245</v>
      </c>
      <c r="N474" s="2">
        <f t="shared" si="78"/>
        <v>1363</v>
      </c>
      <c r="O474" s="2">
        <f t="shared" si="79"/>
        <v>0</v>
      </c>
      <c r="P474" s="2">
        <f t="shared" si="80"/>
        <v>1926</v>
      </c>
      <c r="Q474" s="6">
        <f t="shared" si="81"/>
        <v>0.99741066804764367</v>
      </c>
      <c r="R474" s="3">
        <f t="shared" si="82"/>
        <v>29.231568016614744</v>
      </c>
      <c r="S474" s="3">
        <f t="shared" si="83"/>
        <v>18.743509865005194</v>
      </c>
      <c r="T474" s="3">
        <f t="shared" si="84"/>
        <v>27.622014537902391</v>
      </c>
      <c r="U474" s="3">
        <f t="shared" si="85"/>
        <v>11.682242990654206</v>
      </c>
      <c r="V474" s="3">
        <f t="shared" si="86"/>
        <v>12.720664589823469</v>
      </c>
      <c r="W474" s="2">
        <f t="shared" si="87"/>
        <v>100</v>
      </c>
    </row>
    <row r="475" spans="1:23" x14ac:dyDescent="0.25">
      <c r="A475" t="s">
        <v>982</v>
      </c>
      <c r="B475" t="s">
        <v>983</v>
      </c>
      <c r="D475" t="s">
        <v>9</v>
      </c>
      <c r="E475" s="2">
        <v>1920</v>
      </c>
      <c r="F475" s="2" t="e">
        <f>VLOOKUP(A475,'USall 2016-2022'!A:T,4,FALSE)</f>
        <v>#N/A</v>
      </c>
      <c r="G475" s="3" t="e">
        <f t="shared" si="77"/>
        <v>#N/A</v>
      </c>
      <c r="H475" s="2">
        <f>VLOOKUP(A475,'OAdata 313 US GridIDs 2016-22'!A:G,2,FALSE)</f>
        <v>1638</v>
      </c>
      <c r="I475" s="2">
        <f>VLOOKUP(A475,'OAdata 313 US GridIDs 2016-22'!A:G,3,FALSE)</f>
        <v>280</v>
      </c>
      <c r="J475" s="2">
        <f>VLOOKUP(A475,'OAdata 313 US GridIDs 2016-22'!A:G,4,FALSE)</f>
        <v>259</v>
      </c>
      <c r="K475" s="2">
        <f>VLOOKUP(A475,'OAdata 313 US GridIDs 2016-22'!A:G,5,FALSE)</f>
        <v>648</v>
      </c>
      <c r="L475" s="2">
        <f>VLOOKUP(A475,'OAdata 313 US GridIDs 2016-22'!A:G,6,FALSE)</f>
        <v>362</v>
      </c>
      <c r="M475" s="2">
        <f>VLOOKUP(A475,'OAdata 313 US GridIDs 2016-22'!A:G,7,FALSE)</f>
        <v>369</v>
      </c>
      <c r="N475" s="2">
        <f t="shared" si="78"/>
        <v>1638</v>
      </c>
      <c r="O475" s="2">
        <f t="shared" si="79"/>
        <v>0</v>
      </c>
      <c r="P475" s="2">
        <f t="shared" si="80"/>
        <v>1918</v>
      </c>
      <c r="Q475" s="6">
        <f t="shared" si="81"/>
        <v>0.99895833333333328</v>
      </c>
      <c r="R475" s="3">
        <f t="shared" si="82"/>
        <v>14.5985401459854</v>
      </c>
      <c r="S475" s="3">
        <f t="shared" si="83"/>
        <v>13.503649635036496</v>
      </c>
      <c r="T475" s="3">
        <f t="shared" si="84"/>
        <v>33.785192909280497</v>
      </c>
      <c r="U475" s="3">
        <f t="shared" si="85"/>
        <v>18.873826903023982</v>
      </c>
      <c r="V475" s="3">
        <f t="shared" si="86"/>
        <v>19.238790406673616</v>
      </c>
      <c r="W475" s="2">
        <f t="shared" si="87"/>
        <v>99.999999999999986</v>
      </c>
    </row>
    <row r="476" spans="1:23" x14ac:dyDescent="0.25">
      <c r="A476" t="s">
        <v>984</v>
      </c>
      <c r="B476" t="s">
        <v>985</v>
      </c>
      <c r="D476" t="s">
        <v>185</v>
      </c>
      <c r="E476" s="2">
        <v>1919</v>
      </c>
      <c r="F476" s="2" t="e">
        <f>VLOOKUP(A476,'USall 2016-2022'!A:T,4,FALSE)</f>
        <v>#N/A</v>
      </c>
      <c r="G476" s="3" t="e">
        <f t="shared" si="77"/>
        <v>#N/A</v>
      </c>
      <c r="H476" s="2" t="e">
        <f>VLOOKUP(A476,'OAdata 313 US GridIDs 2016-22'!A:G,2,FALSE)</f>
        <v>#N/A</v>
      </c>
      <c r="I476" s="2" t="e">
        <f>VLOOKUP(A476,'OAdata 313 US GridIDs 2016-22'!A:G,3,FALSE)</f>
        <v>#N/A</v>
      </c>
      <c r="J476" s="2" t="e">
        <f>VLOOKUP(A476,'OAdata 313 US GridIDs 2016-22'!A:G,4,FALSE)</f>
        <v>#N/A</v>
      </c>
      <c r="K476" s="2" t="e">
        <f>VLOOKUP(A476,'OAdata 313 US GridIDs 2016-22'!A:G,5,FALSE)</f>
        <v>#N/A</v>
      </c>
      <c r="L476" s="2" t="e">
        <f>VLOOKUP(A476,'OAdata 313 US GridIDs 2016-22'!A:G,6,FALSE)</f>
        <v>#N/A</v>
      </c>
      <c r="M476" s="2" t="e">
        <f>VLOOKUP(A476,'OAdata 313 US GridIDs 2016-22'!A:G,7,FALSE)</f>
        <v>#N/A</v>
      </c>
      <c r="N476" s="2" t="e">
        <f t="shared" si="78"/>
        <v>#N/A</v>
      </c>
      <c r="O476" s="2" t="e">
        <f t="shared" si="79"/>
        <v>#N/A</v>
      </c>
      <c r="P476" s="2" t="e">
        <f t="shared" si="80"/>
        <v>#N/A</v>
      </c>
      <c r="Q476" s="6" t="e">
        <f t="shared" si="81"/>
        <v>#N/A</v>
      </c>
      <c r="R476" s="3" t="e">
        <f t="shared" si="82"/>
        <v>#N/A</v>
      </c>
      <c r="S476" s="3" t="e">
        <f t="shared" si="83"/>
        <v>#N/A</v>
      </c>
      <c r="T476" s="3" t="e">
        <f t="shared" si="84"/>
        <v>#N/A</v>
      </c>
      <c r="U476" s="3" t="e">
        <f t="shared" si="85"/>
        <v>#N/A</v>
      </c>
      <c r="V476" s="3" t="e">
        <f t="shared" si="86"/>
        <v>#N/A</v>
      </c>
      <c r="W476" s="2" t="e">
        <f t="shared" si="87"/>
        <v>#N/A</v>
      </c>
    </row>
    <row r="477" spans="1:23" x14ac:dyDescent="0.25">
      <c r="A477" t="s">
        <v>986</v>
      </c>
      <c r="B477" t="s">
        <v>987</v>
      </c>
      <c r="D477" t="s">
        <v>322</v>
      </c>
      <c r="E477" s="2">
        <v>1912</v>
      </c>
      <c r="F477" s="2" t="e">
        <f>VLOOKUP(A477,'USall 2016-2022'!A:T,4,FALSE)</f>
        <v>#N/A</v>
      </c>
      <c r="G477" s="3" t="e">
        <f t="shared" si="77"/>
        <v>#N/A</v>
      </c>
      <c r="H477" s="2" t="e">
        <f>VLOOKUP(A477,'OAdata 313 US GridIDs 2016-22'!A:G,2,FALSE)</f>
        <v>#N/A</v>
      </c>
      <c r="I477" s="2" t="e">
        <f>VLOOKUP(A477,'OAdata 313 US GridIDs 2016-22'!A:G,3,FALSE)</f>
        <v>#N/A</v>
      </c>
      <c r="J477" s="2" t="e">
        <f>VLOOKUP(A477,'OAdata 313 US GridIDs 2016-22'!A:G,4,FALSE)</f>
        <v>#N/A</v>
      </c>
      <c r="K477" s="2" t="e">
        <f>VLOOKUP(A477,'OAdata 313 US GridIDs 2016-22'!A:G,5,FALSE)</f>
        <v>#N/A</v>
      </c>
      <c r="L477" s="2" t="e">
        <f>VLOOKUP(A477,'OAdata 313 US GridIDs 2016-22'!A:G,6,FALSE)</f>
        <v>#N/A</v>
      </c>
      <c r="M477" s="2" t="e">
        <f>VLOOKUP(A477,'OAdata 313 US GridIDs 2016-22'!A:G,7,FALSE)</f>
        <v>#N/A</v>
      </c>
      <c r="N477" s="2" t="e">
        <f t="shared" si="78"/>
        <v>#N/A</v>
      </c>
      <c r="O477" s="2" t="e">
        <f t="shared" si="79"/>
        <v>#N/A</v>
      </c>
      <c r="P477" s="2" t="e">
        <f t="shared" si="80"/>
        <v>#N/A</v>
      </c>
      <c r="Q477" s="6" t="e">
        <f t="shared" si="81"/>
        <v>#N/A</v>
      </c>
      <c r="R477" s="3" t="e">
        <f t="shared" si="82"/>
        <v>#N/A</v>
      </c>
      <c r="S477" s="3" t="e">
        <f t="shared" si="83"/>
        <v>#N/A</v>
      </c>
      <c r="T477" s="3" t="e">
        <f t="shared" si="84"/>
        <v>#N/A</v>
      </c>
      <c r="U477" s="3" t="e">
        <f t="shared" si="85"/>
        <v>#N/A</v>
      </c>
      <c r="V477" s="3" t="e">
        <f t="shared" si="86"/>
        <v>#N/A</v>
      </c>
      <c r="W477" s="2" t="e">
        <f t="shared" si="87"/>
        <v>#N/A</v>
      </c>
    </row>
    <row r="478" spans="1:23" x14ac:dyDescent="0.25">
      <c r="A478" t="s">
        <v>988</v>
      </c>
      <c r="B478" t="s">
        <v>989</v>
      </c>
      <c r="D478" t="s">
        <v>9</v>
      </c>
      <c r="E478" s="2">
        <v>1912</v>
      </c>
      <c r="F478" s="2">
        <f>VLOOKUP(A478,'USall 2016-2022'!A:T,4,FALSE)</f>
        <v>4687</v>
      </c>
      <c r="G478" s="3">
        <f t="shared" si="77"/>
        <v>40.793684659697035</v>
      </c>
      <c r="H478" s="2">
        <f>VLOOKUP(A478,'OAdata 313 US GridIDs 2016-22'!A:G,2,FALSE)</f>
        <v>1735</v>
      </c>
      <c r="I478" s="2">
        <f>VLOOKUP(A478,'OAdata 313 US GridIDs 2016-22'!A:G,3,FALSE)</f>
        <v>174</v>
      </c>
      <c r="J478" s="2">
        <f>VLOOKUP(A478,'OAdata 313 US GridIDs 2016-22'!A:G,4,FALSE)</f>
        <v>590</v>
      </c>
      <c r="K478" s="2">
        <f>VLOOKUP(A478,'OAdata 313 US GridIDs 2016-22'!A:G,5,FALSE)</f>
        <v>513</v>
      </c>
      <c r="L478" s="2">
        <f>VLOOKUP(A478,'OAdata 313 US GridIDs 2016-22'!A:G,6,FALSE)</f>
        <v>425</v>
      </c>
      <c r="M478" s="2">
        <f>VLOOKUP(A478,'OAdata 313 US GridIDs 2016-22'!A:G,7,FALSE)</f>
        <v>207</v>
      </c>
      <c r="N478" s="2">
        <f t="shared" si="78"/>
        <v>1735</v>
      </c>
      <c r="O478" s="2">
        <f t="shared" si="79"/>
        <v>0</v>
      </c>
      <c r="P478" s="2">
        <f t="shared" si="80"/>
        <v>1909</v>
      </c>
      <c r="Q478" s="6">
        <f t="shared" si="81"/>
        <v>0.99843096234309625</v>
      </c>
      <c r="R478" s="3">
        <f t="shared" si="82"/>
        <v>9.1147197485594553</v>
      </c>
      <c r="S478" s="3">
        <f t="shared" si="83"/>
        <v>30.906233630172864</v>
      </c>
      <c r="T478" s="3">
        <f t="shared" si="84"/>
        <v>26.872708224201151</v>
      </c>
      <c r="U478" s="3">
        <f t="shared" si="85"/>
        <v>22.262964903090623</v>
      </c>
      <c r="V478" s="3">
        <f t="shared" si="86"/>
        <v>10.843373493975903</v>
      </c>
      <c r="W478" s="2">
        <f t="shared" si="87"/>
        <v>99.999999999999986</v>
      </c>
    </row>
    <row r="479" spans="1:23" x14ac:dyDescent="0.25">
      <c r="A479" t="s">
        <v>990</v>
      </c>
      <c r="B479" t="s">
        <v>991</v>
      </c>
      <c r="D479" t="s">
        <v>9</v>
      </c>
      <c r="E479" s="2">
        <v>1908</v>
      </c>
      <c r="F479" s="2" t="e">
        <f>VLOOKUP(A479,'USall 2016-2022'!A:T,4,FALSE)</f>
        <v>#N/A</v>
      </c>
      <c r="G479" s="3" t="e">
        <f t="shared" si="77"/>
        <v>#N/A</v>
      </c>
      <c r="H479" s="2">
        <f>VLOOKUP(A479,'OAdata 313 US GridIDs 2016-22'!A:G,2,FALSE)</f>
        <v>1328</v>
      </c>
      <c r="I479" s="2">
        <f>VLOOKUP(A479,'OAdata 313 US GridIDs 2016-22'!A:G,3,FALSE)</f>
        <v>581</v>
      </c>
      <c r="J479" s="2">
        <f>VLOOKUP(A479,'OAdata 313 US GridIDs 2016-22'!A:G,4,FALSE)</f>
        <v>82</v>
      </c>
      <c r="K479" s="2">
        <f>VLOOKUP(A479,'OAdata 313 US GridIDs 2016-22'!A:G,5,FALSE)</f>
        <v>625</v>
      </c>
      <c r="L479" s="2">
        <f>VLOOKUP(A479,'OAdata 313 US GridIDs 2016-22'!A:G,6,FALSE)</f>
        <v>194</v>
      </c>
      <c r="M479" s="2">
        <f>VLOOKUP(A479,'OAdata 313 US GridIDs 2016-22'!A:G,7,FALSE)</f>
        <v>427</v>
      </c>
      <c r="N479" s="2">
        <f t="shared" si="78"/>
        <v>1328</v>
      </c>
      <c r="O479" s="2">
        <f t="shared" si="79"/>
        <v>0</v>
      </c>
      <c r="P479" s="2">
        <f t="shared" si="80"/>
        <v>1909</v>
      </c>
      <c r="Q479" s="6">
        <f t="shared" si="81"/>
        <v>1.000524109014675</v>
      </c>
      <c r="R479" s="3">
        <f t="shared" si="82"/>
        <v>30.434782608695656</v>
      </c>
      <c r="S479" s="3">
        <f t="shared" si="83"/>
        <v>4.2954426401257209</v>
      </c>
      <c r="T479" s="3">
        <f t="shared" si="84"/>
        <v>32.73965426925092</v>
      </c>
      <c r="U479" s="3">
        <f t="shared" si="85"/>
        <v>10.162388685175484</v>
      </c>
      <c r="V479" s="3">
        <f t="shared" si="86"/>
        <v>22.367731796752228</v>
      </c>
      <c r="W479" s="2">
        <f t="shared" si="87"/>
        <v>100.00000000000001</v>
      </c>
    </row>
    <row r="480" spans="1:23" x14ac:dyDescent="0.25">
      <c r="A480" t="s">
        <v>992</v>
      </c>
      <c r="B480" t="s">
        <v>93</v>
      </c>
      <c r="D480" t="s">
        <v>9</v>
      </c>
      <c r="E480" s="2">
        <v>1900</v>
      </c>
      <c r="F480" s="2">
        <f>VLOOKUP(A480,'USall 2016-2022'!A:T,4,FALSE)</f>
        <v>8538</v>
      </c>
      <c r="G480" s="3">
        <f t="shared" si="77"/>
        <v>22.253455141719371</v>
      </c>
      <c r="H480" s="2">
        <f>VLOOKUP(A480,'OAdata 313 US GridIDs 2016-22'!A:G,2,FALSE)</f>
        <v>1604</v>
      </c>
      <c r="I480" s="2">
        <f>VLOOKUP(A480,'OAdata 313 US GridIDs 2016-22'!A:G,3,FALSE)</f>
        <v>299</v>
      </c>
      <c r="J480" s="2">
        <f>VLOOKUP(A480,'OAdata 313 US GridIDs 2016-22'!A:G,4,FALSE)</f>
        <v>542</v>
      </c>
      <c r="K480" s="2">
        <f>VLOOKUP(A480,'OAdata 313 US GridIDs 2016-22'!A:G,5,FALSE)</f>
        <v>452</v>
      </c>
      <c r="L480" s="2">
        <f>VLOOKUP(A480,'OAdata 313 US GridIDs 2016-22'!A:G,6,FALSE)</f>
        <v>386</v>
      </c>
      <c r="M480" s="2">
        <f>VLOOKUP(A480,'OAdata 313 US GridIDs 2016-22'!A:G,7,FALSE)</f>
        <v>224</v>
      </c>
      <c r="N480" s="2">
        <f t="shared" si="78"/>
        <v>1604</v>
      </c>
      <c r="O480" s="2">
        <f t="shared" si="79"/>
        <v>0</v>
      </c>
      <c r="P480" s="2">
        <f t="shared" si="80"/>
        <v>1903</v>
      </c>
      <c r="Q480" s="6">
        <f t="shared" si="81"/>
        <v>1.0015789473684211</v>
      </c>
      <c r="R480" s="3">
        <f t="shared" si="82"/>
        <v>15.712033631108776</v>
      </c>
      <c r="S480" s="3">
        <f t="shared" si="83"/>
        <v>28.481345244351026</v>
      </c>
      <c r="T480" s="3">
        <f t="shared" si="84"/>
        <v>23.751970572779822</v>
      </c>
      <c r="U480" s="3">
        <f t="shared" si="85"/>
        <v>20.283762480294275</v>
      </c>
      <c r="V480" s="3">
        <f t="shared" si="86"/>
        <v>11.770888071466107</v>
      </c>
      <c r="W480" s="2">
        <f t="shared" si="87"/>
        <v>100</v>
      </c>
    </row>
    <row r="481" spans="1:23" x14ac:dyDescent="0.25">
      <c r="A481" t="s">
        <v>993</v>
      </c>
      <c r="B481" t="s">
        <v>994</v>
      </c>
      <c r="D481" t="s">
        <v>491</v>
      </c>
      <c r="E481" s="2">
        <v>1895</v>
      </c>
      <c r="F481" s="2" t="e">
        <f>VLOOKUP(A481,'USall 2016-2022'!A:T,4,FALSE)</f>
        <v>#N/A</v>
      </c>
      <c r="G481" s="3" t="e">
        <f t="shared" si="77"/>
        <v>#N/A</v>
      </c>
      <c r="H481" s="2" t="e">
        <f>VLOOKUP(A481,'OAdata 313 US GridIDs 2016-22'!A:G,2,FALSE)</f>
        <v>#N/A</v>
      </c>
      <c r="I481" s="2" t="e">
        <f>VLOOKUP(A481,'OAdata 313 US GridIDs 2016-22'!A:G,3,FALSE)</f>
        <v>#N/A</v>
      </c>
      <c r="J481" s="2" t="e">
        <f>VLOOKUP(A481,'OAdata 313 US GridIDs 2016-22'!A:G,4,FALSE)</f>
        <v>#N/A</v>
      </c>
      <c r="K481" s="2" t="e">
        <f>VLOOKUP(A481,'OAdata 313 US GridIDs 2016-22'!A:G,5,FALSE)</f>
        <v>#N/A</v>
      </c>
      <c r="L481" s="2" t="e">
        <f>VLOOKUP(A481,'OAdata 313 US GridIDs 2016-22'!A:G,6,FALSE)</f>
        <v>#N/A</v>
      </c>
      <c r="M481" s="2" t="e">
        <f>VLOOKUP(A481,'OAdata 313 US GridIDs 2016-22'!A:G,7,FALSE)</f>
        <v>#N/A</v>
      </c>
      <c r="N481" s="2" t="e">
        <f t="shared" si="78"/>
        <v>#N/A</v>
      </c>
      <c r="O481" s="2" t="e">
        <f t="shared" si="79"/>
        <v>#N/A</v>
      </c>
      <c r="P481" s="2" t="e">
        <f t="shared" si="80"/>
        <v>#N/A</v>
      </c>
      <c r="Q481" s="6" t="e">
        <f t="shared" si="81"/>
        <v>#N/A</v>
      </c>
      <c r="R481" s="3" t="e">
        <f t="shared" si="82"/>
        <v>#N/A</v>
      </c>
      <c r="S481" s="3" t="e">
        <f t="shared" si="83"/>
        <v>#N/A</v>
      </c>
      <c r="T481" s="3" t="e">
        <f t="shared" si="84"/>
        <v>#N/A</v>
      </c>
      <c r="U481" s="3" t="e">
        <f t="shared" si="85"/>
        <v>#N/A</v>
      </c>
      <c r="V481" s="3" t="e">
        <f t="shared" si="86"/>
        <v>#N/A</v>
      </c>
      <c r="W481" s="2" t="e">
        <f t="shared" si="87"/>
        <v>#N/A</v>
      </c>
    </row>
    <row r="482" spans="1:23" x14ac:dyDescent="0.25">
      <c r="A482" t="s">
        <v>995</v>
      </c>
      <c r="B482" t="s">
        <v>996</v>
      </c>
      <c r="D482" t="s">
        <v>491</v>
      </c>
      <c r="E482" s="2">
        <v>1894</v>
      </c>
      <c r="F482" s="2" t="e">
        <f>VLOOKUP(A482,'USall 2016-2022'!A:T,4,FALSE)</f>
        <v>#N/A</v>
      </c>
      <c r="G482" s="3" t="e">
        <f t="shared" si="77"/>
        <v>#N/A</v>
      </c>
      <c r="H482" s="2" t="e">
        <f>VLOOKUP(A482,'OAdata 313 US GridIDs 2016-22'!A:G,2,FALSE)</f>
        <v>#N/A</v>
      </c>
      <c r="I482" s="2" t="e">
        <f>VLOOKUP(A482,'OAdata 313 US GridIDs 2016-22'!A:G,3,FALSE)</f>
        <v>#N/A</v>
      </c>
      <c r="J482" s="2" t="e">
        <f>VLOOKUP(A482,'OAdata 313 US GridIDs 2016-22'!A:G,4,FALSE)</f>
        <v>#N/A</v>
      </c>
      <c r="K482" s="2" t="e">
        <f>VLOOKUP(A482,'OAdata 313 US GridIDs 2016-22'!A:G,5,FALSE)</f>
        <v>#N/A</v>
      </c>
      <c r="L482" s="2" t="e">
        <f>VLOOKUP(A482,'OAdata 313 US GridIDs 2016-22'!A:G,6,FALSE)</f>
        <v>#N/A</v>
      </c>
      <c r="M482" s="2" t="e">
        <f>VLOOKUP(A482,'OAdata 313 US GridIDs 2016-22'!A:G,7,FALSE)</f>
        <v>#N/A</v>
      </c>
      <c r="N482" s="2" t="e">
        <f t="shared" si="78"/>
        <v>#N/A</v>
      </c>
      <c r="O482" s="2" t="e">
        <f t="shared" si="79"/>
        <v>#N/A</v>
      </c>
      <c r="P482" s="2" t="e">
        <f t="shared" si="80"/>
        <v>#N/A</v>
      </c>
      <c r="Q482" s="6" t="e">
        <f t="shared" si="81"/>
        <v>#N/A</v>
      </c>
      <c r="R482" s="3" t="e">
        <f t="shared" si="82"/>
        <v>#N/A</v>
      </c>
      <c r="S482" s="3" t="e">
        <f t="shared" si="83"/>
        <v>#N/A</v>
      </c>
      <c r="T482" s="3" t="e">
        <f t="shared" si="84"/>
        <v>#N/A</v>
      </c>
      <c r="U482" s="3" t="e">
        <f t="shared" si="85"/>
        <v>#N/A</v>
      </c>
      <c r="V482" s="3" t="e">
        <f t="shared" si="86"/>
        <v>#N/A</v>
      </c>
      <c r="W482" s="2" t="e">
        <f t="shared" si="87"/>
        <v>#N/A</v>
      </c>
    </row>
    <row r="483" spans="1:23" x14ac:dyDescent="0.25">
      <c r="A483" t="s">
        <v>997</v>
      </c>
      <c r="B483" t="s">
        <v>998</v>
      </c>
      <c r="D483" t="s">
        <v>533</v>
      </c>
      <c r="E483" s="2">
        <v>1892</v>
      </c>
      <c r="F483" s="2">
        <f>VLOOKUP(A483,'USall 2016-2022'!A:T,4,FALSE)</f>
        <v>4805</v>
      </c>
      <c r="G483" s="3">
        <f t="shared" si="77"/>
        <v>39.375650364203956</v>
      </c>
      <c r="H483" s="2" t="e">
        <f>VLOOKUP(A483,'OAdata 313 US GridIDs 2016-22'!A:G,2,FALSE)</f>
        <v>#N/A</v>
      </c>
      <c r="I483" s="2" t="e">
        <f>VLOOKUP(A483,'OAdata 313 US GridIDs 2016-22'!A:G,3,FALSE)</f>
        <v>#N/A</v>
      </c>
      <c r="J483" s="2" t="e">
        <f>VLOOKUP(A483,'OAdata 313 US GridIDs 2016-22'!A:G,4,FALSE)</f>
        <v>#N/A</v>
      </c>
      <c r="K483" s="2" t="e">
        <f>VLOOKUP(A483,'OAdata 313 US GridIDs 2016-22'!A:G,5,FALSE)</f>
        <v>#N/A</v>
      </c>
      <c r="L483" s="2" t="e">
        <f>VLOOKUP(A483,'OAdata 313 US GridIDs 2016-22'!A:G,6,FALSE)</f>
        <v>#N/A</v>
      </c>
      <c r="M483" s="2" t="e">
        <f>VLOOKUP(A483,'OAdata 313 US GridIDs 2016-22'!A:G,7,FALSE)</f>
        <v>#N/A</v>
      </c>
      <c r="N483" s="2" t="e">
        <f t="shared" si="78"/>
        <v>#N/A</v>
      </c>
      <c r="O483" s="2" t="e">
        <f t="shared" si="79"/>
        <v>#N/A</v>
      </c>
      <c r="P483" s="2" t="e">
        <f t="shared" si="80"/>
        <v>#N/A</v>
      </c>
      <c r="Q483" s="6" t="e">
        <f t="shared" si="81"/>
        <v>#N/A</v>
      </c>
      <c r="R483" s="3" t="e">
        <f t="shared" si="82"/>
        <v>#N/A</v>
      </c>
      <c r="S483" s="3" t="e">
        <f t="shared" si="83"/>
        <v>#N/A</v>
      </c>
      <c r="T483" s="3" t="e">
        <f t="shared" si="84"/>
        <v>#N/A</v>
      </c>
      <c r="U483" s="3" t="e">
        <f t="shared" si="85"/>
        <v>#N/A</v>
      </c>
      <c r="V483" s="3" t="e">
        <f t="shared" si="86"/>
        <v>#N/A</v>
      </c>
      <c r="W483" s="2" t="e">
        <f t="shared" si="87"/>
        <v>#N/A</v>
      </c>
    </row>
    <row r="484" spans="1:23" x14ac:dyDescent="0.25">
      <c r="A484" t="s">
        <v>999</v>
      </c>
      <c r="B484" t="s">
        <v>1000</v>
      </c>
      <c r="D484" t="s">
        <v>1001</v>
      </c>
      <c r="E484" s="2">
        <v>1879</v>
      </c>
      <c r="F484" s="2" t="e">
        <f>VLOOKUP(A484,'USall 2016-2022'!A:T,4,FALSE)</f>
        <v>#N/A</v>
      </c>
      <c r="G484" s="3" t="e">
        <f t="shared" si="77"/>
        <v>#N/A</v>
      </c>
      <c r="H484" s="2" t="e">
        <f>VLOOKUP(A484,'OAdata 313 US GridIDs 2016-22'!A:G,2,FALSE)</f>
        <v>#N/A</v>
      </c>
      <c r="I484" s="2" t="e">
        <f>VLOOKUP(A484,'OAdata 313 US GridIDs 2016-22'!A:G,3,FALSE)</f>
        <v>#N/A</v>
      </c>
      <c r="J484" s="2" t="e">
        <f>VLOOKUP(A484,'OAdata 313 US GridIDs 2016-22'!A:G,4,FALSE)</f>
        <v>#N/A</v>
      </c>
      <c r="K484" s="2" t="e">
        <f>VLOOKUP(A484,'OAdata 313 US GridIDs 2016-22'!A:G,5,FALSE)</f>
        <v>#N/A</v>
      </c>
      <c r="L484" s="2" t="e">
        <f>VLOOKUP(A484,'OAdata 313 US GridIDs 2016-22'!A:G,6,FALSE)</f>
        <v>#N/A</v>
      </c>
      <c r="M484" s="2" t="e">
        <f>VLOOKUP(A484,'OAdata 313 US GridIDs 2016-22'!A:G,7,FALSE)</f>
        <v>#N/A</v>
      </c>
      <c r="N484" s="2" t="e">
        <f t="shared" si="78"/>
        <v>#N/A</v>
      </c>
      <c r="O484" s="2" t="e">
        <f t="shared" si="79"/>
        <v>#N/A</v>
      </c>
      <c r="P484" s="2" t="e">
        <f t="shared" si="80"/>
        <v>#N/A</v>
      </c>
      <c r="Q484" s="6" t="e">
        <f t="shared" si="81"/>
        <v>#N/A</v>
      </c>
      <c r="R484" s="3" t="e">
        <f t="shared" si="82"/>
        <v>#N/A</v>
      </c>
      <c r="S484" s="3" t="e">
        <f t="shared" si="83"/>
        <v>#N/A</v>
      </c>
      <c r="T484" s="3" t="e">
        <f t="shared" si="84"/>
        <v>#N/A</v>
      </c>
      <c r="U484" s="3" t="e">
        <f t="shared" si="85"/>
        <v>#N/A</v>
      </c>
      <c r="V484" s="3" t="e">
        <f t="shared" si="86"/>
        <v>#N/A</v>
      </c>
      <c r="W484" s="2" t="e">
        <f t="shared" si="87"/>
        <v>#N/A</v>
      </c>
    </row>
    <row r="485" spans="1:23" x14ac:dyDescent="0.25">
      <c r="A485" t="s">
        <v>1002</v>
      </c>
      <c r="B485" t="s">
        <v>1003</v>
      </c>
      <c r="D485" t="s">
        <v>783</v>
      </c>
      <c r="E485" s="2">
        <v>1879</v>
      </c>
      <c r="F485" s="2" t="e">
        <f>VLOOKUP(A485,'USall 2016-2022'!A:T,4,FALSE)</f>
        <v>#N/A</v>
      </c>
      <c r="G485" s="3" t="e">
        <f t="shared" si="77"/>
        <v>#N/A</v>
      </c>
      <c r="H485" s="2" t="e">
        <f>VLOOKUP(A485,'OAdata 313 US GridIDs 2016-22'!A:G,2,FALSE)</f>
        <v>#N/A</v>
      </c>
      <c r="I485" s="2" t="e">
        <f>VLOOKUP(A485,'OAdata 313 US GridIDs 2016-22'!A:G,3,FALSE)</f>
        <v>#N/A</v>
      </c>
      <c r="J485" s="2" t="e">
        <f>VLOOKUP(A485,'OAdata 313 US GridIDs 2016-22'!A:G,4,FALSE)</f>
        <v>#N/A</v>
      </c>
      <c r="K485" s="2" t="e">
        <f>VLOOKUP(A485,'OAdata 313 US GridIDs 2016-22'!A:G,5,FALSE)</f>
        <v>#N/A</v>
      </c>
      <c r="L485" s="2" t="e">
        <f>VLOOKUP(A485,'OAdata 313 US GridIDs 2016-22'!A:G,6,FALSE)</f>
        <v>#N/A</v>
      </c>
      <c r="M485" s="2" t="e">
        <f>VLOOKUP(A485,'OAdata 313 US GridIDs 2016-22'!A:G,7,FALSE)</f>
        <v>#N/A</v>
      </c>
      <c r="N485" s="2" t="e">
        <f t="shared" si="78"/>
        <v>#N/A</v>
      </c>
      <c r="O485" s="2" t="e">
        <f t="shared" si="79"/>
        <v>#N/A</v>
      </c>
      <c r="P485" s="2" t="e">
        <f t="shared" si="80"/>
        <v>#N/A</v>
      </c>
      <c r="Q485" s="6" t="e">
        <f t="shared" si="81"/>
        <v>#N/A</v>
      </c>
      <c r="R485" s="3" t="e">
        <f t="shared" si="82"/>
        <v>#N/A</v>
      </c>
      <c r="S485" s="3" t="e">
        <f t="shared" si="83"/>
        <v>#N/A</v>
      </c>
      <c r="T485" s="3" t="e">
        <f t="shared" si="84"/>
        <v>#N/A</v>
      </c>
      <c r="U485" s="3" t="e">
        <f t="shared" si="85"/>
        <v>#N/A</v>
      </c>
      <c r="V485" s="3" t="e">
        <f t="shared" si="86"/>
        <v>#N/A</v>
      </c>
      <c r="W485" s="2" t="e">
        <f t="shared" si="87"/>
        <v>#N/A</v>
      </c>
    </row>
    <row r="486" spans="1:23" x14ac:dyDescent="0.25">
      <c r="A486" t="s">
        <v>1004</v>
      </c>
      <c r="B486" t="s">
        <v>1005</v>
      </c>
      <c r="D486" t="s">
        <v>401</v>
      </c>
      <c r="E486" s="2">
        <v>1872</v>
      </c>
      <c r="F486" s="2" t="e">
        <f>VLOOKUP(A486,'USall 2016-2022'!A:T,4,FALSE)</f>
        <v>#N/A</v>
      </c>
      <c r="G486" s="3" t="e">
        <f t="shared" si="77"/>
        <v>#N/A</v>
      </c>
      <c r="H486" s="2" t="e">
        <f>VLOOKUP(A486,'OAdata 313 US GridIDs 2016-22'!A:G,2,FALSE)</f>
        <v>#N/A</v>
      </c>
      <c r="I486" s="2" t="e">
        <f>VLOOKUP(A486,'OAdata 313 US GridIDs 2016-22'!A:G,3,FALSE)</f>
        <v>#N/A</v>
      </c>
      <c r="J486" s="2" t="e">
        <f>VLOOKUP(A486,'OAdata 313 US GridIDs 2016-22'!A:G,4,FALSE)</f>
        <v>#N/A</v>
      </c>
      <c r="K486" s="2" t="e">
        <f>VLOOKUP(A486,'OAdata 313 US GridIDs 2016-22'!A:G,5,FALSE)</f>
        <v>#N/A</v>
      </c>
      <c r="L486" s="2" t="e">
        <f>VLOOKUP(A486,'OAdata 313 US GridIDs 2016-22'!A:G,6,FALSE)</f>
        <v>#N/A</v>
      </c>
      <c r="M486" s="2" t="e">
        <f>VLOOKUP(A486,'OAdata 313 US GridIDs 2016-22'!A:G,7,FALSE)</f>
        <v>#N/A</v>
      </c>
      <c r="N486" s="2" t="e">
        <f t="shared" si="78"/>
        <v>#N/A</v>
      </c>
      <c r="O486" s="2" t="e">
        <f t="shared" si="79"/>
        <v>#N/A</v>
      </c>
      <c r="P486" s="2" t="e">
        <f t="shared" si="80"/>
        <v>#N/A</v>
      </c>
      <c r="Q486" s="6" t="e">
        <f t="shared" si="81"/>
        <v>#N/A</v>
      </c>
      <c r="R486" s="3" t="e">
        <f t="shared" si="82"/>
        <v>#N/A</v>
      </c>
      <c r="S486" s="3" t="e">
        <f t="shared" si="83"/>
        <v>#N/A</v>
      </c>
      <c r="T486" s="3" t="e">
        <f t="shared" si="84"/>
        <v>#N/A</v>
      </c>
      <c r="U486" s="3" t="e">
        <f t="shared" si="85"/>
        <v>#N/A</v>
      </c>
      <c r="V486" s="3" t="e">
        <f t="shared" si="86"/>
        <v>#N/A</v>
      </c>
      <c r="W486" s="2" t="e">
        <f t="shared" si="87"/>
        <v>#N/A</v>
      </c>
    </row>
    <row r="487" spans="1:23" x14ac:dyDescent="0.25">
      <c r="A487" t="s">
        <v>1006</v>
      </c>
      <c r="B487" t="s">
        <v>1007</v>
      </c>
      <c r="D487" t="s">
        <v>144</v>
      </c>
      <c r="E487" s="2">
        <v>1871</v>
      </c>
      <c r="F487" s="2">
        <f>VLOOKUP(A487,'USall 2016-2022'!A:T,4,FALSE)</f>
        <v>5483</v>
      </c>
      <c r="G487" s="3">
        <f t="shared" si="77"/>
        <v>34.123654933430601</v>
      </c>
      <c r="H487" s="2" t="e">
        <f>VLOOKUP(A487,'OAdata 313 US GridIDs 2016-22'!A:G,2,FALSE)</f>
        <v>#N/A</v>
      </c>
      <c r="I487" s="2" t="e">
        <f>VLOOKUP(A487,'OAdata 313 US GridIDs 2016-22'!A:G,3,FALSE)</f>
        <v>#N/A</v>
      </c>
      <c r="J487" s="2" t="e">
        <f>VLOOKUP(A487,'OAdata 313 US GridIDs 2016-22'!A:G,4,FALSE)</f>
        <v>#N/A</v>
      </c>
      <c r="K487" s="2" t="e">
        <f>VLOOKUP(A487,'OAdata 313 US GridIDs 2016-22'!A:G,5,FALSE)</f>
        <v>#N/A</v>
      </c>
      <c r="L487" s="2" t="e">
        <f>VLOOKUP(A487,'OAdata 313 US GridIDs 2016-22'!A:G,6,FALSE)</f>
        <v>#N/A</v>
      </c>
      <c r="M487" s="2" t="e">
        <f>VLOOKUP(A487,'OAdata 313 US GridIDs 2016-22'!A:G,7,FALSE)</f>
        <v>#N/A</v>
      </c>
      <c r="N487" s="2" t="e">
        <f t="shared" si="78"/>
        <v>#N/A</v>
      </c>
      <c r="O487" s="2" t="e">
        <f t="shared" si="79"/>
        <v>#N/A</v>
      </c>
      <c r="P487" s="2" t="e">
        <f t="shared" si="80"/>
        <v>#N/A</v>
      </c>
      <c r="Q487" s="6" t="e">
        <f t="shared" si="81"/>
        <v>#N/A</v>
      </c>
      <c r="R487" s="3" t="e">
        <f t="shared" si="82"/>
        <v>#N/A</v>
      </c>
      <c r="S487" s="3" t="e">
        <f t="shared" si="83"/>
        <v>#N/A</v>
      </c>
      <c r="T487" s="3" t="e">
        <f t="shared" si="84"/>
        <v>#N/A</v>
      </c>
      <c r="U487" s="3" t="e">
        <f t="shared" si="85"/>
        <v>#N/A</v>
      </c>
      <c r="V487" s="3" t="e">
        <f t="shared" si="86"/>
        <v>#N/A</v>
      </c>
      <c r="W487" s="2" t="e">
        <f t="shared" si="87"/>
        <v>#N/A</v>
      </c>
    </row>
    <row r="488" spans="1:23" x14ac:dyDescent="0.25">
      <c r="A488" t="s">
        <v>1008</v>
      </c>
      <c r="B488" t="s">
        <v>1009</v>
      </c>
      <c r="D488" t="s">
        <v>9</v>
      </c>
      <c r="E488" s="2">
        <v>1869</v>
      </c>
      <c r="F488" s="2">
        <f>VLOOKUP(A488,'USall 2016-2022'!A:T,4,FALSE)</f>
        <v>4947</v>
      </c>
      <c r="G488" s="3">
        <f t="shared" si="77"/>
        <v>37.780473013947848</v>
      </c>
      <c r="H488" s="2">
        <f>VLOOKUP(A488,'OAdata 313 US GridIDs 2016-22'!A:G,2,FALSE)</f>
        <v>1348</v>
      </c>
      <c r="I488" s="2">
        <f>VLOOKUP(A488,'OAdata 313 US GridIDs 2016-22'!A:G,3,FALSE)</f>
        <v>519</v>
      </c>
      <c r="J488" s="2">
        <f>VLOOKUP(A488,'OAdata 313 US GridIDs 2016-22'!A:G,4,FALSE)</f>
        <v>425</v>
      </c>
      <c r="K488" s="2">
        <f>VLOOKUP(A488,'OAdata 313 US GridIDs 2016-22'!A:G,5,FALSE)</f>
        <v>474</v>
      </c>
      <c r="L488" s="2">
        <f>VLOOKUP(A488,'OAdata 313 US GridIDs 2016-22'!A:G,6,FALSE)</f>
        <v>258</v>
      </c>
      <c r="M488" s="2">
        <f>VLOOKUP(A488,'OAdata 313 US GridIDs 2016-22'!A:G,7,FALSE)</f>
        <v>191</v>
      </c>
      <c r="N488" s="2">
        <f t="shared" si="78"/>
        <v>1348</v>
      </c>
      <c r="O488" s="2">
        <f t="shared" si="79"/>
        <v>0</v>
      </c>
      <c r="P488" s="2">
        <f t="shared" si="80"/>
        <v>1867</v>
      </c>
      <c r="Q488" s="6">
        <f t="shared" si="81"/>
        <v>0.99892990904226864</v>
      </c>
      <c r="R488" s="3">
        <f t="shared" si="82"/>
        <v>27.798607391537228</v>
      </c>
      <c r="S488" s="3">
        <f t="shared" si="83"/>
        <v>22.763792179967862</v>
      </c>
      <c r="T488" s="3">
        <f t="shared" si="84"/>
        <v>25.388323513658271</v>
      </c>
      <c r="U488" s="3">
        <f t="shared" si="85"/>
        <v>13.818960899839313</v>
      </c>
      <c r="V488" s="3">
        <f t="shared" si="86"/>
        <v>10.230316014997323</v>
      </c>
      <c r="W488" s="2">
        <f t="shared" si="87"/>
        <v>100</v>
      </c>
    </row>
    <row r="489" spans="1:23" x14ac:dyDescent="0.25">
      <c r="A489" t="s">
        <v>1010</v>
      </c>
      <c r="B489" t="s">
        <v>1011</v>
      </c>
      <c r="D489" t="s">
        <v>9</v>
      </c>
      <c r="E489" s="2">
        <v>1866</v>
      </c>
      <c r="F489" s="2">
        <f>VLOOKUP(A489,'USall 2016-2022'!A:T,4,FALSE)</f>
        <v>7324</v>
      </c>
      <c r="G489" s="3">
        <f t="shared" si="77"/>
        <v>25.477880939377389</v>
      </c>
      <c r="H489" s="2">
        <f>VLOOKUP(A489,'OAdata 313 US GridIDs 2016-22'!A:G,2,FALSE)</f>
        <v>1422</v>
      </c>
      <c r="I489" s="2">
        <f>VLOOKUP(A489,'OAdata 313 US GridIDs 2016-22'!A:G,3,FALSE)</f>
        <v>441</v>
      </c>
      <c r="J489" s="2">
        <f>VLOOKUP(A489,'OAdata 313 US GridIDs 2016-22'!A:G,4,FALSE)</f>
        <v>496</v>
      </c>
      <c r="K489" s="2">
        <f>VLOOKUP(A489,'OAdata 313 US GridIDs 2016-22'!A:G,5,FALSE)</f>
        <v>449</v>
      </c>
      <c r="L489" s="2">
        <f>VLOOKUP(A489,'OAdata 313 US GridIDs 2016-22'!A:G,6,FALSE)</f>
        <v>325</v>
      </c>
      <c r="M489" s="2">
        <f>VLOOKUP(A489,'OAdata 313 US GridIDs 2016-22'!A:G,7,FALSE)</f>
        <v>152</v>
      </c>
      <c r="N489" s="2">
        <f t="shared" si="78"/>
        <v>1422</v>
      </c>
      <c r="O489" s="2">
        <f t="shared" si="79"/>
        <v>0</v>
      </c>
      <c r="P489" s="2">
        <f t="shared" si="80"/>
        <v>1863</v>
      </c>
      <c r="Q489" s="6">
        <f t="shared" si="81"/>
        <v>0.99839228295819937</v>
      </c>
      <c r="R489" s="3">
        <f t="shared" si="82"/>
        <v>23.671497584541061</v>
      </c>
      <c r="S489" s="3">
        <f t="shared" si="83"/>
        <v>26.623725174449813</v>
      </c>
      <c r="T489" s="3">
        <f t="shared" si="84"/>
        <v>24.100912506709609</v>
      </c>
      <c r="U489" s="3">
        <f t="shared" si="85"/>
        <v>17.444981213097154</v>
      </c>
      <c r="V489" s="3">
        <f t="shared" si="86"/>
        <v>8.1588835212023625</v>
      </c>
      <c r="W489" s="2">
        <f t="shared" si="87"/>
        <v>100</v>
      </c>
    </row>
    <row r="490" spans="1:23" x14ac:dyDescent="0.25">
      <c r="A490" t="s">
        <v>1012</v>
      </c>
      <c r="B490" t="s">
        <v>1013</v>
      </c>
      <c r="D490" t="s">
        <v>9</v>
      </c>
      <c r="E490" s="2">
        <v>1862</v>
      </c>
      <c r="F490" s="2" t="e">
        <f>VLOOKUP(A490,'USall 2016-2022'!A:T,4,FALSE)</f>
        <v>#N/A</v>
      </c>
      <c r="G490" s="3" t="e">
        <f t="shared" si="77"/>
        <v>#N/A</v>
      </c>
      <c r="H490" s="2">
        <f>VLOOKUP(A490,'OAdata 313 US GridIDs 2016-22'!A:G,2,FALSE)</f>
        <v>1819</v>
      </c>
      <c r="I490" s="2">
        <f>VLOOKUP(A490,'OAdata 313 US GridIDs 2016-22'!A:G,3,FALSE)</f>
        <v>44</v>
      </c>
      <c r="J490" s="2">
        <f>VLOOKUP(A490,'OAdata 313 US GridIDs 2016-22'!A:G,4,FALSE)</f>
        <v>537</v>
      </c>
      <c r="K490" s="2">
        <f>VLOOKUP(A490,'OAdata 313 US GridIDs 2016-22'!A:G,5,FALSE)</f>
        <v>373</v>
      </c>
      <c r="L490" s="2">
        <f>VLOOKUP(A490,'OAdata 313 US GridIDs 2016-22'!A:G,6,FALSE)</f>
        <v>624</v>
      </c>
      <c r="M490" s="2">
        <f>VLOOKUP(A490,'OAdata 313 US GridIDs 2016-22'!A:G,7,FALSE)</f>
        <v>285</v>
      </c>
      <c r="N490" s="2">
        <f t="shared" si="78"/>
        <v>1819</v>
      </c>
      <c r="O490" s="2">
        <f t="shared" si="79"/>
        <v>0</v>
      </c>
      <c r="P490" s="2">
        <f t="shared" si="80"/>
        <v>1863</v>
      </c>
      <c r="Q490" s="6">
        <f t="shared" si="81"/>
        <v>1.0005370569280343</v>
      </c>
      <c r="R490" s="3">
        <f t="shared" si="82"/>
        <v>2.3617820719269997</v>
      </c>
      <c r="S490" s="3">
        <f t="shared" si="83"/>
        <v>28.824476650563607</v>
      </c>
      <c r="T490" s="3">
        <f t="shared" si="84"/>
        <v>20.021470746108427</v>
      </c>
      <c r="U490" s="3">
        <f t="shared" si="85"/>
        <v>33.494363929146537</v>
      </c>
      <c r="V490" s="3">
        <f t="shared" si="86"/>
        <v>15.297906602254429</v>
      </c>
      <c r="W490" s="2">
        <f t="shared" si="87"/>
        <v>100</v>
      </c>
    </row>
    <row r="491" spans="1:23" x14ac:dyDescent="0.25">
      <c r="A491" t="s">
        <v>1014</v>
      </c>
      <c r="B491" t="s">
        <v>1015</v>
      </c>
      <c r="D491" t="s">
        <v>1016</v>
      </c>
      <c r="E491" s="2">
        <v>1860</v>
      </c>
      <c r="F491" s="2">
        <f>VLOOKUP(A491,'USall 2016-2022'!A:T,4,FALSE)</f>
        <v>5782</v>
      </c>
      <c r="G491" s="3">
        <f t="shared" si="77"/>
        <v>32.168799723279143</v>
      </c>
      <c r="H491" s="2" t="e">
        <f>VLOOKUP(A491,'OAdata 313 US GridIDs 2016-22'!A:G,2,FALSE)</f>
        <v>#N/A</v>
      </c>
      <c r="I491" s="2" t="e">
        <f>VLOOKUP(A491,'OAdata 313 US GridIDs 2016-22'!A:G,3,FALSE)</f>
        <v>#N/A</v>
      </c>
      <c r="J491" s="2" t="e">
        <f>VLOOKUP(A491,'OAdata 313 US GridIDs 2016-22'!A:G,4,FALSE)</f>
        <v>#N/A</v>
      </c>
      <c r="K491" s="2" t="e">
        <f>VLOOKUP(A491,'OAdata 313 US GridIDs 2016-22'!A:G,5,FALSE)</f>
        <v>#N/A</v>
      </c>
      <c r="L491" s="2" t="e">
        <f>VLOOKUP(A491,'OAdata 313 US GridIDs 2016-22'!A:G,6,FALSE)</f>
        <v>#N/A</v>
      </c>
      <c r="M491" s="2" t="e">
        <f>VLOOKUP(A491,'OAdata 313 US GridIDs 2016-22'!A:G,7,FALSE)</f>
        <v>#N/A</v>
      </c>
      <c r="N491" s="2" t="e">
        <f t="shared" si="78"/>
        <v>#N/A</v>
      </c>
      <c r="O491" s="2" t="e">
        <f t="shared" si="79"/>
        <v>#N/A</v>
      </c>
      <c r="P491" s="2" t="e">
        <f t="shared" si="80"/>
        <v>#N/A</v>
      </c>
      <c r="Q491" s="6" t="e">
        <f t="shared" si="81"/>
        <v>#N/A</v>
      </c>
      <c r="R491" s="3" t="e">
        <f t="shared" si="82"/>
        <v>#N/A</v>
      </c>
      <c r="S491" s="3" t="e">
        <f t="shared" si="83"/>
        <v>#N/A</v>
      </c>
      <c r="T491" s="3" t="e">
        <f t="shared" si="84"/>
        <v>#N/A</v>
      </c>
      <c r="U491" s="3" t="e">
        <f t="shared" si="85"/>
        <v>#N/A</v>
      </c>
      <c r="V491" s="3" t="e">
        <f t="shared" si="86"/>
        <v>#N/A</v>
      </c>
      <c r="W491" s="2" t="e">
        <f t="shared" si="87"/>
        <v>#N/A</v>
      </c>
    </row>
    <row r="492" spans="1:23" x14ac:dyDescent="0.25">
      <c r="A492" t="s">
        <v>1017</v>
      </c>
      <c r="B492" t="s">
        <v>1018</v>
      </c>
      <c r="D492" t="s">
        <v>491</v>
      </c>
      <c r="E492" s="2">
        <v>1849</v>
      </c>
      <c r="F492" s="2" t="e">
        <f>VLOOKUP(A492,'USall 2016-2022'!A:T,4,FALSE)</f>
        <v>#N/A</v>
      </c>
      <c r="G492" s="3" t="e">
        <f t="shared" si="77"/>
        <v>#N/A</v>
      </c>
      <c r="H492" s="2" t="e">
        <f>VLOOKUP(A492,'OAdata 313 US GridIDs 2016-22'!A:G,2,FALSE)</f>
        <v>#N/A</v>
      </c>
      <c r="I492" s="2" t="e">
        <f>VLOOKUP(A492,'OAdata 313 US GridIDs 2016-22'!A:G,3,FALSE)</f>
        <v>#N/A</v>
      </c>
      <c r="J492" s="2" t="e">
        <f>VLOOKUP(A492,'OAdata 313 US GridIDs 2016-22'!A:G,4,FALSE)</f>
        <v>#N/A</v>
      </c>
      <c r="K492" s="2" t="e">
        <f>VLOOKUP(A492,'OAdata 313 US GridIDs 2016-22'!A:G,5,FALSE)</f>
        <v>#N/A</v>
      </c>
      <c r="L492" s="2" t="e">
        <f>VLOOKUP(A492,'OAdata 313 US GridIDs 2016-22'!A:G,6,FALSE)</f>
        <v>#N/A</v>
      </c>
      <c r="M492" s="2" t="e">
        <f>VLOOKUP(A492,'OAdata 313 US GridIDs 2016-22'!A:G,7,FALSE)</f>
        <v>#N/A</v>
      </c>
      <c r="N492" s="2" t="e">
        <f t="shared" si="78"/>
        <v>#N/A</v>
      </c>
      <c r="O492" s="2" t="e">
        <f t="shared" si="79"/>
        <v>#N/A</v>
      </c>
      <c r="P492" s="2" t="e">
        <f t="shared" si="80"/>
        <v>#N/A</v>
      </c>
      <c r="Q492" s="6" t="e">
        <f t="shared" si="81"/>
        <v>#N/A</v>
      </c>
      <c r="R492" s="3" t="e">
        <f t="shared" si="82"/>
        <v>#N/A</v>
      </c>
      <c r="S492" s="3" t="e">
        <f t="shared" si="83"/>
        <v>#N/A</v>
      </c>
      <c r="T492" s="3" t="e">
        <f t="shared" si="84"/>
        <v>#N/A</v>
      </c>
      <c r="U492" s="3" t="e">
        <f t="shared" si="85"/>
        <v>#N/A</v>
      </c>
      <c r="V492" s="3" t="e">
        <f t="shared" si="86"/>
        <v>#N/A</v>
      </c>
      <c r="W492" s="2" t="e">
        <f t="shared" si="87"/>
        <v>#N/A</v>
      </c>
    </row>
    <row r="493" spans="1:23" x14ac:dyDescent="0.25">
      <c r="A493" t="s">
        <v>1019</v>
      </c>
      <c r="B493" t="s">
        <v>1020</v>
      </c>
      <c r="D493" t="s">
        <v>533</v>
      </c>
      <c r="E493" s="2">
        <v>1843</v>
      </c>
      <c r="F493" s="2">
        <f>VLOOKUP(A493,'USall 2016-2022'!A:T,4,FALSE)</f>
        <v>5373</v>
      </c>
      <c r="G493" s="3">
        <f t="shared" si="77"/>
        <v>34.301135306160432</v>
      </c>
      <c r="H493" s="2" t="e">
        <f>VLOOKUP(A493,'OAdata 313 US GridIDs 2016-22'!A:G,2,FALSE)</f>
        <v>#N/A</v>
      </c>
      <c r="I493" s="2" t="e">
        <f>VLOOKUP(A493,'OAdata 313 US GridIDs 2016-22'!A:G,3,FALSE)</f>
        <v>#N/A</v>
      </c>
      <c r="J493" s="2" t="e">
        <f>VLOOKUP(A493,'OAdata 313 US GridIDs 2016-22'!A:G,4,FALSE)</f>
        <v>#N/A</v>
      </c>
      <c r="K493" s="2" t="e">
        <f>VLOOKUP(A493,'OAdata 313 US GridIDs 2016-22'!A:G,5,FALSE)</f>
        <v>#N/A</v>
      </c>
      <c r="L493" s="2" t="e">
        <f>VLOOKUP(A493,'OAdata 313 US GridIDs 2016-22'!A:G,6,FALSE)</f>
        <v>#N/A</v>
      </c>
      <c r="M493" s="2" t="e">
        <f>VLOOKUP(A493,'OAdata 313 US GridIDs 2016-22'!A:G,7,FALSE)</f>
        <v>#N/A</v>
      </c>
      <c r="N493" s="2" t="e">
        <f t="shared" si="78"/>
        <v>#N/A</v>
      </c>
      <c r="O493" s="2" t="e">
        <f t="shared" si="79"/>
        <v>#N/A</v>
      </c>
      <c r="P493" s="2" t="e">
        <f t="shared" si="80"/>
        <v>#N/A</v>
      </c>
      <c r="Q493" s="6" t="e">
        <f t="shared" si="81"/>
        <v>#N/A</v>
      </c>
      <c r="R493" s="3" t="e">
        <f t="shared" si="82"/>
        <v>#N/A</v>
      </c>
      <c r="S493" s="3" t="e">
        <f t="shared" si="83"/>
        <v>#N/A</v>
      </c>
      <c r="T493" s="3" t="e">
        <f t="shared" si="84"/>
        <v>#N/A</v>
      </c>
      <c r="U493" s="3" t="e">
        <f t="shared" si="85"/>
        <v>#N/A</v>
      </c>
      <c r="V493" s="3" t="e">
        <f t="shared" si="86"/>
        <v>#N/A</v>
      </c>
      <c r="W493" s="2" t="e">
        <f t="shared" si="87"/>
        <v>#N/A</v>
      </c>
    </row>
    <row r="494" spans="1:23" x14ac:dyDescent="0.25">
      <c r="A494" t="s">
        <v>1021</v>
      </c>
      <c r="B494" t="s">
        <v>1022</v>
      </c>
      <c r="D494" t="s">
        <v>339</v>
      </c>
      <c r="E494" s="2">
        <v>1843</v>
      </c>
      <c r="F494" s="2" t="e">
        <f>VLOOKUP(A494,'USall 2016-2022'!A:T,4,FALSE)</f>
        <v>#N/A</v>
      </c>
      <c r="G494" s="3" t="e">
        <f t="shared" si="77"/>
        <v>#N/A</v>
      </c>
      <c r="H494" s="2" t="e">
        <f>VLOOKUP(A494,'OAdata 313 US GridIDs 2016-22'!A:G,2,FALSE)</f>
        <v>#N/A</v>
      </c>
      <c r="I494" s="2" t="e">
        <f>VLOOKUP(A494,'OAdata 313 US GridIDs 2016-22'!A:G,3,FALSE)</f>
        <v>#N/A</v>
      </c>
      <c r="J494" s="2" t="e">
        <f>VLOOKUP(A494,'OAdata 313 US GridIDs 2016-22'!A:G,4,FALSE)</f>
        <v>#N/A</v>
      </c>
      <c r="K494" s="2" t="e">
        <f>VLOOKUP(A494,'OAdata 313 US GridIDs 2016-22'!A:G,5,FALSE)</f>
        <v>#N/A</v>
      </c>
      <c r="L494" s="2" t="e">
        <f>VLOOKUP(A494,'OAdata 313 US GridIDs 2016-22'!A:G,6,FALSE)</f>
        <v>#N/A</v>
      </c>
      <c r="M494" s="2" t="e">
        <f>VLOOKUP(A494,'OAdata 313 US GridIDs 2016-22'!A:G,7,FALSE)</f>
        <v>#N/A</v>
      </c>
      <c r="N494" s="2" t="e">
        <f t="shared" si="78"/>
        <v>#N/A</v>
      </c>
      <c r="O494" s="2" t="e">
        <f t="shared" si="79"/>
        <v>#N/A</v>
      </c>
      <c r="P494" s="2" t="e">
        <f t="shared" si="80"/>
        <v>#N/A</v>
      </c>
      <c r="Q494" s="6" t="e">
        <f t="shared" si="81"/>
        <v>#N/A</v>
      </c>
      <c r="R494" s="3" t="e">
        <f t="shared" si="82"/>
        <v>#N/A</v>
      </c>
      <c r="S494" s="3" t="e">
        <f t="shared" si="83"/>
        <v>#N/A</v>
      </c>
      <c r="T494" s="3" t="e">
        <f t="shared" si="84"/>
        <v>#N/A</v>
      </c>
      <c r="U494" s="3" t="e">
        <f t="shared" si="85"/>
        <v>#N/A</v>
      </c>
      <c r="V494" s="3" t="e">
        <f t="shared" si="86"/>
        <v>#N/A</v>
      </c>
      <c r="W494" s="2" t="e">
        <f t="shared" si="87"/>
        <v>#N/A</v>
      </c>
    </row>
    <row r="495" spans="1:23" x14ac:dyDescent="0.25">
      <c r="A495" t="s">
        <v>1023</v>
      </c>
      <c r="B495" t="s">
        <v>1024</v>
      </c>
      <c r="D495" t="s">
        <v>9</v>
      </c>
      <c r="E495" s="2">
        <v>1841</v>
      </c>
      <c r="F495" s="2" t="e">
        <f>VLOOKUP(A495,'USall 2016-2022'!A:T,4,FALSE)</f>
        <v>#N/A</v>
      </c>
      <c r="G495" s="3" t="e">
        <f t="shared" si="77"/>
        <v>#N/A</v>
      </c>
      <c r="H495" s="2">
        <f>VLOOKUP(A495,'OAdata 313 US GridIDs 2016-22'!A:G,2,FALSE)</f>
        <v>1320</v>
      </c>
      <c r="I495" s="2">
        <f>VLOOKUP(A495,'OAdata 313 US GridIDs 2016-22'!A:G,3,FALSE)</f>
        <v>522</v>
      </c>
      <c r="J495" s="2">
        <f>VLOOKUP(A495,'OAdata 313 US GridIDs 2016-22'!A:G,4,FALSE)</f>
        <v>483</v>
      </c>
      <c r="K495" s="2">
        <f>VLOOKUP(A495,'OAdata 313 US GridIDs 2016-22'!A:G,5,FALSE)</f>
        <v>320</v>
      </c>
      <c r="L495" s="2">
        <f>VLOOKUP(A495,'OAdata 313 US GridIDs 2016-22'!A:G,6,FALSE)</f>
        <v>136</v>
      </c>
      <c r="M495" s="2">
        <f>VLOOKUP(A495,'OAdata 313 US GridIDs 2016-22'!A:G,7,FALSE)</f>
        <v>381</v>
      </c>
      <c r="N495" s="2">
        <f t="shared" si="78"/>
        <v>1320</v>
      </c>
      <c r="O495" s="2">
        <f t="shared" si="79"/>
        <v>0</v>
      </c>
      <c r="P495" s="2">
        <f t="shared" si="80"/>
        <v>1842</v>
      </c>
      <c r="Q495" s="6">
        <f t="shared" si="81"/>
        <v>1.0005431830526887</v>
      </c>
      <c r="R495" s="3">
        <f t="shared" si="82"/>
        <v>28.338762214983714</v>
      </c>
      <c r="S495" s="3">
        <f t="shared" si="83"/>
        <v>26.221498371335507</v>
      </c>
      <c r="T495" s="3">
        <f t="shared" si="84"/>
        <v>17.37242128121607</v>
      </c>
      <c r="U495" s="3">
        <f t="shared" si="85"/>
        <v>7.3832790445168301</v>
      </c>
      <c r="V495" s="3">
        <f t="shared" si="86"/>
        <v>20.684039087947884</v>
      </c>
      <c r="W495" s="2">
        <f t="shared" si="87"/>
        <v>99.999999999999986</v>
      </c>
    </row>
    <row r="496" spans="1:23" x14ac:dyDescent="0.25">
      <c r="A496" t="s">
        <v>1025</v>
      </c>
      <c r="B496" t="s">
        <v>1026</v>
      </c>
      <c r="D496" t="s">
        <v>322</v>
      </c>
      <c r="E496" s="2">
        <v>1838</v>
      </c>
      <c r="F496" s="2" t="e">
        <f>VLOOKUP(A496,'USall 2016-2022'!A:T,4,FALSE)</f>
        <v>#N/A</v>
      </c>
      <c r="G496" s="3" t="e">
        <f t="shared" si="77"/>
        <v>#N/A</v>
      </c>
      <c r="H496" s="2" t="e">
        <f>VLOOKUP(A496,'OAdata 313 US GridIDs 2016-22'!A:G,2,FALSE)</f>
        <v>#N/A</v>
      </c>
      <c r="I496" s="2" t="e">
        <f>VLOOKUP(A496,'OAdata 313 US GridIDs 2016-22'!A:G,3,FALSE)</f>
        <v>#N/A</v>
      </c>
      <c r="J496" s="2" t="e">
        <f>VLOOKUP(A496,'OAdata 313 US GridIDs 2016-22'!A:G,4,FALSE)</f>
        <v>#N/A</v>
      </c>
      <c r="K496" s="2" t="e">
        <f>VLOOKUP(A496,'OAdata 313 US GridIDs 2016-22'!A:G,5,FALSE)</f>
        <v>#N/A</v>
      </c>
      <c r="L496" s="2" t="e">
        <f>VLOOKUP(A496,'OAdata 313 US GridIDs 2016-22'!A:G,6,FALSE)</f>
        <v>#N/A</v>
      </c>
      <c r="M496" s="2" t="e">
        <f>VLOOKUP(A496,'OAdata 313 US GridIDs 2016-22'!A:G,7,FALSE)</f>
        <v>#N/A</v>
      </c>
      <c r="N496" s="2" t="e">
        <f t="shared" si="78"/>
        <v>#N/A</v>
      </c>
      <c r="O496" s="2" t="e">
        <f t="shared" si="79"/>
        <v>#N/A</v>
      </c>
      <c r="P496" s="2" t="e">
        <f t="shared" si="80"/>
        <v>#N/A</v>
      </c>
      <c r="Q496" s="6" t="e">
        <f t="shared" si="81"/>
        <v>#N/A</v>
      </c>
      <c r="R496" s="3" t="e">
        <f t="shared" si="82"/>
        <v>#N/A</v>
      </c>
      <c r="S496" s="3" t="e">
        <f t="shared" si="83"/>
        <v>#N/A</v>
      </c>
      <c r="T496" s="3" t="e">
        <f t="shared" si="84"/>
        <v>#N/A</v>
      </c>
      <c r="U496" s="3" t="e">
        <f t="shared" si="85"/>
        <v>#N/A</v>
      </c>
      <c r="V496" s="3" t="e">
        <f t="shared" si="86"/>
        <v>#N/A</v>
      </c>
      <c r="W496" s="2" t="e">
        <f t="shared" si="87"/>
        <v>#N/A</v>
      </c>
    </row>
    <row r="497" spans="1:23" x14ac:dyDescent="0.25">
      <c r="A497" t="s">
        <v>1027</v>
      </c>
      <c r="B497" t="s">
        <v>1028</v>
      </c>
      <c r="D497" t="s">
        <v>339</v>
      </c>
      <c r="E497" s="2">
        <v>1838</v>
      </c>
      <c r="F497" s="2">
        <f>VLOOKUP(A497,'USall 2016-2022'!A:T,4,FALSE)</f>
        <v>4959</v>
      </c>
      <c r="G497" s="3">
        <f t="shared" si="77"/>
        <v>37.06392417826175</v>
      </c>
      <c r="H497" s="2" t="e">
        <f>VLOOKUP(A497,'OAdata 313 US GridIDs 2016-22'!A:G,2,FALSE)</f>
        <v>#N/A</v>
      </c>
      <c r="I497" s="2" t="e">
        <f>VLOOKUP(A497,'OAdata 313 US GridIDs 2016-22'!A:G,3,FALSE)</f>
        <v>#N/A</v>
      </c>
      <c r="J497" s="2" t="e">
        <f>VLOOKUP(A497,'OAdata 313 US GridIDs 2016-22'!A:G,4,FALSE)</f>
        <v>#N/A</v>
      </c>
      <c r="K497" s="2" t="e">
        <f>VLOOKUP(A497,'OAdata 313 US GridIDs 2016-22'!A:G,5,FALSE)</f>
        <v>#N/A</v>
      </c>
      <c r="L497" s="2" t="e">
        <f>VLOOKUP(A497,'OAdata 313 US GridIDs 2016-22'!A:G,6,FALSE)</f>
        <v>#N/A</v>
      </c>
      <c r="M497" s="2" t="e">
        <f>VLOOKUP(A497,'OAdata 313 US GridIDs 2016-22'!A:G,7,FALSE)</f>
        <v>#N/A</v>
      </c>
      <c r="N497" s="2" t="e">
        <f t="shared" si="78"/>
        <v>#N/A</v>
      </c>
      <c r="O497" s="2" t="e">
        <f t="shared" si="79"/>
        <v>#N/A</v>
      </c>
      <c r="P497" s="2" t="e">
        <f t="shared" si="80"/>
        <v>#N/A</v>
      </c>
      <c r="Q497" s="6" t="e">
        <f t="shared" si="81"/>
        <v>#N/A</v>
      </c>
      <c r="R497" s="3" t="e">
        <f t="shared" si="82"/>
        <v>#N/A</v>
      </c>
      <c r="S497" s="3" t="e">
        <f t="shared" si="83"/>
        <v>#N/A</v>
      </c>
      <c r="T497" s="3" t="e">
        <f t="shared" si="84"/>
        <v>#N/A</v>
      </c>
      <c r="U497" s="3" t="e">
        <f t="shared" si="85"/>
        <v>#N/A</v>
      </c>
      <c r="V497" s="3" t="e">
        <f t="shared" si="86"/>
        <v>#N/A</v>
      </c>
      <c r="W497" s="2" t="e">
        <f t="shared" si="87"/>
        <v>#N/A</v>
      </c>
    </row>
    <row r="498" spans="1:23" x14ac:dyDescent="0.25">
      <c r="A498" t="s">
        <v>1029</v>
      </c>
      <c r="B498" t="s">
        <v>1030</v>
      </c>
      <c r="D498" t="s">
        <v>551</v>
      </c>
      <c r="E498" s="2">
        <v>1831</v>
      </c>
      <c r="F498" s="2" t="e">
        <f>VLOOKUP(A498,'USall 2016-2022'!A:T,4,FALSE)</f>
        <v>#N/A</v>
      </c>
      <c r="G498" s="3" t="e">
        <f t="shared" si="77"/>
        <v>#N/A</v>
      </c>
      <c r="H498" s="2" t="e">
        <f>VLOOKUP(A498,'OAdata 313 US GridIDs 2016-22'!A:G,2,FALSE)</f>
        <v>#N/A</v>
      </c>
      <c r="I498" s="2" t="e">
        <f>VLOOKUP(A498,'OAdata 313 US GridIDs 2016-22'!A:G,3,FALSE)</f>
        <v>#N/A</v>
      </c>
      <c r="J498" s="2" t="e">
        <f>VLOOKUP(A498,'OAdata 313 US GridIDs 2016-22'!A:G,4,FALSE)</f>
        <v>#N/A</v>
      </c>
      <c r="K498" s="2" t="e">
        <f>VLOOKUP(A498,'OAdata 313 US GridIDs 2016-22'!A:G,5,FALSE)</f>
        <v>#N/A</v>
      </c>
      <c r="L498" s="2" t="e">
        <f>VLOOKUP(A498,'OAdata 313 US GridIDs 2016-22'!A:G,6,FALSE)</f>
        <v>#N/A</v>
      </c>
      <c r="M498" s="2" t="e">
        <f>VLOOKUP(A498,'OAdata 313 US GridIDs 2016-22'!A:G,7,FALSE)</f>
        <v>#N/A</v>
      </c>
      <c r="N498" s="2" t="e">
        <f t="shared" si="78"/>
        <v>#N/A</v>
      </c>
      <c r="O498" s="2" t="e">
        <f t="shared" si="79"/>
        <v>#N/A</v>
      </c>
      <c r="P498" s="2" t="e">
        <f t="shared" si="80"/>
        <v>#N/A</v>
      </c>
      <c r="Q498" s="6" t="e">
        <f t="shared" si="81"/>
        <v>#N/A</v>
      </c>
      <c r="R498" s="3" t="e">
        <f t="shared" si="82"/>
        <v>#N/A</v>
      </c>
      <c r="S498" s="3" t="e">
        <f t="shared" si="83"/>
        <v>#N/A</v>
      </c>
      <c r="T498" s="3" t="e">
        <f t="shared" si="84"/>
        <v>#N/A</v>
      </c>
      <c r="U498" s="3" t="e">
        <f t="shared" si="85"/>
        <v>#N/A</v>
      </c>
      <c r="V498" s="3" t="e">
        <f t="shared" si="86"/>
        <v>#N/A</v>
      </c>
      <c r="W498" s="2" t="e">
        <f t="shared" si="87"/>
        <v>#N/A</v>
      </c>
    </row>
    <row r="499" spans="1:23" x14ac:dyDescent="0.25">
      <c r="A499" t="s">
        <v>1031</v>
      </c>
      <c r="B499" t="s">
        <v>1032</v>
      </c>
      <c r="D499" t="s">
        <v>408</v>
      </c>
      <c r="E499" s="2">
        <v>1830</v>
      </c>
      <c r="F499" s="2" t="e">
        <f>VLOOKUP(A499,'USall 2016-2022'!A:T,4,FALSE)</f>
        <v>#N/A</v>
      </c>
      <c r="G499" s="3" t="e">
        <f t="shared" si="77"/>
        <v>#N/A</v>
      </c>
      <c r="H499" s="2" t="e">
        <f>VLOOKUP(A499,'OAdata 313 US GridIDs 2016-22'!A:G,2,FALSE)</f>
        <v>#N/A</v>
      </c>
      <c r="I499" s="2" t="e">
        <f>VLOOKUP(A499,'OAdata 313 US GridIDs 2016-22'!A:G,3,FALSE)</f>
        <v>#N/A</v>
      </c>
      <c r="J499" s="2" t="e">
        <f>VLOOKUP(A499,'OAdata 313 US GridIDs 2016-22'!A:G,4,FALSE)</f>
        <v>#N/A</v>
      </c>
      <c r="K499" s="2" t="e">
        <f>VLOOKUP(A499,'OAdata 313 US GridIDs 2016-22'!A:G,5,FALSE)</f>
        <v>#N/A</v>
      </c>
      <c r="L499" s="2" t="e">
        <f>VLOOKUP(A499,'OAdata 313 US GridIDs 2016-22'!A:G,6,FALSE)</f>
        <v>#N/A</v>
      </c>
      <c r="M499" s="2" t="e">
        <f>VLOOKUP(A499,'OAdata 313 US GridIDs 2016-22'!A:G,7,FALSE)</f>
        <v>#N/A</v>
      </c>
      <c r="N499" s="2" t="e">
        <f t="shared" si="78"/>
        <v>#N/A</v>
      </c>
      <c r="O499" s="2" t="e">
        <f t="shared" si="79"/>
        <v>#N/A</v>
      </c>
      <c r="P499" s="2" t="e">
        <f t="shared" si="80"/>
        <v>#N/A</v>
      </c>
      <c r="Q499" s="6" t="e">
        <f t="shared" si="81"/>
        <v>#N/A</v>
      </c>
      <c r="R499" s="3" t="e">
        <f t="shared" si="82"/>
        <v>#N/A</v>
      </c>
      <c r="S499" s="3" t="e">
        <f t="shared" si="83"/>
        <v>#N/A</v>
      </c>
      <c r="T499" s="3" t="e">
        <f t="shared" si="84"/>
        <v>#N/A</v>
      </c>
      <c r="U499" s="3" t="e">
        <f t="shared" si="85"/>
        <v>#N/A</v>
      </c>
      <c r="V499" s="3" t="e">
        <f t="shared" si="86"/>
        <v>#N/A</v>
      </c>
      <c r="W499" s="2" t="e">
        <f t="shared" si="87"/>
        <v>#N/A</v>
      </c>
    </row>
    <row r="500" spans="1:23" x14ac:dyDescent="0.25">
      <c r="A500" t="s">
        <v>1033</v>
      </c>
      <c r="B500" t="s">
        <v>1034</v>
      </c>
      <c r="D500" t="s">
        <v>570</v>
      </c>
      <c r="E500" s="2">
        <v>1827</v>
      </c>
      <c r="F500" s="2" t="e">
        <f>VLOOKUP(A500,'USall 2016-2022'!A:T,4,FALSE)</f>
        <v>#N/A</v>
      </c>
      <c r="G500" s="3" t="e">
        <f t="shared" si="77"/>
        <v>#N/A</v>
      </c>
      <c r="H500" s="2" t="e">
        <f>VLOOKUP(A500,'OAdata 313 US GridIDs 2016-22'!A:G,2,FALSE)</f>
        <v>#N/A</v>
      </c>
      <c r="I500" s="2" t="e">
        <f>VLOOKUP(A500,'OAdata 313 US GridIDs 2016-22'!A:G,3,FALSE)</f>
        <v>#N/A</v>
      </c>
      <c r="J500" s="2" t="e">
        <f>VLOOKUP(A500,'OAdata 313 US GridIDs 2016-22'!A:G,4,FALSE)</f>
        <v>#N/A</v>
      </c>
      <c r="K500" s="2" t="e">
        <f>VLOOKUP(A500,'OAdata 313 US GridIDs 2016-22'!A:G,5,FALSE)</f>
        <v>#N/A</v>
      </c>
      <c r="L500" s="2" t="e">
        <f>VLOOKUP(A500,'OAdata 313 US GridIDs 2016-22'!A:G,6,FALSE)</f>
        <v>#N/A</v>
      </c>
      <c r="M500" s="2" t="e">
        <f>VLOOKUP(A500,'OAdata 313 US GridIDs 2016-22'!A:G,7,FALSE)</f>
        <v>#N/A</v>
      </c>
      <c r="N500" s="2" t="e">
        <f t="shared" si="78"/>
        <v>#N/A</v>
      </c>
      <c r="O500" s="2" t="e">
        <f t="shared" si="79"/>
        <v>#N/A</v>
      </c>
      <c r="P500" s="2" t="e">
        <f t="shared" si="80"/>
        <v>#N/A</v>
      </c>
      <c r="Q500" s="6" t="e">
        <f t="shared" si="81"/>
        <v>#N/A</v>
      </c>
      <c r="R500" s="3" t="e">
        <f t="shared" si="82"/>
        <v>#N/A</v>
      </c>
      <c r="S500" s="3" t="e">
        <f t="shared" si="83"/>
        <v>#N/A</v>
      </c>
      <c r="T500" s="3" t="e">
        <f t="shared" si="84"/>
        <v>#N/A</v>
      </c>
      <c r="U500" s="3" t="e">
        <f t="shared" si="85"/>
        <v>#N/A</v>
      </c>
      <c r="V500" s="3" t="e">
        <f t="shared" si="86"/>
        <v>#N/A</v>
      </c>
      <c r="W500" s="2" t="e">
        <f t="shared" si="87"/>
        <v>#N/A</v>
      </c>
    </row>
    <row r="501" spans="1:23" x14ac:dyDescent="0.25">
      <c r="A501" t="s">
        <v>1035</v>
      </c>
      <c r="B501" t="s">
        <v>1036</v>
      </c>
      <c r="D501" t="s">
        <v>266</v>
      </c>
      <c r="E501" s="2">
        <v>1821</v>
      </c>
      <c r="F501" s="2" t="e">
        <f>VLOOKUP(A501,'USall 2016-2022'!A:T,4,FALSE)</f>
        <v>#N/A</v>
      </c>
      <c r="G501" s="3" t="e">
        <f t="shared" si="77"/>
        <v>#N/A</v>
      </c>
      <c r="H501" s="2" t="e">
        <f>VLOOKUP(A501,'OAdata 313 US GridIDs 2016-22'!A:G,2,FALSE)</f>
        <v>#N/A</v>
      </c>
      <c r="I501" s="2" t="e">
        <f>VLOOKUP(A501,'OAdata 313 US GridIDs 2016-22'!A:G,3,FALSE)</f>
        <v>#N/A</v>
      </c>
      <c r="J501" s="2" t="e">
        <f>VLOOKUP(A501,'OAdata 313 US GridIDs 2016-22'!A:G,4,FALSE)</f>
        <v>#N/A</v>
      </c>
      <c r="K501" s="2" t="e">
        <f>VLOOKUP(A501,'OAdata 313 US GridIDs 2016-22'!A:G,5,FALSE)</f>
        <v>#N/A</v>
      </c>
      <c r="L501" s="2" t="e">
        <f>VLOOKUP(A501,'OAdata 313 US GridIDs 2016-22'!A:G,6,FALSE)</f>
        <v>#N/A</v>
      </c>
      <c r="M501" s="2" t="e">
        <f>VLOOKUP(A501,'OAdata 313 US GridIDs 2016-22'!A:G,7,FALSE)</f>
        <v>#N/A</v>
      </c>
      <c r="N501" s="2" t="e">
        <f t="shared" si="78"/>
        <v>#N/A</v>
      </c>
      <c r="O501" s="2" t="e">
        <f t="shared" si="79"/>
        <v>#N/A</v>
      </c>
      <c r="P501" s="2" t="e">
        <f t="shared" si="80"/>
        <v>#N/A</v>
      </c>
      <c r="Q501" s="6" t="e">
        <f t="shared" si="81"/>
        <v>#N/A</v>
      </c>
      <c r="R501" s="3" t="e">
        <f t="shared" si="82"/>
        <v>#N/A</v>
      </c>
      <c r="S501" s="3" t="e">
        <f t="shared" si="83"/>
        <v>#N/A</v>
      </c>
      <c r="T501" s="3" t="e">
        <f t="shared" si="84"/>
        <v>#N/A</v>
      </c>
      <c r="U501" s="3" t="e">
        <f t="shared" si="85"/>
        <v>#N/A</v>
      </c>
      <c r="V501" s="3" t="e">
        <f t="shared" si="86"/>
        <v>#N/A</v>
      </c>
      <c r="W501" s="2" t="e">
        <f t="shared" si="87"/>
        <v>#N/A</v>
      </c>
    </row>
    <row r="502" spans="1:23" x14ac:dyDescent="0.25">
      <c r="A502" t="s">
        <v>1037</v>
      </c>
      <c r="B502" t="s">
        <v>1038</v>
      </c>
      <c r="D502" t="s">
        <v>408</v>
      </c>
      <c r="E502" s="2">
        <v>1820</v>
      </c>
      <c r="F502" s="2">
        <f>VLOOKUP(A502,'USall 2016-2022'!A:T,4,FALSE)</f>
        <v>4406</v>
      </c>
      <c r="G502" s="3">
        <f t="shared" si="77"/>
        <v>41.307308216068996</v>
      </c>
      <c r="H502" s="2" t="e">
        <f>VLOOKUP(A502,'OAdata 313 US GridIDs 2016-22'!A:G,2,FALSE)</f>
        <v>#N/A</v>
      </c>
      <c r="I502" s="2" t="e">
        <f>VLOOKUP(A502,'OAdata 313 US GridIDs 2016-22'!A:G,3,FALSE)</f>
        <v>#N/A</v>
      </c>
      <c r="J502" s="2" t="e">
        <f>VLOOKUP(A502,'OAdata 313 US GridIDs 2016-22'!A:G,4,FALSE)</f>
        <v>#N/A</v>
      </c>
      <c r="K502" s="2" t="e">
        <f>VLOOKUP(A502,'OAdata 313 US GridIDs 2016-22'!A:G,5,FALSE)</f>
        <v>#N/A</v>
      </c>
      <c r="L502" s="2" t="e">
        <f>VLOOKUP(A502,'OAdata 313 US GridIDs 2016-22'!A:G,6,FALSE)</f>
        <v>#N/A</v>
      </c>
      <c r="M502" s="2" t="e">
        <f>VLOOKUP(A502,'OAdata 313 US GridIDs 2016-22'!A:G,7,FALSE)</f>
        <v>#N/A</v>
      </c>
      <c r="N502" s="2" t="e">
        <f t="shared" si="78"/>
        <v>#N/A</v>
      </c>
      <c r="O502" s="2" t="e">
        <f t="shared" si="79"/>
        <v>#N/A</v>
      </c>
      <c r="P502" s="2" t="e">
        <f t="shared" si="80"/>
        <v>#N/A</v>
      </c>
      <c r="Q502" s="6" t="e">
        <f t="shared" si="81"/>
        <v>#N/A</v>
      </c>
      <c r="R502" s="3" t="e">
        <f t="shared" si="82"/>
        <v>#N/A</v>
      </c>
      <c r="S502" s="3" t="e">
        <f t="shared" si="83"/>
        <v>#N/A</v>
      </c>
      <c r="T502" s="3" t="e">
        <f t="shared" si="84"/>
        <v>#N/A</v>
      </c>
      <c r="U502" s="3" t="e">
        <f t="shared" si="85"/>
        <v>#N/A</v>
      </c>
      <c r="V502" s="3" t="e">
        <f t="shared" si="86"/>
        <v>#N/A</v>
      </c>
      <c r="W502" s="2" t="e">
        <f t="shared" si="87"/>
        <v>#N/A</v>
      </c>
    </row>
    <row r="503" spans="1:23" x14ac:dyDescent="0.25">
      <c r="A503" s="1" t="s">
        <v>1600</v>
      </c>
      <c r="B503" t="str">
        <f>VLOOKUP(A503,'ResOrg-group_definitions'!B749:C847,2,FALSE)</f>
        <v>Alabama Agricultural and Mechanical University</v>
      </c>
      <c r="C503" s="1" t="s">
        <v>2840</v>
      </c>
      <c r="D503" s="5" t="s">
        <v>9</v>
      </c>
      <c r="E503" s="2">
        <f>H503+I503</f>
        <v>231</v>
      </c>
      <c r="F503" s="2">
        <f>VLOOKUP(A503,'99HBCUs_AllUSpubs'!A:R,4,FALSE)</f>
        <v>866</v>
      </c>
      <c r="G503" s="3">
        <f t="shared" si="77"/>
        <v>26.674364896073904</v>
      </c>
      <c r="H503" s="2">
        <v>123</v>
      </c>
      <c r="I503" s="2">
        <v>108</v>
      </c>
      <c r="J503" s="2">
        <v>18</v>
      </c>
      <c r="K503" s="2">
        <v>65</v>
      </c>
      <c r="L503" s="2">
        <v>21</v>
      </c>
      <c r="M503" s="2">
        <v>19</v>
      </c>
      <c r="N503" s="2">
        <f t="shared" si="78"/>
        <v>123</v>
      </c>
      <c r="O503" s="2">
        <f t="shared" si="79"/>
        <v>0</v>
      </c>
      <c r="P503" s="2">
        <f>H503+I503</f>
        <v>231</v>
      </c>
      <c r="Q503" s="6">
        <f t="shared" si="81"/>
        <v>1</v>
      </c>
      <c r="R503" s="3">
        <f t="shared" ref="R503:R522" si="88">(I503/P503)*100</f>
        <v>46.753246753246749</v>
      </c>
      <c r="S503" s="3">
        <f t="shared" ref="S503:S522" si="89">(J503/P503)*100</f>
        <v>7.7922077922077921</v>
      </c>
      <c r="T503" s="3">
        <f t="shared" ref="T503:T522" si="90">(K503/P503)*100</f>
        <v>28.138528138528141</v>
      </c>
      <c r="U503" s="3">
        <f t="shared" ref="U503:U522" si="91">(L503/P503)*100</f>
        <v>9.0909090909090917</v>
      </c>
      <c r="V503" s="3">
        <f t="shared" ref="V503:V522" si="92">(M503/P503)*100</f>
        <v>8.2251082251082259</v>
      </c>
      <c r="W503" s="2">
        <f t="shared" ref="W503:W522" si="93">SUM(R503:V503)</f>
        <v>100</v>
      </c>
    </row>
    <row r="504" spans="1:23" x14ac:dyDescent="0.25">
      <c r="A504" s="1" t="s">
        <v>2445</v>
      </c>
      <c r="B504" s="1" t="str">
        <f>VLOOKUP(A504,'ResOrg-group_definitions'!B750:C848,2,FALSE)</f>
        <v>Alabama State University</v>
      </c>
      <c r="C504" s="1" t="s">
        <v>2840</v>
      </c>
      <c r="D504" s="5" t="s">
        <v>9</v>
      </c>
      <c r="E504" s="2">
        <f t="shared" ref="E504:E567" si="94">H504+I504</f>
        <v>168</v>
      </c>
      <c r="F504" s="2">
        <f>VLOOKUP(A504,'99HBCUs_AllUSpubs'!A:R,4,FALSE)</f>
        <v>425</v>
      </c>
      <c r="G504" s="3">
        <f t="shared" si="77"/>
        <v>39.529411764705877</v>
      </c>
      <c r="H504" s="2">
        <v>133</v>
      </c>
      <c r="I504" s="2">
        <v>35</v>
      </c>
      <c r="J504" s="2">
        <v>13</v>
      </c>
      <c r="K504" s="2">
        <v>82</v>
      </c>
      <c r="L504" s="2">
        <v>25</v>
      </c>
      <c r="M504" s="2">
        <v>13</v>
      </c>
      <c r="N504" s="2">
        <f t="shared" si="78"/>
        <v>133</v>
      </c>
      <c r="O504" s="2">
        <f t="shared" si="79"/>
        <v>0</v>
      </c>
      <c r="P504" s="2">
        <f t="shared" ref="P504:P567" si="95">H504+I504</f>
        <v>168</v>
      </c>
      <c r="Q504" s="6">
        <f t="shared" si="81"/>
        <v>1</v>
      </c>
      <c r="R504" s="3">
        <f t="shared" si="88"/>
        <v>20.833333333333336</v>
      </c>
      <c r="S504" s="3">
        <f t="shared" si="89"/>
        <v>7.7380952380952381</v>
      </c>
      <c r="T504" s="3">
        <f t="shared" si="90"/>
        <v>48.80952380952381</v>
      </c>
      <c r="U504" s="3">
        <f t="shared" si="91"/>
        <v>14.880952380952381</v>
      </c>
      <c r="V504" s="3">
        <f t="shared" si="92"/>
        <v>7.7380952380952381</v>
      </c>
      <c r="W504" s="2">
        <f t="shared" si="93"/>
        <v>100</v>
      </c>
    </row>
    <row r="505" spans="1:23" x14ac:dyDescent="0.25">
      <c r="A505" s="1" t="s">
        <v>2447</v>
      </c>
      <c r="B505" s="1" t="str">
        <f>VLOOKUP(A505,'ResOrg-group_definitions'!B751:C849,2,FALSE)</f>
        <v>Albany State University</v>
      </c>
      <c r="C505" s="1" t="s">
        <v>2840</v>
      </c>
      <c r="D505" s="5" t="s">
        <v>9</v>
      </c>
      <c r="E505" s="2">
        <f t="shared" si="94"/>
        <v>39</v>
      </c>
      <c r="F505" s="2">
        <f>VLOOKUP(A505,'99HBCUs_AllUSpubs'!A:R,4,FALSE)</f>
        <v>174</v>
      </c>
      <c r="G505" s="3">
        <f t="shared" si="77"/>
        <v>22.413793103448278</v>
      </c>
      <c r="H505" s="2">
        <v>26</v>
      </c>
      <c r="I505" s="2">
        <v>13</v>
      </c>
      <c r="J505" s="2">
        <v>13</v>
      </c>
      <c r="K505" s="2">
        <v>9</v>
      </c>
      <c r="L505" s="2">
        <v>3</v>
      </c>
      <c r="M505" s="2">
        <v>1</v>
      </c>
      <c r="N505" s="2">
        <f t="shared" si="78"/>
        <v>26</v>
      </c>
      <c r="O505" s="2">
        <f t="shared" si="79"/>
        <v>0</v>
      </c>
      <c r="P505" s="2">
        <f t="shared" si="95"/>
        <v>39</v>
      </c>
      <c r="Q505" s="6">
        <f t="shared" si="81"/>
        <v>1</v>
      </c>
      <c r="R505" s="3">
        <f t="shared" si="88"/>
        <v>33.333333333333329</v>
      </c>
      <c r="S505" s="3">
        <f t="shared" si="89"/>
        <v>33.333333333333329</v>
      </c>
      <c r="T505" s="3">
        <f t="shared" si="90"/>
        <v>23.076923076923077</v>
      </c>
      <c r="U505" s="3">
        <f t="shared" si="91"/>
        <v>7.6923076923076925</v>
      </c>
      <c r="V505" s="3">
        <f t="shared" si="92"/>
        <v>2.5641025641025639</v>
      </c>
      <c r="W505" s="2">
        <f t="shared" si="93"/>
        <v>100</v>
      </c>
    </row>
    <row r="506" spans="1:23" x14ac:dyDescent="0.25">
      <c r="A506" s="1" t="s">
        <v>1602</v>
      </c>
      <c r="B506" s="1" t="str">
        <f>VLOOKUP(A506,'ResOrg-group_definitions'!B752:C850,2,FALSE)</f>
        <v>Alcorn State University</v>
      </c>
      <c r="C506" s="1" t="s">
        <v>2840</v>
      </c>
      <c r="D506" s="5" t="s">
        <v>9</v>
      </c>
      <c r="E506" s="2">
        <f t="shared" si="94"/>
        <v>45</v>
      </c>
      <c r="F506" s="2" t="e">
        <f>VLOOKUP(A506,'99HBCUs_AllUSpubs'!A:R,4,FALSE)</f>
        <v>#N/A</v>
      </c>
      <c r="G506" s="3" t="e">
        <f t="shared" si="77"/>
        <v>#N/A</v>
      </c>
      <c r="H506" s="2">
        <v>35</v>
      </c>
      <c r="I506" s="2">
        <v>10</v>
      </c>
      <c r="J506" s="2">
        <v>8</v>
      </c>
      <c r="K506" s="2">
        <v>18</v>
      </c>
      <c r="L506" s="2">
        <v>5</v>
      </c>
      <c r="M506" s="2">
        <v>4</v>
      </c>
      <c r="N506" s="2">
        <f t="shared" si="78"/>
        <v>35</v>
      </c>
      <c r="O506" s="2">
        <f t="shared" si="79"/>
        <v>0</v>
      </c>
      <c r="P506" s="2">
        <f t="shared" si="95"/>
        <v>45</v>
      </c>
      <c r="Q506" s="6">
        <f t="shared" si="81"/>
        <v>1</v>
      </c>
      <c r="R506" s="3">
        <f t="shared" si="88"/>
        <v>22.222222222222221</v>
      </c>
      <c r="S506" s="3">
        <f t="shared" si="89"/>
        <v>17.777777777777779</v>
      </c>
      <c r="T506" s="3">
        <f t="shared" si="90"/>
        <v>40</v>
      </c>
      <c r="U506" s="3">
        <f t="shared" si="91"/>
        <v>11.111111111111111</v>
      </c>
      <c r="V506" s="3">
        <f t="shared" si="92"/>
        <v>8.8888888888888893</v>
      </c>
      <c r="W506" s="2">
        <f t="shared" si="93"/>
        <v>100</v>
      </c>
    </row>
    <row r="507" spans="1:23" x14ac:dyDescent="0.25">
      <c r="A507" s="1" t="s">
        <v>2449</v>
      </c>
      <c r="B507" s="1" t="str">
        <f>VLOOKUP(A507,'ResOrg-group_definitions'!B753:C851,2,FALSE)</f>
        <v>Allen University</v>
      </c>
      <c r="C507" s="1" t="s">
        <v>2840</v>
      </c>
      <c r="D507" s="5" t="s">
        <v>9</v>
      </c>
      <c r="E507" s="2">
        <f t="shared" si="94"/>
        <v>7</v>
      </c>
      <c r="F507" s="2" t="e">
        <f>VLOOKUP(A507,'99HBCUs_AllUSpubs'!A:R,4,FALSE)</f>
        <v>#N/A</v>
      </c>
      <c r="G507" s="3" t="e">
        <f t="shared" si="77"/>
        <v>#N/A</v>
      </c>
      <c r="H507" s="2">
        <v>5</v>
      </c>
      <c r="I507" s="2">
        <v>2</v>
      </c>
      <c r="J507" s="2">
        <v>2</v>
      </c>
      <c r="K507" s="2">
        <v>1</v>
      </c>
      <c r="L507" s="2">
        <v>0</v>
      </c>
      <c r="M507" s="2">
        <v>2</v>
      </c>
      <c r="N507" s="2">
        <f t="shared" si="78"/>
        <v>5</v>
      </c>
      <c r="O507" s="2">
        <f t="shared" si="79"/>
        <v>0</v>
      </c>
      <c r="P507" s="2">
        <f t="shared" si="95"/>
        <v>7</v>
      </c>
      <c r="Q507" s="6">
        <f t="shared" si="81"/>
        <v>1</v>
      </c>
      <c r="R507" s="3">
        <f t="shared" si="88"/>
        <v>28.571428571428569</v>
      </c>
      <c r="S507" s="3">
        <f t="shared" si="89"/>
        <v>28.571428571428569</v>
      </c>
      <c r="T507" s="3">
        <f t="shared" si="90"/>
        <v>14.285714285714285</v>
      </c>
      <c r="U507" s="3">
        <f t="shared" si="91"/>
        <v>0</v>
      </c>
      <c r="V507" s="3">
        <f t="shared" si="92"/>
        <v>28.571428571428569</v>
      </c>
      <c r="W507" s="2">
        <f t="shared" si="93"/>
        <v>99.999999999999986</v>
      </c>
    </row>
    <row r="508" spans="1:23" x14ac:dyDescent="0.25">
      <c r="A508" s="1" t="s">
        <v>2455</v>
      </c>
      <c r="B508" s="1" t="str">
        <f>VLOOKUP(A508,'ResOrg-group_definitions'!B754:C852,2,FALSE)</f>
        <v>Benedict College</v>
      </c>
      <c r="C508" s="1" t="s">
        <v>2840</v>
      </c>
      <c r="D508" s="5" t="s">
        <v>9</v>
      </c>
      <c r="E508" s="2">
        <f t="shared" si="94"/>
        <v>61</v>
      </c>
      <c r="F508" s="2" t="e">
        <f>VLOOKUP(A508,'99HBCUs_AllUSpubs'!A:R,4,FALSE)</f>
        <v>#N/A</v>
      </c>
      <c r="G508" s="3" t="e">
        <f t="shared" si="77"/>
        <v>#N/A</v>
      </c>
      <c r="H508" s="2">
        <v>42</v>
      </c>
      <c r="I508" s="2">
        <v>19</v>
      </c>
      <c r="J508" s="2">
        <v>15</v>
      </c>
      <c r="K508" s="2">
        <v>11</v>
      </c>
      <c r="L508" s="2">
        <v>8</v>
      </c>
      <c r="M508" s="2">
        <v>8</v>
      </c>
      <c r="N508" s="2">
        <f t="shared" si="78"/>
        <v>42</v>
      </c>
      <c r="O508" s="2">
        <f t="shared" si="79"/>
        <v>0</v>
      </c>
      <c r="P508" s="2">
        <f t="shared" si="95"/>
        <v>61</v>
      </c>
      <c r="Q508" s="6">
        <f t="shared" si="81"/>
        <v>1</v>
      </c>
      <c r="R508" s="3">
        <f t="shared" si="88"/>
        <v>31.147540983606557</v>
      </c>
      <c r="S508" s="3">
        <f t="shared" si="89"/>
        <v>24.590163934426229</v>
      </c>
      <c r="T508" s="3">
        <f t="shared" si="90"/>
        <v>18.032786885245901</v>
      </c>
      <c r="U508" s="3">
        <f t="shared" si="91"/>
        <v>13.114754098360656</v>
      </c>
      <c r="V508" s="3">
        <f t="shared" si="92"/>
        <v>13.114754098360656</v>
      </c>
      <c r="W508" s="2">
        <f t="shared" si="93"/>
        <v>100</v>
      </c>
    </row>
    <row r="509" spans="1:23" x14ac:dyDescent="0.25">
      <c r="A509" s="1" t="s">
        <v>2457</v>
      </c>
      <c r="B509" s="1" t="str">
        <f>VLOOKUP(A509,'ResOrg-group_definitions'!B755:C853,2,FALSE)</f>
        <v>Bennett College</v>
      </c>
      <c r="C509" s="1" t="s">
        <v>2840</v>
      </c>
      <c r="D509" s="5" t="s">
        <v>9</v>
      </c>
      <c r="E509" s="2">
        <f t="shared" si="94"/>
        <v>12</v>
      </c>
      <c r="F509" s="2" t="e">
        <f>VLOOKUP(A509,'99HBCUs_AllUSpubs'!A:R,4,FALSE)</f>
        <v>#N/A</v>
      </c>
      <c r="G509" s="3" t="e">
        <f t="shared" si="77"/>
        <v>#N/A</v>
      </c>
      <c r="H509" s="2">
        <v>9</v>
      </c>
      <c r="I509" s="2">
        <v>3</v>
      </c>
      <c r="J509" s="2">
        <v>4</v>
      </c>
      <c r="K509" s="2">
        <v>2</v>
      </c>
      <c r="L509" s="2">
        <v>3</v>
      </c>
      <c r="M509" s="2">
        <v>0</v>
      </c>
      <c r="N509" s="2">
        <f t="shared" si="78"/>
        <v>9</v>
      </c>
      <c r="O509" s="2">
        <f t="shared" si="79"/>
        <v>0</v>
      </c>
      <c r="P509" s="2">
        <f t="shared" si="95"/>
        <v>12</v>
      </c>
      <c r="Q509" s="6">
        <f t="shared" si="81"/>
        <v>1</v>
      </c>
      <c r="R509" s="3">
        <f t="shared" si="88"/>
        <v>25</v>
      </c>
      <c r="S509" s="3">
        <f t="shared" si="89"/>
        <v>33.333333333333329</v>
      </c>
      <c r="T509" s="3">
        <f t="shared" si="90"/>
        <v>16.666666666666664</v>
      </c>
      <c r="U509" s="3">
        <f t="shared" si="91"/>
        <v>25</v>
      </c>
      <c r="V509" s="3">
        <f t="shared" si="92"/>
        <v>0</v>
      </c>
      <c r="W509" s="2">
        <f t="shared" si="93"/>
        <v>100</v>
      </c>
    </row>
    <row r="510" spans="1:23" x14ac:dyDescent="0.25">
      <c r="A510" s="1" t="s">
        <v>2459</v>
      </c>
      <c r="B510" s="1" t="str">
        <f>VLOOKUP(A510,'ResOrg-group_definitions'!B756:C854,2,FALSE)</f>
        <v>Bethune-Cookman University</v>
      </c>
      <c r="C510" s="1" t="s">
        <v>2840</v>
      </c>
      <c r="D510" s="5" t="s">
        <v>9</v>
      </c>
      <c r="E510" s="2">
        <f t="shared" si="94"/>
        <v>42</v>
      </c>
      <c r="F510" s="2">
        <f>VLOOKUP(A510,'99HBCUs_AllUSpubs'!A:R,4,FALSE)</f>
        <v>112</v>
      </c>
      <c r="G510" s="3">
        <f t="shared" si="77"/>
        <v>37.5</v>
      </c>
      <c r="H510" s="2">
        <v>29</v>
      </c>
      <c r="I510" s="2">
        <v>13</v>
      </c>
      <c r="J510" s="2">
        <v>2</v>
      </c>
      <c r="K510" s="2">
        <v>18</v>
      </c>
      <c r="L510" s="2">
        <v>3</v>
      </c>
      <c r="M510" s="2">
        <v>6</v>
      </c>
      <c r="N510" s="2">
        <f t="shared" si="78"/>
        <v>29</v>
      </c>
      <c r="O510" s="2">
        <f t="shared" si="79"/>
        <v>0</v>
      </c>
      <c r="P510" s="2">
        <f t="shared" si="95"/>
        <v>42</v>
      </c>
      <c r="Q510" s="6">
        <f t="shared" si="81"/>
        <v>1</v>
      </c>
      <c r="R510" s="3">
        <f t="shared" si="88"/>
        <v>30.952380952380953</v>
      </c>
      <c r="S510" s="3">
        <f t="shared" si="89"/>
        <v>4.7619047619047619</v>
      </c>
      <c r="T510" s="3">
        <f t="shared" si="90"/>
        <v>42.857142857142854</v>
      </c>
      <c r="U510" s="3">
        <f t="shared" si="91"/>
        <v>7.1428571428571423</v>
      </c>
      <c r="V510" s="3">
        <f t="shared" si="92"/>
        <v>14.285714285714285</v>
      </c>
      <c r="W510" s="2">
        <f t="shared" si="93"/>
        <v>100</v>
      </c>
    </row>
    <row r="511" spans="1:23" x14ac:dyDescent="0.25">
      <c r="A511" s="1" t="s">
        <v>2463</v>
      </c>
      <c r="B511" s="1" t="str">
        <f>VLOOKUP(A511,'ResOrg-group_definitions'!B757:C855,2,FALSE)</f>
        <v>Bluefield State College</v>
      </c>
      <c r="C511" s="1" t="s">
        <v>2840</v>
      </c>
      <c r="D511" s="5" t="s">
        <v>9</v>
      </c>
      <c r="E511" s="2">
        <f t="shared" si="94"/>
        <v>7</v>
      </c>
      <c r="F511" s="2" t="e">
        <f>VLOOKUP(A511,'99HBCUs_AllUSpubs'!A:R,4,FALSE)</f>
        <v>#N/A</v>
      </c>
      <c r="G511" s="3" t="e">
        <f t="shared" si="77"/>
        <v>#N/A</v>
      </c>
      <c r="H511" s="2">
        <v>4</v>
      </c>
      <c r="I511" s="2">
        <v>3</v>
      </c>
      <c r="J511" s="2">
        <v>2</v>
      </c>
      <c r="K511" s="2">
        <v>1</v>
      </c>
      <c r="L511" s="2">
        <v>1</v>
      </c>
      <c r="M511" s="2">
        <v>0</v>
      </c>
      <c r="N511" s="2">
        <f t="shared" si="78"/>
        <v>4</v>
      </c>
      <c r="O511" s="2">
        <f t="shared" si="79"/>
        <v>0</v>
      </c>
      <c r="P511" s="2">
        <f t="shared" si="95"/>
        <v>7</v>
      </c>
      <c r="Q511" s="6">
        <f t="shared" si="81"/>
        <v>1</v>
      </c>
      <c r="R511" s="3">
        <f t="shared" si="88"/>
        <v>42.857142857142854</v>
      </c>
      <c r="S511" s="3">
        <f t="shared" si="89"/>
        <v>28.571428571428569</v>
      </c>
      <c r="T511" s="3">
        <f t="shared" si="90"/>
        <v>14.285714285714285</v>
      </c>
      <c r="U511" s="3">
        <f t="shared" si="91"/>
        <v>14.285714285714285</v>
      </c>
      <c r="V511" s="3">
        <f t="shared" si="92"/>
        <v>0</v>
      </c>
      <c r="W511" s="2">
        <f t="shared" si="93"/>
        <v>99.999999999999972</v>
      </c>
    </row>
    <row r="512" spans="1:23" x14ac:dyDescent="0.25">
      <c r="A512" s="1" t="s">
        <v>2465</v>
      </c>
      <c r="B512" s="1" t="str">
        <f>VLOOKUP(A512,'ResOrg-group_definitions'!B758:C856,2,FALSE)</f>
        <v>Bowie State University</v>
      </c>
      <c r="C512" s="1" t="s">
        <v>2840</v>
      </c>
      <c r="D512" s="5" t="s">
        <v>9</v>
      </c>
      <c r="E512" s="2">
        <f t="shared" si="94"/>
        <v>81</v>
      </c>
      <c r="F512" s="2">
        <f>VLOOKUP(A512,'99HBCUs_AllUSpubs'!A:R,4,FALSE)</f>
        <v>290</v>
      </c>
      <c r="G512" s="3">
        <f t="shared" si="77"/>
        <v>27.931034482758619</v>
      </c>
      <c r="H512" s="2">
        <v>30</v>
      </c>
      <c r="I512" s="2">
        <v>51</v>
      </c>
      <c r="J512" s="2">
        <v>2</v>
      </c>
      <c r="K512" s="2">
        <v>15</v>
      </c>
      <c r="L512" s="2">
        <v>7</v>
      </c>
      <c r="M512" s="2">
        <v>6</v>
      </c>
      <c r="N512" s="2">
        <f t="shared" si="78"/>
        <v>30</v>
      </c>
      <c r="O512" s="2">
        <f t="shared" si="79"/>
        <v>0</v>
      </c>
      <c r="P512" s="2">
        <f t="shared" si="95"/>
        <v>81</v>
      </c>
      <c r="Q512" s="6">
        <f t="shared" si="81"/>
        <v>1</v>
      </c>
      <c r="R512" s="3">
        <f t="shared" si="88"/>
        <v>62.962962962962962</v>
      </c>
      <c r="S512" s="3">
        <f t="shared" si="89"/>
        <v>2.4691358024691357</v>
      </c>
      <c r="T512" s="3">
        <f t="shared" si="90"/>
        <v>18.518518518518519</v>
      </c>
      <c r="U512" s="3">
        <f t="shared" si="91"/>
        <v>8.6419753086419746</v>
      </c>
      <c r="V512" s="3">
        <f t="shared" si="92"/>
        <v>7.4074074074074066</v>
      </c>
      <c r="W512" s="2">
        <f t="shared" si="93"/>
        <v>100</v>
      </c>
    </row>
    <row r="513" spans="1:23" x14ac:dyDescent="0.25">
      <c r="A513" s="1" t="s">
        <v>1616</v>
      </c>
      <c r="B513" s="1" t="str">
        <f>VLOOKUP(A513,'ResOrg-group_definitions'!B759:C857,2,FALSE)</f>
        <v>Central State University</v>
      </c>
      <c r="C513" s="1" t="s">
        <v>2840</v>
      </c>
      <c r="D513" s="5" t="s">
        <v>9</v>
      </c>
      <c r="E513" s="2">
        <f t="shared" si="94"/>
        <v>66</v>
      </c>
      <c r="F513" s="2">
        <f>VLOOKUP(A513,'99HBCUs_AllUSpubs'!A:R,4,FALSE)</f>
        <v>165</v>
      </c>
      <c r="G513" s="3">
        <f t="shared" si="77"/>
        <v>40</v>
      </c>
      <c r="H513" s="2">
        <v>46</v>
      </c>
      <c r="I513" s="2">
        <v>20</v>
      </c>
      <c r="J513" s="2">
        <v>8</v>
      </c>
      <c r="K513" s="2">
        <v>16</v>
      </c>
      <c r="L513" s="2">
        <v>13</v>
      </c>
      <c r="M513" s="2">
        <v>9</v>
      </c>
      <c r="N513" s="2">
        <f t="shared" si="78"/>
        <v>46</v>
      </c>
      <c r="O513" s="2">
        <f t="shared" si="79"/>
        <v>0</v>
      </c>
      <c r="P513" s="2">
        <f t="shared" si="95"/>
        <v>66</v>
      </c>
      <c r="Q513" s="6">
        <f t="shared" si="81"/>
        <v>1</v>
      </c>
      <c r="R513" s="3">
        <f t="shared" si="88"/>
        <v>30.303030303030305</v>
      </c>
      <c r="S513" s="3">
        <f t="shared" si="89"/>
        <v>12.121212121212121</v>
      </c>
      <c r="T513" s="3">
        <f t="shared" si="90"/>
        <v>24.242424242424242</v>
      </c>
      <c r="U513" s="3">
        <f t="shared" si="91"/>
        <v>19.696969696969695</v>
      </c>
      <c r="V513" s="3">
        <f t="shared" si="92"/>
        <v>13.636363636363635</v>
      </c>
      <c r="W513" s="2">
        <f t="shared" si="93"/>
        <v>99.999999999999986</v>
      </c>
    </row>
    <row r="514" spans="1:23" x14ac:dyDescent="0.25">
      <c r="A514" s="1" t="s">
        <v>2467</v>
      </c>
      <c r="B514" s="1" t="str">
        <f>VLOOKUP(A514,'ResOrg-group_definitions'!B760:C858,2,FALSE)</f>
        <v>Charles R. Drew University of Medicine and Science</v>
      </c>
      <c r="C514" s="1" t="s">
        <v>2840</v>
      </c>
      <c r="D514" s="5" t="s">
        <v>9</v>
      </c>
      <c r="E514" s="2">
        <f t="shared" si="94"/>
        <v>521</v>
      </c>
      <c r="F514" s="2">
        <f>VLOOKUP(A514,'99HBCUs_AllUSpubs'!A:R,4,FALSE)</f>
        <v>822</v>
      </c>
      <c r="G514" s="3">
        <f t="shared" si="77"/>
        <v>63.381995133819949</v>
      </c>
      <c r="H514" s="2">
        <v>468</v>
      </c>
      <c r="I514" s="2">
        <v>53</v>
      </c>
      <c r="J514" s="2">
        <v>104</v>
      </c>
      <c r="K514" s="2">
        <v>288</v>
      </c>
      <c r="L514" s="2">
        <v>46</v>
      </c>
      <c r="M514" s="2">
        <v>30</v>
      </c>
      <c r="N514" s="2">
        <f t="shared" si="78"/>
        <v>468</v>
      </c>
      <c r="O514" s="2">
        <f t="shared" si="79"/>
        <v>0</v>
      </c>
      <c r="P514" s="2">
        <f t="shared" si="95"/>
        <v>521</v>
      </c>
      <c r="Q514" s="6">
        <f t="shared" si="81"/>
        <v>1</v>
      </c>
      <c r="R514" s="3">
        <f t="shared" si="88"/>
        <v>10.17274472168906</v>
      </c>
      <c r="S514" s="3">
        <f t="shared" si="89"/>
        <v>19.961612284069098</v>
      </c>
      <c r="T514" s="3">
        <f t="shared" si="90"/>
        <v>55.27831094049904</v>
      </c>
      <c r="U514" s="3">
        <f t="shared" si="91"/>
        <v>8.8291746641074855</v>
      </c>
      <c r="V514" s="3">
        <f t="shared" si="92"/>
        <v>5.7581573896353166</v>
      </c>
      <c r="W514" s="2">
        <f t="shared" si="93"/>
        <v>100</v>
      </c>
    </row>
    <row r="515" spans="1:23" x14ac:dyDescent="0.25">
      <c r="A515" s="1" t="s">
        <v>2469</v>
      </c>
      <c r="B515" s="1" t="str">
        <f>VLOOKUP(A515,'ResOrg-group_definitions'!B761:C859,2,FALSE)</f>
        <v>Cheyney University of Pennsylvania</v>
      </c>
      <c r="C515" s="1" t="s">
        <v>2840</v>
      </c>
      <c r="D515" s="5" t="s">
        <v>9</v>
      </c>
      <c r="E515" s="2">
        <f t="shared" si="94"/>
        <v>2</v>
      </c>
      <c r="F515" s="2" t="e">
        <f>VLOOKUP(A515,'99HBCUs_AllUSpubs'!A:R,4,FALSE)</f>
        <v>#N/A</v>
      </c>
      <c r="G515" s="3" t="e">
        <f t="shared" si="77"/>
        <v>#N/A</v>
      </c>
      <c r="H515" s="2">
        <v>2</v>
      </c>
      <c r="I515" s="2">
        <v>0</v>
      </c>
      <c r="J515" s="2">
        <v>0</v>
      </c>
      <c r="K515" s="2">
        <v>2</v>
      </c>
      <c r="L515" s="2">
        <v>0</v>
      </c>
      <c r="M515" s="2">
        <v>0</v>
      </c>
      <c r="N515" s="2">
        <f t="shared" si="78"/>
        <v>2</v>
      </c>
      <c r="O515" s="2">
        <f t="shared" si="79"/>
        <v>0</v>
      </c>
      <c r="P515" s="2">
        <f t="shared" si="95"/>
        <v>2</v>
      </c>
      <c r="Q515" s="6">
        <f t="shared" si="81"/>
        <v>1</v>
      </c>
      <c r="R515" s="3">
        <f t="shared" si="88"/>
        <v>0</v>
      </c>
      <c r="S515" s="3">
        <f t="shared" si="89"/>
        <v>0</v>
      </c>
      <c r="T515" s="3">
        <f t="shared" si="90"/>
        <v>100</v>
      </c>
      <c r="U515" s="3">
        <f t="shared" si="91"/>
        <v>0</v>
      </c>
      <c r="V515" s="3">
        <f t="shared" si="92"/>
        <v>0</v>
      </c>
      <c r="W515" s="2">
        <f t="shared" si="93"/>
        <v>100</v>
      </c>
    </row>
    <row r="516" spans="1:23" x14ac:dyDescent="0.25">
      <c r="A516" s="1" t="s">
        <v>2471</v>
      </c>
      <c r="B516" s="1" t="str">
        <f>VLOOKUP(A516,'ResOrg-group_definitions'!B762:C860,2,FALSE)</f>
        <v>Claflin University</v>
      </c>
      <c r="C516" s="1" t="s">
        <v>2840</v>
      </c>
      <c r="D516" s="5" t="s">
        <v>9</v>
      </c>
      <c r="E516" s="2">
        <f t="shared" si="94"/>
        <v>43</v>
      </c>
      <c r="F516" s="2">
        <f>VLOOKUP(A516,'99HBCUs_AllUSpubs'!A:R,4,FALSE)</f>
        <v>127</v>
      </c>
      <c r="G516" s="3">
        <f t="shared" ref="G516:G579" si="96">(E516/F516)*100</f>
        <v>33.858267716535437</v>
      </c>
      <c r="H516" s="2">
        <v>27</v>
      </c>
      <c r="I516" s="2">
        <v>16</v>
      </c>
      <c r="J516" s="2">
        <v>7</v>
      </c>
      <c r="K516" s="2">
        <v>13</v>
      </c>
      <c r="L516" s="2">
        <v>4</v>
      </c>
      <c r="M516" s="2">
        <v>3</v>
      </c>
      <c r="N516" s="2">
        <f t="shared" ref="N516:N579" si="97">SUM(J516:M516)</f>
        <v>27</v>
      </c>
      <c r="O516" s="2">
        <f t="shared" ref="O516:O579" si="98">N516-H516</f>
        <v>0</v>
      </c>
      <c r="P516" s="2">
        <f t="shared" si="95"/>
        <v>43</v>
      </c>
      <c r="Q516" s="6">
        <f t="shared" ref="Q516:Q579" si="99">P516/E516</f>
        <v>1</v>
      </c>
      <c r="R516" s="3">
        <f t="shared" si="88"/>
        <v>37.209302325581397</v>
      </c>
      <c r="S516" s="3">
        <f t="shared" si="89"/>
        <v>16.279069767441861</v>
      </c>
      <c r="T516" s="3">
        <f t="shared" si="90"/>
        <v>30.232558139534881</v>
      </c>
      <c r="U516" s="3">
        <f t="shared" si="91"/>
        <v>9.3023255813953494</v>
      </c>
      <c r="V516" s="3">
        <f t="shared" si="92"/>
        <v>6.9767441860465116</v>
      </c>
      <c r="W516" s="2">
        <f t="shared" si="93"/>
        <v>100.00000000000001</v>
      </c>
    </row>
    <row r="517" spans="1:23" x14ac:dyDescent="0.25">
      <c r="A517" s="1" t="s">
        <v>2473</v>
      </c>
      <c r="B517" s="1" t="str">
        <f>VLOOKUP(A517,'ResOrg-group_definitions'!B763:C861,2,FALSE)</f>
        <v>Clark Atlanta University</v>
      </c>
      <c r="C517" s="1" t="s">
        <v>2840</v>
      </c>
      <c r="D517" s="5" t="s">
        <v>9</v>
      </c>
      <c r="E517" s="2">
        <f t="shared" si="94"/>
        <v>274</v>
      </c>
      <c r="F517" s="2">
        <f>VLOOKUP(A517,'99HBCUs_AllUSpubs'!A:R,4,FALSE)</f>
        <v>473</v>
      </c>
      <c r="G517" s="3">
        <f t="shared" si="96"/>
        <v>57.928118393234676</v>
      </c>
      <c r="H517" s="2">
        <v>234</v>
      </c>
      <c r="I517" s="2">
        <v>40</v>
      </c>
      <c r="J517" s="2">
        <v>48</v>
      </c>
      <c r="K517" s="2">
        <v>90</v>
      </c>
      <c r="L517" s="2">
        <v>51</v>
      </c>
      <c r="M517" s="2">
        <v>45</v>
      </c>
      <c r="N517" s="2">
        <f t="shared" si="97"/>
        <v>234</v>
      </c>
      <c r="O517" s="2">
        <f t="shared" si="98"/>
        <v>0</v>
      </c>
      <c r="P517" s="2">
        <f t="shared" si="95"/>
        <v>274</v>
      </c>
      <c r="Q517" s="6">
        <f t="shared" si="99"/>
        <v>1</v>
      </c>
      <c r="R517" s="3">
        <f t="shared" si="88"/>
        <v>14.5985401459854</v>
      </c>
      <c r="S517" s="3">
        <f t="shared" si="89"/>
        <v>17.518248175182482</v>
      </c>
      <c r="T517" s="3">
        <f t="shared" si="90"/>
        <v>32.846715328467155</v>
      </c>
      <c r="U517" s="3">
        <f t="shared" si="91"/>
        <v>18.613138686131386</v>
      </c>
      <c r="V517" s="3">
        <f t="shared" si="92"/>
        <v>16.423357664233578</v>
      </c>
      <c r="W517" s="2">
        <f t="shared" si="93"/>
        <v>100</v>
      </c>
    </row>
    <row r="518" spans="1:23" x14ac:dyDescent="0.25">
      <c r="A518" s="1" t="s">
        <v>2479</v>
      </c>
      <c r="B518" s="1" t="str">
        <f>VLOOKUP(A518,'ResOrg-group_definitions'!B764:C862,2,FALSE)</f>
        <v>Coppin State University</v>
      </c>
      <c r="C518" s="1" t="s">
        <v>2840</v>
      </c>
      <c r="D518" s="5" t="s">
        <v>9</v>
      </c>
      <c r="E518" s="2">
        <f t="shared" si="94"/>
        <v>25</v>
      </c>
      <c r="F518" s="2">
        <f>VLOOKUP(A518,'99HBCUs_AllUSpubs'!A:R,4,FALSE)</f>
        <v>148</v>
      </c>
      <c r="G518" s="3">
        <f t="shared" si="96"/>
        <v>16.891891891891891</v>
      </c>
      <c r="H518" s="2">
        <v>21</v>
      </c>
      <c r="I518" s="2">
        <v>4</v>
      </c>
      <c r="J518" s="2">
        <v>3</v>
      </c>
      <c r="K518" s="2">
        <v>9</v>
      </c>
      <c r="L518" s="2">
        <v>5</v>
      </c>
      <c r="M518" s="2">
        <v>4</v>
      </c>
      <c r="N518" s="2">
        <f t="shared" si="97"/>
        <v>21</v>
      </c>
      <c r="O518" s="2">
        <f t="shared" si="98"/>
        <v>0</v>
      </c>
      <c r="P518" s="2">
        <f t="shared" si="95"/>
        <v>25</v>
      </c>
      <c r="Q518" s="6">
        <f t="shared" si="99"/>
        <v>1</v>
      </c>
      <c r="R518" s="3">
        <f t="shared" si="88"/>
        <v>16</v>
      </c>
      <c r="S518" s="3">
        <f t="shared" si="89"/>
        <v>12</v>
      </c>
      <c r="T518" s="3">
        <f t="shared" si="90"/>
        <v>36</v>
      </c>
      <c r="U518" s="3">
        <f t="shared" si="91"/>
        <v>20</v>
      </c>
      <c r="V518" s="3">
        <f t="shared" si="92"/>
        <v>16</v>
      </c>
      <c r="W518" s="2">
        <f t="shared" si="93"/>
        <v>100</v>
      </c>
    </row>
    <row r="519" spans="1:23" x14ac:dyDescent="0.25">
      <c r="A519" s="1" t="s">
        <v>1623</v>
      </c>
      <c r="B519" s="1" t="str">
        <f>VLOOKUP(A519,'ResOrg-group_definitions'!B765:C863,2,FALSE)</f>
        <v>Delaware State University</v>
      </c>
      <c r="C519" s="1" t="s">
        <v>2840</v>
      </c>
      <c r="D519" s="5" t="s">
        <v>9</v>
      </c>
      <c r="E519" s="2">
        <f t="shared" si="94"/>
        <v>321</v>
      </c>
      <c r="F519" s="2">
        <f>VLOOKUP(A519,'99HBCUs_AllUSpubs'!A:R,4,FALSE)</f>
        <v>672</v>
      </c>
      <c r="G519" s="3">
        <f t="shared" si="96"/>
        <v>47.767857142857146</v>
      </c>
      <c r="H519" s="2">
        <v>211</v>
      </c>
      <c r="I519" s="2">
        <v>110</v>
      </c>
      <c r="J519" s="2">
        <v>47</v>
      </c>
      <c r="K519" s="2">
        <v>99</v>
      </c>
      <c r="L519" s="2">
        <v>35</v>
      </c>
      <c r="M519" s="2">
        <v>30</v>
      </c>
      <c r="N519" s="2">
        <f t="shared" si="97"/>
        <v>211</v>
      </c>
      <c r="O519" s="2">
        <f t="shared" si="98"/>
        <v>0</v>
      </c>
      <c r="P519" s="2">
        <f t="shared" si="95"/>
        <v>321</v>
      </c>
      <c r="Q519" s="6">
        <f t="shared" si="99"/>
        <v>1</v>
      </c>
      <c r="R519" s="3">
        <f t="shared" si="88"/>
        <v>34.267912772585667</v>
      </c>
      <c r="S519" s="3">
        <f t="shared" si="89"/>
        <v>14.641744548286603</v>
      </c>
      <c r="T519" s="3">
        <f t="shared" si="90"/>
        <v>30.841121495327101</v>
      </c>
      <c r="U519" s="3">
        <f t="shared" si="91"/>
        <v>10.903426791277258</v>
      </c>
      <c r="V519" s="3">
        <f t="shared" si="92"/>
        <v>9.3457943925233646</v>
      </c>
      <c r="W519" s="2">
        <f t="shared" si="93"/>
        <v>99.999999999999986</v>
      </c>
    </row>
    <row r="520" spans="1:23" x14ac:dyDescent="0.25">
      <c r="A520" s="1" t="s">
        <v>2483</v>
      </c>
      <c r="B520" s="1" t="str">
        <f>VLOOKUP(A520,'ResOrg-group_definitions'!B766:C864,2,FALSE)</f>
        <v>Dillard University</v>
      </c>
      <c r="C520" s="1" t="s">
        <v>2840</v>
      </c>
      <c r="D520" s="5" t="s">
        <v>9</v>
      </c>
      <c r="E520" s="2">
        <f t="shared" si="94"/>
        <v>24</v>
      </c>
      <c r="F520" s="2" t="e">
        <f>VLOOKUP(A520,'99HBCUs_AllUSpubs'!A:R,4,FALSE)</f>
        <v>#N/A</v>
      </c>
      <c r="G520" s="3" t="e">
        <f t="shared" si="96"/>
        <v>#N/A</v>
      </c>
      <c r="H520" s="2">
        <v>17</v>
      </c>
      <c r="I520" s="2">
        <v>7</v>
      </c>
      <c r="J520" s="2">
        <v>5</v>
      </c>
      <c r="K520" s="2">
        <v>7</v>
      </c>
      <c r="L520" s="2">
        <v>3</v>
      </c>
      <c r="M520" s="2">
        <v>2</v>
      </c>
      <c r="N520" s="2">
        <f t="shared" si="97"/>
        <v>17</v>
      </c>
      <c r="O520" s="2">
        <f t="shared" si="98"/>
        <v>0</v>
      </c>
      <c r="P520" s="2">
        <f t="shared" si="95"/>
        <v>24</v>
      </c>
      <c r="Q520" s="6">
        <f t="shared" si="99"/>
        <v>1</v>
      </c>
      <c r="R520" s="3">
        <f t="shared" si="88"/>
        <v>29.166666666666668</v>
      </c>
      <c r="S520" s="3">
        <f t="shared" si="89"/>
        <v>20.833333333333336</v>
      </c>
      <c r="T520" s="3">
        <f t="shared" si="90"/>
        <v>29.166666666666668</v>
      </c>
      <c r="U520" s="3">
        <f t="shared" si="91"/>
        <v>12.5</v>
      </c>
      <c r="V520" s="3">
        <f t="shared" si="92"/>
        <v>8.3333333333333321</v>
      </c>
      <c r="W520" s="2">
        <f t="shared" si="93"/>
        <v>100</v>
      </c>
    </row>
    <row r="521" spans="1:23" x14ac:dyDescent="0.25">
      <c r="A521" s="1" t="s">
        <v>2487</v>
      </c>
      <c r="B521" s="1" t="str">
        <f>VLOOKUP(A521,'ResOrg-group_definitions'!B767:C865,2,FALSE)</f>
        <v>Elizabeth City State University</v>
      </c>
      <c r="C521" s="1" t="s">
        <v>2840</v>
      </c>
      <c r="D521" s="5" t="s">
        <v>9</v>
      </c>
      <c r="E521" s="2">
        <f t="shared" si="94"/>
        <v>49</v>
      </c>
      <c r="F521" s="2">
        <f>VLOOKUP(A521,'99HBCUs_AllUSpubs'!A:R,4,FALSE)</f>
        <v>153</v>
      </c>
      <c r="G521" s="3">
        <f t="shared" si="96"/>
        <v>32.026143790849673</v>
      </c>
      <c r="H521" s="2">
        <v>33</v>
      </c>
      <c r="I521" s="2">
        <v>16</v>
      </c>
      <c r="J521" s="2">
        <v>5</v>
      </c>
      <c r="K521" s="2">
        <v>18</v>
      </c>
      <c r="L521" s="2">
        <v>5</v>
      </c>
      <c r="M521" s="2">
        <v>5</v>
      </c>
      <c r="N521" s="2">
        <f t="shared" si="97"/>
        <v>33</v>
      </c>
      <c r="O521" s="2">
        <f t="shared" si="98"/>
        <v>0</v>
      </c>
      <c r="P521" s="2">
        <f t="shared" si="95"/>
        <v>49</v>
      </c>
      <c r="Q521" s="6">
        <f t="shared" si="99"/>
        <v>1</v>
      </c>
      <c r="R521" s="3">
        <f t="shared" si="88"/>
        <v>32.653061224489797</v>
      </c>
      <c r="S521" s="3">
        <f t="shared" si="89"/>
        <v>10.204081632653061</v>
      </c>
      <c r="T521" s="3">
        <f t="shared" si="90"/>
        <v>36.734693877551024</v>
      </c>
      <c r="U521" s="3">
        <f t="shared" si="91"/>
        <v>10.204081632653061</v>
      </c>
      <c r="V521" s="3">
        <f t="shared" si="92"/>
        <v>10.204081632653061</v>
      </c>
      <c r="W521" s="2">
        <f t="shared" si="93"/>
        <v>100</v>
      </c>
    </row>
    <row r="522" spans="1:23" x14ac:dyDescent="0.25">
      <c r="A522" s="1" t="s">
        <v>2489</v>
      </c>
      <c r="B522" s="1" t="str">
        <f>VLOOKUP(A522,'ResOrg-group_definitions'!B768:C866,2,FALSE)</f>
        <v>Fayetteville State University</v>
      </c>
      <c r="C522" s="1" t="s">
        <v>2840</v>
      </c>
      <c r="D522" s="5" t="s">
        <v>9</v>
      </c>
      <c r="E522" s="2">
        <f t="shared" si="94"/>
        <v>116</v>
      </c>
      <c r="F522" s="2">
        <f>VLOOKUP(A522,'99HBCUs_AllUSpubs'!A:R,4,FALSE)</f>
        <v>524</v>
      </c>
      <c r="G522" s="3">
        <f t="shared" si="96"/>
        <v>22.137404580152673</v>
      </c>
      <c r="H522" s="2">
        <v>66</v>
      </c>
      <c r="I522" s="2">
        <v>50</v>
      </c>
      <c r="J522" s="2">
        <v>8</v>
      </c>
      <c r="K522" s="2">
        <v>21</v>
      </c>
      <c r="L522" s="2">
        <v>31</v>
      </c>
      <c r="M522" s="2">
        <v>6</v>
      </c>
      <c r="N522" s="2">
        <f t="shared" si="97"/>
        <v>66</v>
      </c>
      <c r="O522" s="2">
        <f t="shared" si="98"/>
        <v>0</v>
      </c>
      <c r="P522" s="2">
        <f t="shared" si="95"/>
        <v>116</v>
      </c>
      <c r="Q522" s="6">
        <f t="shared" si="99"/>
        <v>1</v>
      </c>
      <c r="R522" s="3">
        <f t="shared" si="88"/>
        <v>43.103448275862064</v>
      </c>
      <c r="S522" s="3">
        <f t="shared" si="89"/>
        <v>6.8965517241379306</v>
      </c>
      <c r="T522" s="3">
        <f t="shared" si="90"/>
        <v>18.103448275862068</v>
      </c>
      <c r="U522" s="3">
        <f t="shared" si="91"/>
        <v>26.72413793103448</v>
      </c>
      <c r="V522" s="3">
        <f t="shared" si="92"/>
        <v>5.1724137931034484</v>
      </c>
      <c r="W522" s="2">
        <f t="shared" si="93"/>
        <v>99.999999999999986</v>
      </c>
    </row>
    <row r="523" spans="1:23" x14ac:dyDescent="0.25">
      <c r="A523" s="1" t="s">
        <v>2491</v>
      </c>
      <c r="B523" s="1" t="str">
        <f>VLOOKUP(A523,'ResOrg-group_definitions'!B769:C867,2,FALSE)</f>
        <v>Fisk University</v>
      </c>
      <c r="C523" s="1" t="s">
        <v>2840</v>
      </c>
      <c r="D523" s="5" t="s">
        <v>9</v>
      </c>
      <c r="E523" s="2">
        <f t="shared" si="94"/>
        <v>278</v>
      </c>
      <c r="F523" s="2">
        <f>VLOOKUP(A523,'99HBCUs_AllUSpubs'!A:R,4,FALSE)</f>
        <v>343</v>
      </c>
      <c r="G523" s="3">
        <f t="shared" si="96"/>
        <v>81.04956268221575</v>
      </c>
      <c r="H523" s="2">
        <v>238</v>
      </c>
      <c r="I523" s="2">
        <v>40</v>
      </c>
      <c r="J523" s="2">
        <v>46</v>
      </c>
      <c r="K523" s="2">
        <v>25</v>
      </c>
      <c r="L523" s="2">
        <v>147</v>
      </c>
      <c r="M523" s="2">
        <v>20</v>
      </c>
      <c r="N523" s="2">
        <f t="shared" si="97"/>
        <v>238</v>
      </c>
      <c r="O523" s="2">
        <f t="shared" si="98"/>
        <v>0</v>
      </c>
      <c r="P523" s="2">
        <f t="shared" si="95"/>
        <v>278</v>
      </c>
      <c r="Q523" s="6">
        <f t="shared" si="99"/>
        <v>1</v>
      </c>
      <c r="R523" s="3">
        <f t="shared" ref="R523:R581" si="100">(I523/P523)*100</f>
        <v>14.388489208633093</v>
      </c>
      <c r="S523" s="3">
        <f t="shared" ref="S523:S581" si="101">(J523/P523)*100</f>
        <v>16.546762589928058</v>
      </c>
      <c r="T523" s="3">
        <f t="shared" ref="T523:T581" si="102">(K523/P523)*100</f>
        <v>8.9928057553956826</v>
      </c>
      <c r="U523" s="3">
        <f t="shared" ref="U523:U581" si="103">(L523/P523)*100</f>
        <v>52.877697841726622</v>
      </c>
      <c r="V523" s="3">
        <f t="shared" ref="V523:V581" si="104">(M523/P523)*100</f>
        <v>7.1942446043165464</v>
      </c>
      <c r="W523" s="2">
        <f t="shared" ref="W523:W581" si="105">SUM(R523:V523)</f>
        <v>100.00000000000001</v>
      </c>
    </row>
    <row r="524" spans="1:23" x14ac:dyDescent="0.25">
      <c r="A524" s="1" t="s">
        <v>1626</v>
      </c>
      <c r="B524" s="1" t="str">
        <f>VLOOKUP(A524,'ResOrg-group_definitions'!B770:C868,2,FALSE)</f>
        <v>Florida Agricultural and Mechanical University</v>
      </c>
      <c r="C524" s="1" t="s">
        <v>2840</v>
      </c>
      <c r="D524" s="5" t="s">
        <v>9</v>
      </c>
      <c r="E524" s="2">
        <f t="shared" si="94"/>
        <v>736</v>
      </c>
      <c r="F524" s="2">
        <f>VLOOKUP(A524,'99HBCUs_AllUSpubs'!A:R,4,FALSE)</f>
        <v>1388</v>
      </c>
      <c r="G524" s="3">
        <f t="shared" si="96"/>
        <v>53.02593659942363</v>
      </c>
      <c r="H524" s="2">
        <v>540</v>
      </c>
      <c r="I524" s="2">
        <v>196</v>
      </c>
      <c r="J524" s="2">
        <v>130</v>
      </c>
      <c r="K524" s="2">
        <v>271</v>
      </c>
      <c r="L524" s="2">
        <v>65</v>
      </c>
      <c r="M524" s="2">
        <v>74</v>
      </c>
      <c r="N524" s="2">
        <f t="shared" si="97"/>
        <v>540</v>
      </c>
      <c r="O524" s="2">
        <f t="shared" si="98"/>
        <v>0</v>
      </c>
      <c r="P524" s="2">
        <f t="shared" si="95"/>
        <v>736</v>
      </c>
      <c r="Q524" s="6">
        <f t="shared" si="99"/>
        <v>1</v>
      </c>
      <c r="R524" s="3">
        <f t="shared" si="100"/>
        <v>26.630434782608699</v>
      </c>
      <c r="S524" s="3">
        <f t="shared" si="101"/>
        <v>17.663043478260871</v>
      </c>
      <c r="T524" s="3">
        <f t="shared" si="102"/>
        <v>36.820652173913047</v>
      </c>
      <c r="U524" s="3">
        <f t="shared" si="103"/>
        <v>8.8315217391304355</v>
      </c>
      <c r="V524" s="3">
        <f t="shared" si="104"/>
        <v>10.054347826086957</v>
      </c>
      <c r="W524" s="2">
        <f t="shared" si="105"/>
        <v>100.00000000000001</v>
      </c>
    </row>
    <row r="525" spans="1:23" x14ac:dyDescent="0.25">
      <c r="A525" s="1" t="s">
        <v>1631</v>
      </c>
      <c r="B525" s="1" t="str">
        <f>VLOOKUP(A525,'ResOrg-group_definitions'!B771:C869,2,FALSE)</f>
        <v>Fort Valley State University</v>
      </c>
      <c r="C525" s="1" t="s">
        <v>2840</v>
      </c>
      <c r="D525" s="5" t="s">
        <v>9</v>
      </c>
      <c r="E525" s="2">
        <f t="shared" si="94"/>
        <v>135</v>
      </c>
      <c r="F525" s="2">
        <f>VLOOKUP(A525,'99HBCUs_AllUSpubs'!A:R,4,FALSE)</f>
        <v>294</v>
      </c>
      <c r="G525" s="3">
        <f t="shared" si="96"/>
        <v>45.91836734693878</v>
      </c>
      <c r="H525" s="2">
        <v>103</v>
      </c>
      <c r="I525" s="2">
        <v>32</v>
      </c>
      <c r="J525" s="2">
        <v>4</v>
      </c>
      <c r="K525" s="2">
        <v>56</v>
      </c>
      <c r="L525" s="2">
        <v>22</v>
      </c>
      <c r="M525" s="2">
        <v>21</v>
      </c>
      <c r="N525" s="2">
        <f t="shared" si="97"/>
        <v>103</v>
      </c>
      <c r="O525" s="2">
        <f t="shared" si="98"/>
        <v>0</v>
      </c>
      <c r="P525" s="2">
        <f t="shared" si="95"/>
        <v>135</v>
      </c>
      <c r="Q525" s="6">
        <f t="shared" si="99"/>
        <v>1</v>
      </c>
      <c r="R525" s="3">
        <f t="shared" si="100"/>
        <v>23.703703703703706</v>
      </c>
      <c r="S525" s="3">
        <f t="shared" si="101"/>
        <v>2.9629629629629632</v>
      </c>
      <c r="T525" s="3">
        <f t="shared" si="102"/>
        <v>41.481481481481481</v>
      </c>
      <c r="U525" s="3">
        <f t="shared" si="103"/>
        <v>16.296296296296298</v>
      </c>
      <c r="V525" s="3">
        <f t="shared" si="104"/>
        <v>15.555555555555555</v>
      </c>
      <c r="W525" s="2">
        <f t="shared" si="105"/>
        <v>100.00000000000001</v>
      </c>
    </row>
    <row r="526" spans="1:23" x14ac:dyDescent="0.25">
      <c r="A526" s="1" t="s">
        <v>2495</v>
      </c>
      <c r="B526" s="1" t="str">
        <f>VLOOKUP(A526,'ResOrg-group_definitions'!B772:C870,2,FALSE)</f>
        <v>Gadsden State Community College</v>
      </c>
      <c r="C526" s="1" t="s">
        <v>2840</v>
      </c>
      <c r="D526" s="5" t="s">
        <v>9</v>
      </c>
      <c r="E526" s="2">
        <f t="shared" si="94"/>
        <v>1</v>
      </c>
      <c r="F526" s="2" t="e">
        <f>VLOOKUP(A526,'99HBCUs_AllUSpubs'!A:R,4,FALSE)</f>
        <v>#N/A</v>
      </c>
      <c r="G526" s="3" t="e">
        <f t="shared" si="96"/>
        <v>#N/A</v>
      </c>
      <c r="H526" s="2">
        <v>1</v>
      </c>
      <c r="I526" s="2">
        <v>0</v>
      </c>
      <c r="J526" s="2">
        <v>1</v>
      </c>
      <c r="K526" s="2">
        <v>0</v>
      </c>
      <c r="L526" s="2">
        <v>0</v>
      </c>
      <c r="M526" s="2">
        <v>0</v>
      </c>
      <c r="N526" s="2">
        <f t="shared" si="97"/>
        <v>1</v>
      </c>
      <c r="O526" s="2">
        <f t="shared" si="98"/>
        <v>0</v>
      </c>
      <c r="P526" s="2">
        <f t="shared" si="95"/>
        <v>1</v>
      </c>
      <c r="Q526" s="6">
        <f t="shared" si="99"/>
        <v>1</v>
      </c>
      <c r="R526" s="3">
        <f t="shared" si="100"/>
        <v>0</v>
      </c>
      <c r="S526" s="3">
        <f t="shared" si="101"/>
        <v>100</v>
      </c>
      <c r="T526" s="3">
        <f t="shared" si="102"/>
        <v>0</v>
      </c>
      <c r="U526" s="3">
        <f t="shared" si="103"/>
        <v>0</v>
      </c>
      <c r="V526" s="3">
        <f t="shared" si="104"/>
        <v>0</v>
      </c>
      <c r="W526" s="2">
        <f t="shared" si="105"/>
        <v>100</v>
      </c>
    </row>
    <row r="527" spans="1:23" x14ac:dyDescent="0.25">
      <c r="A527" s="1" t="s">
        <v>2497</v>
      </c>
      <c r="B527" s="1" t="str">
        <f>VLOOKUP(A527,'ResOrg-group_definitions'!B773:C871,2,FALSE)</f>
        <v>Grambling State University</v>
      </c>
      <c r="C527" s="1" t="s">
        <v>2840</v>
      </c>
      <c r="D527" s="5" t="s">
        <v>9</v>
      </c>
      <c r="E527" s="2">
        <f t="shared" si="94"/>
        <v>34</v>
      </c>
      <c r="F527" s="2">
        <f>VLOOKUP(A527,'99HBCUs_AllUSpubs'!A:R,4,FALSE)</f>
        <v>101</v>
      </c>
      <c r="G527" s="3">
        <f t="shared" si="96"/>
        <v>33.663366336633665</v>
      </c>
      <c r="H527" s="2">
        <v>15</v>
      </c>
      <c r="I527" s="2">
        <v>19</v>
      </c>
      <c r="J527" s="2">
        <v>3</v>
      </c>
      <c r="K527" s="2">
        <v>4</v>
      </c>
      <c r="L527" s="2">
        <v>5</v>
      </c>
      <c r="M527" s="2">
        <v>3</v>
      </c>
      <c r="N527" s="2">
        <f t="shared" si="97"/>
        <v>15</v>
      </c>
      <c r="O527" s="2">
        <f t="shared" si="98"/>
        <v>0</v>
      </c>
      <c r="P527" s="2">
        <f t="shared" si="95"/>
        <v>34</v>
      </c>
      <c r="Q527" s="6">
        <f t="shared" si="99"/>
        <v>1</v>
      </c>
      <c r="R527" s="3">
        <f t="shared" si="100"/>
        <v>55.882352941176471</v>
      </c>
      <c r="S527" s="3">
        <f t="shared" si="101"/>
        <v>8.8235294117647065</v>
      </c>
      <c r="T527" s="3">
        <f t="shared" si="102"/>
        <v>11.76470588235294</v>
      </c>
      <c r="U527" s="3">
        <f t="shared" si="103"/>
        <v>14.705882352941178</v>
      </c>
      <c r="V527" s="3">
        <f t="shared" si="104"/>
        <v>8.8235294117647065</v>
      </c>
      <c r="W527" s="2">
        <f t="shared" si="105"/>
        <v>100</v>
      </c>
    </row>
    <row r="528" spans="1:23" x14ac:dyDescent="0.25">
      <c r="A528" s="1" t="s">
        <v>2499</v>
      </c>
      <c r="B528" s="1" t="str">
        <f>VLOOKUP(A528,'ResOrg-group_definitions'!B774:C872,2,FALSE)</f>
        <v>Hampton University</v>
      </c>
      <c r="C528" s="1" t="s">
        <v>2840</v>
      </c>
      <c r="D528" s="5" t="s">
        <v>9</v>
      </c>
      <c r="E528" s="2">
        <f t="shared" si="94"/>
        <v>581</v>
      </c>
      <c r="F528" s="2">
        <f>VLOOKUP(A528,'99HBCUs_AllUSpubs'!A:R,4,FALSE)</f>
        <v>947</v>
      </c>
      <c r="G528" s="3">
        <f t="shared" si="96"/>
        <v>61.35163674762407</v>
      </c>
      <c r="H528" s="2">
        <v>499</v>
      </c>
      <c r="I528" s="2">
        <v>82</v>
      </c>
      <c r="J528" s="2">
        <v>89</v>
      </c>
      <c r="K528" s="2">
        <v>210</v>
      </c>
      <c r="L528" s="2">
        <v>72</v>
      </c>
      <c r="M528" s="2">
        <v>128</v>
      </c>
      <c r="N528" s="2">
        <f t="shared" si="97"/>
        <v>499</v>
      </c>
      <c r="O528" s="2">
        <f t="shared" si="98"/>
        <v>0</v>
      </c>
      <c r="P528" s="2">
        <f t="shared" si="95"/>
        <v>581</v>
      </c>
      <c r="Q528" s="6">
        <f t="shared" si="99"/>
        <v>1</v>
      </c>
      <c r="R528" s="3">
        <f t="shared" si="100"/>
        <v>14.113597246127366</v>
      </c>
      <c r="S528" s="3">
        <f t="shared" si="101"/>
        <v>15.3184165232358</v>
      </c>
      <c r="T528" s="3">
        <f t="shared" si="102"/>
        <v>36.144578313253014</v>
      </c>
      <c r="U528" s="3">
        <f t="shared" si="103"/>
        <v>12.392426850258175</v>
      </c>
      <c r="V528" s="3">
        <f t="shared" si="104"/>
        <v>22.030981067125648</v>
      </c>
      <c r="W528" s="2">
        <f t="shared" si="105"/>
        <v>100</v>
      </c>
    </row>
    <row r="529" spans="1:23" x14ac:dyDescent="0.25">
      <c r="A529" s="1" t="s">
        <v>2501</v>
      </c>
      <c r="B529" s="1" t="str">
        <f>VLOOKUP(A529,'ResOrg-group_definitions'!B775:C873,2,FALSE)</f>
        <v>Harris–Stowe State University</v>
      </c>
      <c r="C529" s="1" t="s">
        <v>2840</v>
      </c>
      <c r="D529" s="5" t="s">
        <v>9</v>
      </c>
      <c r="E529" s="2">
        <f t="shared" si="94"/>
        <v>9</v>
      </c>
      <c r="F529" s="2" t="e">
        <f>VLOOKUP(A529,'99HBCUs_AllUSpubs'!A:R,4,FALSE)</f>
        <v>#N/A</v>
      </c>
      <c r="G529" s="3" t="e">
        <f t="shared" si="96"/>
        <v>#N/A</v>
      </c>
      <c r="H529" s="2">
        <v>4</v>
      </c>
      <c r="I529" s="2">
        <v>5</v>
      </c>
      <c r="J529" s="2">
        <v>0</v>
      </c>
      <c r="K529" s="2">
        <v>4</v>
      </c>
      <c r="L529" s="2">
        <v>0</v>
      </c>
      <c r="M529" s="2">
        <v>0</v>
      </c>
      <c r="N529" s="2">
        <f t="shared" si="97"/>
        <v>4</v>
      </c>
      <c r="O529" s="2">
        <f t="shared" si="98"/>
        <v>0</v>
      </c>
      <c r="P529" s="2">
        <f t="shared" si="95"/>
        <v>9</v>
      </c>
      <c r="Q529" s="6">
        <f t="shared" si="99"/>
        <v>1</v>
      </c>
      <c r="R529" s="3">
        <f t="shared" si="100"/>
        <v>55.555555555555557</v>
      </c>
      <c r="S529" s="3">
        <f t="shared" si="101"/>
        <v>0</v>
      </c>
      <c r="T529" s="3">
        <f t="shared" si="102"/>
        <v>44.444444444444443</v>
      </c>
      <c r="U529" s="3">
        <f t="shared" si="103"/>
        <v>0</v>
      </c>
      <c r="V529" s="3">
        <f t="shared" si="104"/>
        <v>0</v>
      </c>
      <c r="W529" s="2">
        <f t="shared" si="105"/>
        <v>100</v>
      </c>
    </row>
    <row r="530" spans="1:23" x14ac:dyDescent="0.25">
      <c r="A530" s="1" t="s">
        <v>2008</v>
      </c>
      <c r="B530" s="1" t="str">
        <f>VLOOKUP(A530,'ResOrg-group_definitions'!B776:C874,2,FALSE)</f>
        <v>Huston–Tillotson University</v>
      </c>
      <c r="C530" s="1" t="s">
        <v>2840</v>
      </c>
      <c r="D530" s="5" t="s">
        <v>9</v>
      </c>
      <c r="E530" s="2">
        <f t="shared" si="94"/>
        <v>3</v>
      </c>
      <c r="F530" s="2" t="e">
        <f>VLOOKUP(A530,'99HBCUs_AllUSpubs'!A:R,4,FALSE)</f>
        <v>#N/A</v>
      </c>
      <c r="G530" s="3" t="e">
        <f t="shared" si="96"/>
        <v>#N/A</v>
      </c>
      <c r="H530" s="2">
        <v>1</v>
      </c>
      <c r="I530" s="2">
        <v>2</v>
      </c>
      <c r="J530" s="2">
        <v>0</v>
      </c>
      <c r="K530" s="2">
        <v>0</v>
      </c>
      <c r="L530" s="2">
        <v>1</v>
      </c>
      <c r="M530" s="2">
        <v>0</v>
      </c>
      <c r="N530" s="2">
        <f t="shared" si="97"/>
        <v>1</v>
      </c>
      <c r="O530" s="2">
        <f t="shared" si="98"/>
        <v>0</v>
      </c>
      <c r="P530" s="2">
        <f t="shared" si="95"/>
        <v>3</v>
      </c>
      <c r="Q530" s="6">
        <f t="shared" si="99"/>
        <v>1</v>
      </c>
      <c r="R530" s="3">
        <f t="shared" si="100"/>
        <v>66.666666666666657</v>
      </c>
      <c r="S530" s="3">
        <f t="shared" si="101"/>
        <v>0</v>
      </c>
      <c r="T530" s="3">
        <f t="shared" si="102"/>
        <v>0</v>
      </c>
      <c r="U530" s="3">
        <f t="shared" si="103"/>
        <v>33.333333333333329</v>
      </c>
      <c r="V530" s="3">
        <f t="shared" si="104"/>
        <v>0</v>
      </c>
      <c r="W530" s="2">
        <f t="shared" si="105"/>
        <v>99.999999999999986</v>
      </c>
    </row>
    <row r="531" spans="1:23" x14ac:dyDescent="0.25">
      <c r="A531" s="1" t="s">
        <v>2505</v>
      </c>
      <c r="B531" s="1" t="str">
        <f>VLOOKUP(A531,'ResOrg-group_definitions'!B777:C875,2,FALSE)</f>
        <v>J.F. Drake State Community and Technical College</v>
      </c>
      <c r="C531" s="1" t="s">
        <v>2840</v>
      </c>
      <c r="D531" s="5" t="s">
        <v>9</v>
      </c>
      <c r="E531" s="2">
        <f t="shared" si="94"/>
        <v>1</v>
      </c>
      <c r="F531" s="2" t="e">
        <f>VLOOKUP(A531,'99HBCUs_AllUSpubs'!A:R,4,FALSE)</f>
        <v>#N/A</v>
      </c>
      <c r="G531" s="3" t="e">
        <f t="shared" si="96"/>
        <v>#N/A</v>
      </c>
      <c r="H531" s="2">
        <v>0</v>
      </c>
      <c r="I531" s="2">
        <v>1</v>
      </c>
      <c r="J531" s="2">
        <v>0</v>
      </c>
      <c r="K531" s="2">
        <v>0</v>
      </c>
      <c r="L531" s="2">
        <v>0</v>
      </c>
      <c r="M531" s="2">
        <v>0</v>
      </c>
      <c r="N531" s="2">
        <f t="shared" si="97"/>
        <v>0</v>
      </c>
      <c r="O531" s="2">
        <f t="shared" si="98"/>
        <v>0</v>
      </c>
      <c r="P531" s="2">
        <f t="shared" si="95"/>
        <v>1</v>
      </c>
      <c r="Q531" s="6">
        <f t="shared" si="99"/>
        <v>1</v>
      </c>
      <c r="R531" s="3">
        <f t="shared" si="100"/>
        <v>100</v>
      </c>
      <c r="S531" s="3">
        <f t="shared" si="101"/>
        <v>0</v>
      </c>
      <c r="T531" s="3">
        <f t="shared" si="102"/>
        <v>0</v>
      </c>
      <c r="U531" s="3">
        <f t="shared" si="103"/>
        <v>0</v>
      </c>
      <c r="V531" s="3">
        <f t="shared" si="104"/>
        <v>0</v>
      </c>
      <c r="W531" s="2">
        <f t="shared" si="105"/>
        <v>100</v>
      </c>
    </row>
    <row r="532" spans="1:23" x14ac:dyDescent="0.25">
      <c r="A532" s="1" t="s">
        <v>1636</v>
      </c>
      <c r="B532" s="1" t="str">
        <f>VLOOKUP(A532,'ResOrg-group_definitions'!B778:C876,2,FALSE)</f>
        <v>Jackson State University</v>
      </c>
      <c r="C532" s="1" t="s">
        <v>2840</v>
      </c>
      <c r="D532" s="5" t="s">
        <v>9</v>
      </c>
      <c r="E532" s="2">
        <f t="shared" si="94"/>
        <v>857</v>
      </c>
      <c r="F532" s="2">
        <f>VLOOKUP(A532,'99HBCUs_AllUSpubs'!A:R,4,FALSE)</f>
        <v>1733</v>
      </c>
      <c r="G532" s="3">
        <f t="shared" si="96"/>
        <v>49.451817657241776</v>
      </c>
      <c r="H532" s="2">
        <v>511</v>
      </c>
      <c r="I532" s="2">
        <v>346</v>
      </c>
      <c r="J532" s="2">
        <v>142</v>
      </c>
      <c r="K532" s="2">
        <v>212</v>
      </c>
      <c r="L532" s="2">
        <v>81</v>
      </c>
      <c r="M532" s="2">
        <v>76</v>
      </c>
      <c r="N532" s="2">
        <f t="shared" si="97"/>
        <v>511</v>
      </c>
      <c r="O532" s="2">
        <f t="shared" si="98"/>
        <v>0</v>
      </c>
      <c r="P532" s="2">
        <f t="shared" si="95"/>
        <v>857</v>
      </c>
      <c r="Q532" s="6">
        <f t="shared" si="99"/>
        <v>1</v>
      </c>
      <c r="R532" s="3">
        <f t="shared" si="100"/>
        <v>40.373395565927659</v>
      </c>
      <c r="S532" s="3">
        <f t="shared" si="101"/>
        <v>16.569428238039674</v>
      </c>
      <c r="T532" s="3">
        <f t="shared" si="102"/>
        <v>24.737456242707118</v>
      </c>
      <c r="U532" s="3">
        <f t="shared" si="103"/>
        <v>9.4515752625437575</v>
      </c>
      <c r="V532" s="3">
        <f t="shared" si="104"/>
        <v>8.8681446907817971</v>
      </c>
      <c r="W532" s="2">
        <f t="shared" si="105"/>
        <v>100</v>
      </c>
    </row>
    <row r="533" spans="1:23" x14ac:dyDescent="0.25">
      <c r="A533" s="1" t="s">
        <v>2507</v>
      </c>
      <c r="B533" s="1" t="str">
        <f>VLOOKUP(A533,'ResOrg-group_definitions'!B779:C877,2,FALSE)</f>
        <v>Jarvis Christian College</v>
      </c>
      <c r="C533" s="1" t="s">
        <v>2840</v>
      </c>
      <c r="D533" s="5" t="s">
        <v>9</v>
      </c>
      <c r="E533" s="2">
        <f t="shared" si="94"/>
        <v>2</v>
      </c>
      <c r="F533" s="2" t="e">
        <f>VLOOKUP(A533,'99HBCUs_AllUSpubs'!A:R,4,FALSE)</f>
        <v>#N/A</v>
      </c>
      <c r="G533" s="3" t="e">
        <f t="shared" si="96"/>
        <v>#N/A</v>
      </c>
      <c r="H533" s="2">
        <v>2</v>
      </c>
      <c r="I533" s="2">
        <v>0</v>
      </c>
      <c r="J533" s="2">
        <v>0</v>
      </c>
      <c r="K533" s="2">
        <v>2</v>
      </c>
      <c r="L533" s="2">
        <v>0</v>
      </c>
      <c r="M533" s="2">
        <v>0</v>
      </c>
      <c r="N533" s="2">
        <f t="shared" si="97"/>
        <v>2</v>
      </c>
      <c r="O533" s="2">
        <f t="shared" si="98"/>
        <v>0</v>
      </c>
      <c r="P533" s="2">
        <f t="shared" si="95"/>
        <v>2</v>
      </c>
      <c r="Q533" s="6">
        <f t="shared" si="99"/>
        <v>1</v>
      </c>
      <c r="R533" s="3">
        <f t="shared" si="100"/>
        <v>0</v>
      </c>
      <c r="S533" s="3">
        <f t="shared" si="101"/>
        <v>0</v>
      </c>
      <c r="T533" s="3">
        <f t="shared" si="102"/>
        <v>100</v>
      </c>
      <c r="U533" s="3">
        <f t="shared" si="103"/>
        <v>0</v>
      </c>
      <c r="V533" s="3">
        <f t="shared" si="104"/>
        <v>0</v>
      </c>
      <c r="W533" s="2">
        <f t="shared" si="105"/>
        <v>100</v>
      </c>
    </row>
    <row r="534" spans="1:23" x14ac:dyDescent="0.25">
      <c r="A534" s="1" t="s">
        <v>2509</v>
      </c>
      <c r="B534" s="1" t="str">
        <f>VLOOKUP(A534,'ResOrg-group_definitions'!B780:C878,2,FALSE)</f>
        <v>Johnson C. Smith University</v>
      </c>
      <c r="C534" s="1" t="s">
        <v>2840</v>
      </c>
      <c r="D534" s="5" t="s">
        <v>9</v>
      </c>
      <c r="E534" s="2">
        <f t="shared" si="94"/>
        <v>11</v>
      </c>
      <c r="F534" s="2" t="e">
        <f>VLOOKUP(A534,'99HBCUs_AllUSpubs'!A:R,4,FALSE)</f>
        <v>#N/A</v>
      </c>
      <c r="G534" s="3" t="e">
        <f t="shared" si="96"/>
        <v>#N/A</v>
      </c>
      <c r="H534" s="2">
        <v>9</v>
      </c>
      <c r="I534" s="2">
        <v>2</v>
      </c>
      <c r="J534" s="2">
        <v>3</v>
      </c>
      <c r="K534" s="2">
        <v>3</v>
      </c>
      <c r="L534" s="2">
        <v>1</v>
      </c>
      <c r="M534" s="2">
        <v>2</v>
      </c>
      <c r="N534" s="2">
        <f t="shared" si="97"/>
        <v>9</v>
      </c>
      <c r="O534" s="2">
        <f t="shared" si="98"/>
        <v>0</v>
      </c>
      <c r="P534" s="2">
        <f t="shared" si="95"/>
        <v>11</v>
      </c>
      <c r="Q534" s="6">
        <f t="shared" si="99"/>
        <v>1</v>
      </c>
      <c r="R534" s="3">
        <f t="shared" si="100"/>
        <v>18.181818181818183</v>
      </c>
      <c r="S534" s="3">
        <f t="shared" si="101"/>
        <v>27.27272727272727</v>
      </c>
      <c r="T534" s="3">
        <f t="shared" si="102"/>
        <v>27.27272727272727</v>
      </c>
      <c r="U534" s="3">
        <f t="shared" si="103"/>
        <v>9.0909090909090917</v>
      </c>
      <c r="V534" s="3">
        <f t="shared" si="104"/>
        <v>18.181818181818183</v>
      </c>
      <c r="W534" s="2">
        <f t="shared" si="105"/>
        <v>100</v>
      </c>
    </row>
    <row r="535" spans="1:23" x14ac:dyDescent="0.25">
      <c r="A535" s="1" t="s">
        <v>1641</v>
      </c>
      <c r="B535" s="1" t="str">
        <f>VLOOKUP(A535,'ResOrg-group_definitions'!B781:C879,2,FALSE)</f>
        <v>Kentucky State University</v>
      </c>
      <c r="C535" s="1" t="s">
        <v>2840</v>
      </c>
      <c r="D535" s="5" t="s">
        <v>9</v>
      </c>
      <c r="E535" s="2">
        <f t="shared" si="94"/>
        <v>107</v>
      </c>
      <c r="F535" s="2">
        <f>VLOOKUP(A535,'99HBCUs_AllUSpubs'!A:R,4,FALSE)</f>
        <v>242</v>
      </c>
      <c r="G535" s="3">
        <f t="shared" si="96"/>
        <v>44.214876033057855</v>
      </c>
      <c r="H535" s="2">
        <v>75</v>
      </c>
      <c r="I535" s="2">
        <v>32</v>
      </c>
      <c r="J535" s="2">
        <v>6</v>
      </c>
      <c r="K535" s="2">
        <v>38</v>
      </c>
      <c r="L535" s="2">
        <v>19</v>
      </c>
      <c r="M535" s="2">
        <v>12</v>
      </c>
      <c r="N535" s="2">
        <f t="shared" si="97"/>
        <v>75</v>
      </c>
      <c r="O535" s="2">
        <f t="shared" si="98"/>
        <v>0</v>
      </c>
      <c r="P535" s="2">
        <f t="shared" si="95"/>
        <v>107</v>
      </c>
      <c r="Q535" s="6">
        <f t="shared" si="99"/>
        <v>1</v>
      </c>
      <c r="R535" s="3">
        <f t="shared" si="100"/>
        <v>29.906542056074763</v>
      </c>
      <c r="S535" s="3">
        <f t="shared" si="101"/>
        <v>5.6074766355140184</v>
      </c>
      <c r="T535" s="3">
        <f t="shared" si="102"/>
        <v>35.514018691588781</v>
      </c>
      <c r="U535" s="3">
        <f t="shared" si="103"/>
        <v>17.75700934579439</v>
      </c>
      <c r="V535" s="3">
        <f t="shared" si="104"/>
        <v>11.214953271028037</v>
      </c>
      <c r="W535" s="2">
        <f t="shared" si="105"/>
        <v>99.999999999999986</v>
      </c>
    </row>
    <row r="536" spans="1:23" x14ac:dyDescent="0.25">
      <c r="A536" s="1" t="s">
        <v>2511</v>
      </c>
      <c r="B536" s="1" t="str">
        <f>VLOOKUP(A536,'ResOrg-group_definitions'!B782:C880,2,FALSE)</f>
        <v>Lane College</v>
      </c>
      <c r="C536" s="1" t="s">
        <v>2840</v>
      </c>
      <c r="D536" s="5" t="s">
        <v>9</v>
      </c>
      <c r="E536" s="2">
        <f t="shared" si="94"/>
        <v>18</v>
      </c>
      <c r="F536" s="2" t="e">
        <f>VLOOKUP(A536,'99HBCUs_AllUSpubs'!A:R,4,FALSE)</f>
        <v>#N/A</v>
      </c>
      <c r="G536" s="3" t="e">
        <f t="shared" si="96"/>
        <v>#N/A</v>
      </c>
      <c r="H536" s="2">
        <v>8</v>
      </c>
      <c r="I536" s="2">
        <v>10</v>
      </c>
      <c r="J536" s="2">
        <v>1</v>
      </c>
      <c r="K536" s="2">
        <v>1</v>
      </c>
      <c r="L536" s="2">
        <v>6</v>
      </c>
      <c r="M536" s="2">
        <v>0</v>
      </c>
      <c r="N536" s="2">
        <f t="shared" si="97"/>
        <v>8</v>
      </c>
      <c r="O536" s="2">
        <f t="shared" si="98"/>
        <v>0</v>
      </c>
      <c r="P536" s="2">
        <f t="shared" si="95"/>
        <v>18</v>
      </c>
      <c r="Q536" s="6">
        <f t="shared" si="99"/>
        <v>1</v>
      </c>
      <c r="R536" s="3">
        <f t="shared" si="100"/>
        <v>55.555555555555557</v>
      </c>
      <c r="S536" s="3">
        <f t="shared" si="101"/>
        <v>5.5555555555555554</v>
      </c>
      <c r="T536" s="3">
        <f t="shared" si="102"/>
        <v>5.5555555555555554</v>
      </c>
      <c r="U536" s="3">
        <f t="shared" si="103"/>
        <v>33.333333333333329</v>
      </c>
      <c r="V536" s="3">
        <f t="shared" si="104"/>
        <v>0</v>
      </c>
      <c r="W536" s="2">
        <f t="shared" si="105"/>
        <v>100</v>
      </c>
    </row>
    <row r="537" spans="1:23" x14ac:dyDescent="0.25">
      <c r="A537" s="1" t="s">
        <v>1643</v>
      </c>
      <c r="B537" s="1" t="str">
        <f>VLOOKUP(A537,'ResOrg-group_definitions'!B783:C881,2,FALSE)</f>
        <v>Langston University</v>
      </c>
      <c r="C537" s="1" t="s">
        <v>2840</v>
      </c>
      <c r="D537" s="5" t="s">
        <v>9</v>
      </c>
      <c r="E537" s="2">
        <f t="shared" si="94"/>
        <v>78</v>
      </c>
      <c r="F537" s="2">
        <f>VLOOKUP(A537,'99HBCUs_AllUSpubs'!A:R,4,FALSE)</f>
        <v>185</v>
      </c>
      <c r="G537" s="3">
        <f t="shared" si="96"/>
        <v>42.162162162162161</v>
      </c>
      <c r="H537" s="2">
        <v>69</v>
      </c>
      <c r="I537" s="2">
        <v>9</v>
      </c>
      <c r="J537" s="2">
        <v>5</v>
      </c>
      <c r="K537" s="2">
        <v>25</v>
      </c>
      <c r="L537" s="2">
        <v>8</v>
      </c>
      <c r="M537" s="2">
        <v>31</v>
      </c>
      <c r="N537" s="2">
        <f t="shared" si="97"/>
        <v>69</v>
      </c>
      <c r="O537" s="2">
        <f t="shared" si="98"/>
        <v>0</v>
      </c>
      <c r="P537" s="2">
        <f t="shared" si="95"/>
        <v>78</v>
      </c>
      <c r="Q537" s="6">
        <f t="shared" si="99"/>
        <v>1</v>
      </c>
      <c r="R537" s="3">
        <f t="shared" si="100"/>
        <v>11.538461538461538</v>
      </c>
      <c r="S537" s="3">
        <f t="shared" si="101"/>
        <v>6.4102564102564097</v>
      </c>
      <c r="T537" s="3">
        <f t="shared" si="102"/>
        <v>32.051282051282051</v>
      </c>
      <c r="U537" s="3">
        <f t="shared" si="103"/>
        <v>10.256410256410255</v>
      </c>
      <c r="V537" s="3">
        <f t="shared" si="104"/>
        <v>39.743589743589745</v>
      </c>
      <c r="W537" s="2">
        <f t="shared" si="105"/>
        <v>100</v>
      </c>
    </row>
    <row r="538" spans="1:23" x14ac:dyDescent="0.25">
      <c r="A538" s="1" t="s">
        <v>2515</v>
      </c>
      <c r="B538" s="1" t="str">
        <f>VLOOKUP(A538,'ResOrg-group_definitions'!B784:C882,2,FALSE)</f>
        <v>LeMoyne–Owen College</v>
      </c>
      <c r="C538" s="1" t="s">
        <v>2840</v>
      </c>
      <c r="D538" s="5" t="s">
        <v>9</v>
      </c>
      <c r="E538" s="2">
        <f t="shared" si="94"/>
        <v>5</v>
      </c>
      <c r="F538" s="2" t="e">
        <f>VLOOKUP(A538,'99HBCUs_AllUSpubs'!A:R,4,FALSE)</f>
        <v>#N/A</v>
      </c>
      <c r="G538" s="3" t="e">
        <f t="shared" si="96"/>
        <v>#N/A</v>
      </c>
      <c r="H538" s="2">
        <v>3</v>
      </c>
      <c r="I538" s="2">
        <v>2</v>
      </c>
      <c r="J538" s="2">
        <v>0</v>
      </c>
      <c r="K538" s="2">
        <v>1</v>
      </c>
      <c r="L538" s="2">
        <v>1</v>
      </c>
      <c r="M538" s="2">
        <v>1</v>
      </c>
      <c r="N538" s="2">
        <f t="shared" si="97"/>
        <v>3</v>
      </c>
      <c r="O538" s="2">
        <f t="shared" si="98"/>
        <v>0</v>
      </c>
      <c r="P538" s="2">
        <f t="shared" si="95"/>
        <v>5</v>
      </c>
      <c r="Q538" s="6">
        <f t="shared" si="99"/>
        <v>1</v>
      </c>
      <c r="R538" s="3">
        <f t="shared" si="100"/>
        <v>40</v>
      </c>
      <c r="S538" s="3">
        <f t="shared" si="101"/>
        <v>0</v>
      </c>
      <c r="T538" s="3">
        <f t="shared" si="102"/>
        <v>20</v>
      </c>
      <c r="U538" s="3">
        <f t="shared" si="103"/>
        <v>20</v>
      </c>
      <c r="V538" s="3">
        <f t="shared" si="104"/>
        <v>20</v>
      </c>
      <c r="W538" s="2">
        <f t="shared" si="105"/>
        <v>100</v>
      </c>
    </row>
    <row r="539" spans="1:23" x14ac:dyDescent="0.25">
      <c r="A539" s="1" t="s">
        <v>2517</v>
      </c>
      <c r="B539" s="1" t="str">
        <f>VLOOKUP(A539,'ResOrg-group_definitions'!B785:C883,2,FALSE)</f>
        <v>Lincoln University - Missouri</v>
      </c>
      <c r="C539" s="1" t="s">
        <v>2840</v>
      </c>
      <c r="D539" s="5" t="s">
        <v>9</v>
      </c>
      <c r="E539" s="2">
        <f t="shared" si="94"/>
        <v>111</v>
      </c>
      <c r="F539" s="2">
        <f>VLOOKUP(A539,'99HBCUs_AllUSpubs'!A:R,4,FALSE)</f>
        <v>201</v>
      </c>
      <c r="G539" s="3">
        <f t="shared" si="96"/>
        <v>55.223880597014926</v>
      </c>
      <c r="H539" s="2">
        <v>63</v>
      </c>
      <c r="I539" s="2">
        <v>48</v>
      </c>
      <c r="J539" s="2">
        <v>4</v>
      </c>
      <c r="K539" s="2">
        <v>30</v>
      </c>
      <c r="L539" s="2">
        <v>18</v>
      </c>
      <c r="M539" s="2">
        <v>11</v>
      </c>
      <c r="N539" s="2">
        <f t="shared" si="97"/>
        <v>63</v>
      </c>
      <c r="O539" s="2">
        <f t="shared" si="98"/>
        <v>0</v>
      </c>
      <c r="P539" s="2">
        <f t="shared" si="95"/>
        <v>111</v>
      </c>
      <c r="Q539" s="6">
        <f t="shared" si="99"/>
        <v>1</v>
      </c>
      <c r="R539" s="3">
        <f t="shared" si="100"/>
        <v>43.243243243243242</v>
      </c>
      <c r="S539" s="3">
        <f t="shared" si="101"/>
        <v>3.6036036036036037</v>
      </c>
      <c r="T539" s="3">
        <f t="shared" si="102"/>
        <v>27.027027027027028</v>
      </c>
      <c r="U539" s="3">
        <f t="shared" si="103"/>
        <v>16.216216216216218</v>
      </c>
      <c r="V539" s="3">
        <f t="shared" si="104"/>
        <v>9.9099099099099099</v>
      </c>
      <c r="W539" s="2">
        <f t="shared" si="105"/>
        <v>100</v>
      </c>
    </row>
    <row r="540" spans="1:23" x14ac:dyDescent="0.25">
      <c r="A540" s="1" t="s">
        <v>2519</v>
      </c>
      <c r="B540" s="1" t="str">
        <f>VLOOKUP(A540,'ResOrg-group_definitions'!B786:C884,2,FALSE)</f>
        <v>Lincoln University - Pennsylvania</v>
      </c>
      <c r="C540" s="1" t="s">
        <v>2840</v>
      </c>
      <c r="D540" s="5" t="s">
        <v>9</v>
      </c>
      <c r="E540" s="2">
        <f t="shared" si="94"/>
        <v>9</v>
      </c>
      <c r="F540" s="2" t="e">
        <f>VLOOKUP(A540,'99HBCUs_AllUSpubs'!A:R,4,FALSE)</f>
        <v>#N/A</v>
      </c>
      <c r="G540" s="3" t="e">
        <f t="shared" si="96"/>
        <v>#N/A</v>
      </c>
      <c r="H540" s="2">
        <v>9</v>
      </c>
      <c r="I540" s="2">
        <v>0</v>
      </c>
      <c r="J540" s="2">
        <v>0</v>
      </c>
      <c r="K540" s="2">
        <v>3</v>
      </c>
      <c r="L540" s="2">
        <v>3</v>
      </c>
      <c r="M540" s="2">
        <v>3</v>
      </c>
      <c r="N540" s="2">
        <f t="shared" si="97"/>
        <v>9</v>
      </c>
      <c r="O540" s="2">
        <f t="shared" si="98"/>
        <v>0</v>
      </c>
      <c r="P540" s="2">
        <f t="shared" si="95"/>
        <v>9</v>
      </c>
      <c r="Q540" s="6">
        <f t="shared" si="99"/>
        <v>1</v>
      </c>
      <c r="R540" s="3">
        <f t="shared" si="100"/>
        <v>0</v>
      </c>
      <c r="S540" s="3">
        <f t="shared" si="101"/>
        <v>0</v>
      </c>
      <c r="T540" s="3">
        <f t="shared" si="102"/>
        <v>33.333333333333329</v>
      </c>
      <c r="U540" s="3">
        <f t="shared" si="103"/>
        <v>33.333333333333329</v>
      </c>
      <c r="V540" s="3">
        <f t="shared" si="104"/>
        <v>33.333333333333329</v>
      </c>
      <c r="W540" s="2">
        <f t="shared" si="105"/>
        <v>99.999999999999986</v>
      </c>
    </row>
    <row r="541" spans="1:23" x14ac:dyDescent="0.25">
      <c r="A541" s="1" t="s">
        <v>2521</v>
      </c>
      <c r="B541" s="1" t="str">
        <f>VLOOKUP(A541,'ResOrg-group_definitions'!B787:C885,2,FALSE)</f>
        <v>Livingstone College</v>
      </c>
      <c r="C541" s="1" t="s">
        <v>2840</v>
      </c>
      <c r="D541" s="5" t="s">
        <v>9</v>
      </c>
      <c r="E541" s="2">
        <f t="shared" si="94"/>
        <v>1</v>
      </c>
      <c r="F541" s="2" t="e">
        <f>VLOOKUP(A541,'99HBCUs_AllUSpubs'!A:R,4,FALSE)</f>
        <v>#N/A</v>
      </c>
      <c r="G541" s="3" t="e">
        <f t="shared" si="96"/>
        <v>#N/A</v>
      </c>
      <c r="H541" s="2">
        <v>1</v>
      </c>
      <c r="I541" s="2">
        <v>0</v>
      </c>
      <c r="J541" s="2">
        <v>1</v>
      </c>
      <c r="K541" s="2">
        <v>0</v>
      </c>
      <c r="L541" s="2">
        <v>0</v>
      </c>
      <c r="M541" s="2">
        <v>0</v>
      </c>
      <c r="N541" s="2">
        <f t="shared" si="97"/>
        <v>1</v>
      </c>
      <c r="O541" s="2">
        <f t="shared" si="98"/>
        <v>0</v>
      </c>
      <c r="P541" s="2">
        <f t="shared" si="95"/>
        <v>1</v>
      </c>
      <c r="Q541" s="6">
        <f t="shared" si="99"/>
        <v>1</v>
      </c>
      <c r="R541" s="3">
        <f t="shared" si="100"/>
        <v>0</v>
      </c>
      <c r="S541" s="3">
        <f t="shared" si="101"/>
        <v>100</v>
      </c>
      <c r="T541" s="3">
        <f t="shared" si="102"/>
        <v>0</v>
      </c>
      <c r="U541" s="3">
        <f t="shared" si="103"/>
        <v>0</v>
      </c>
      <c r="V541" s="3">
        <f t="shared" si="104"/>
        <v>0</v>
      </c>
      <c r="W541" s="2">
        <f t="shared" si="105"/>
        <v>100</v>
      </c>
    </row>
    <row r="542" spans="1:23" x14ac:dyDescent="0.25">
      <c r="A542" s="1" t="s">
        <v>2523</v>
      </c>
      <c r="B542" s="1" t="str">
        <f>VLOOKUP(A542,'ResOrg-group_definitions'!B788:C886,2,FALSE)</f>
        <v>Meharry Medical College</v>
      </c>
      <c r="C542" s="1" t="s">
        <v>2840</v>
      </c>
      <c r="D542" s="5" t="s">
        <v>9</v>
      </c>
      <c r="E542" s="2">
        <f t="shared" si="94"/>
        <v>753</v>
      </c>
      <c r="F542" s="2">
        <f>VLOOKUP(A542,'99HBCUs_AllUSpubs'!A:R,4,FALSE)</f>
        <v>1231</v>
      </c>
      <c r="G542" s="3">
        <f t="shared" si="96"/>
        <v>61.169780666125106</v>
      </c>
      <c r="H542" s="2">
        <v>643</v>
      </c>
      <c r="I542" s="2">
        <v>110</v>
      </c>
      <c r="J542" s="2">
        <v>214</v>
      </c>
      <c r="K542" s="2">
        <v>284</v>
      </c>
      <c r="L542" s="2">
        <v>86</v>
      </c>
      <c r="M542" s="2">
        <v>59</v>
      </c>
      <c r="N542" s="2">
        <f t="shared" si="97"/>
        <v>643</v>
      </c>
      <c r="O542" s="2">
        <f t="shared" si="98"/>
        <v>0</v>
      </c>
      <c r="P542" s="2">
        <f t="shared" si="95"/>
        <v>753</v>
      </c>
      <c r="Q542" s="6">
        <f t="shared" si="99"/>
        <v>1</v>
      </c>
      <c r="R542" s="3">
        <f t="shared" si="100"/>
        <v>14.608233731739709</v>
      </c>
      <c r="S542" s="3">
        <f t="shared" si="101"/>
        <v>28.419654714475435</v>
      </c>
      <c r="T542" s="3">
        <f t="shared" si="102"/>
        <v>37.715803452855248</v>
      </c>
      <c r="U542" s="3">
        <f t="shared" si="103"/>
        <v>11.42098273572377</v>
      </c>
      <c r="V542" s="3">
        <f t="shared" si="104"/>
        <v>7.8353253652058434</v>
      </c>
      <c r="W542" s="2">
        <f t="shared" si="105"/>
        <v>100.00000000000001</v>
      </c>
    </row>
    <row r="543" spans="1:23" x14ac:dyDescent="0.25">
      <c r="A543" s="1" t="s">
        <v>2525</v>
      </c>
      <c r="B543" s="1" t="str">
        <f>VLOOKUP(A543,'ResOrg-group_definitions'!B789:C887,2,FALSE)</f>
        <v>Miles College</v>
      </c>
      <c r="C543" s="1" t="s">
        <v>2840</v>
      </c>
      <c r="D543" s="5" t="s">
        <v>9</v>
      </c>
      <c r="E543" s="2">
        <f t="shared" si="94"/>
        <v>4</v>
      </c>
      <c r="F543" s="2" t="e">
        <f>VLOOKUP(A543,'99HBCUs_AllUSpubs'!A:R,4,FALSE)</f>
        <v>#N/A</v>
      </c>
      <c r="G543" s="3" t="e">
        <f t="shared" si="96"/>
        <v>#N/A</v>
      </c>
      <c r="H543" s="2">
        <v>4</v>
      </c>
      <c r="I543" s="2">
        <v>0</v>
      </c>
      <c r="J543" s="2">
        <v>1</v>
      </c>
      <c r="K543" s="2">
        <v>2</v>
      </c>
      <c r="L543" s="2">
        <v>0</v>
      </c>
      <c r="M543" s="2">
        <v>1</v>
      </c>
      <c r="N543" s="2">
        <f t="shared" si="97"/>
        <v>4</v>
      </c>
      <c r="O543" s="2">
        <f t="shared" si="98"/>
        <v>0</v>
      </c>
      <c r="P543" s="2">
        <f t="shared" si="95"/>
        <v>4</v>
      </c>
      <c r="Q543" s="6">
        <f t="shared" si="99"/>
        <v>1</v>
      </c>
      <c r="R543" s="3">
        <f t="shared" si="100"/>
        <v>0</v>
      </c>
      <c r="S543" s="3">
        <f t="shared" si="101"/>
        <v>25</v>
      </c>
      <c r="T543" s="3">
        <f t="shared" si="102"/>
        <v>50</v>
      </c>
      <c r="U543" s="3">
        <f t="shared" si="103"/>
        <v>0</v>
      </c>
      <c r="V543" s="3">
        <f t="shared" si="104"/>
        <v>25</v>
      </c>
      <c r="W543" s="2">
        <f t="shared" si="105"/>
        <v>100</v>
      </c>
    </row>
    <row r="544" spans="1:23" x14ac:dyDescent="0.25">
      <c r="A544" s="1" t="s">
        <v>2527</v>
      </c>
      <c r="B544" s="1" t="str">
        <f>VLOOKUP(A544,'ResOrg-group_definitions'!B790:C888,2,FALSE)</f>
        <v>Mississippi Valley State University</v>
      </c>
      <c r="C544" s="1" t="s">
        <v>2840</v>
      </c>
      <c r="D544" s="5" t="s">
        <v>9</v>
      </c>
      <c r="E544" s="2">
        <f t="shared" si="94"/>
        <v>6</v>
      </c>
      <c r="F544" s="2" t="e">
        <f>VLOOKUP(A544,'99HBCUs_AllUSpubs'!A:R,4,FALSE)</f>
        <v>#N/A</v>
      </c>
      <c r="G544" s="3" t="e">
        <f t="shared" si="96"/>
        <v>#N/A</v>
      </c>
      <c r="H544" s="2">
        <v>3</v>
      </c>
      <c r="I544" s="2">
        <v>3</v>
      </c>
      <c r="J544" s="2">
        <v>1</v>
      </c>
      <c r="K544" s="2">
        <v>2</v>
      </c>
      <c r="L544" s="2">
        <v>0</v>
      </c>
      <c r="M544" s="2">
        <v>0</v>
      </c>
      <c r="N544" s="2">
        <f t="shared" si="97"/>
        <v>3</v>
      </c>
      <c r="O544" s="2">
        <f t="shared" si="98"/>
        <v>0</v>
      </c>
      <c r="P544" s="2">
        <f t="shared" si="95"/>
        <v>6</v>
      </c>
      <c r="Q544" s="6">
        <f t="shared" si="99"/>
        <v>1</v>
      </c>
      <c r="R544" s="3">
        <f t="shared" si="100"/>
        <v>50</v>
      </c>
      <c r="S544" s="3">
        <f t="shared" si="101"/>
        <v>16.666666666666664</v>
      </c>
      <c r="T544" s="3">
        <f t="shared" si="102"/>
        <v>33.333333333333329</v>
      </c>
      <c r="U544" s="3">
        <f t="shared" si="103"/>
        <v>0</v>
      </c>
      <c r="V544" s="3">
        <f t="shared" si="104"/>
        <v>0</v>
      </c>
      <c r="W544" s="2">
        <f t="shared" si="105"/>
        <v>99.999999999999986</v>
      </c>
    </row>
    <row r="545" spans="1:23" x14ac:dyDescent="0.25">
      <c r="A545" s="1" t="s">
        <v>2529</v>
      </c>
      <c r="B545" s="1" t="str">
        <f>VLOOKUP(A545,'ResOrg-group_definitions'!B791:C889,2,FALSE)</f>
        <v>Morehouse College</v>
      </c>
      <c r="C545" s="1" t="s">
        <v>2840</v>
      </c>
      <c r="D545" s="5" t="s">
        <v>9</v>
      </c>
      <c r="E545" s="2">
        <f t="shared" si="94"/>
        <v>93</v>
      </c>
      <c r="F545" s="2">
        <f>VLOOKUP(A545,'99HBCUs_AllUSpubs'!A:R,4,FALSE)</f>
        <v>239</v>
      </c>
      <c r="G545" s="3">
        <f t="shared" si="96"/>
        <v>38.912133891213394</v>
      </c>
      <c r="H545" s="2">
        <v>60</v>
      </c>
      <c r="I545" s="2">
        <v>33</v>
      </c>
      <c r="J545" s="2">
        <v>11</v>
      </c>
      <c r="K545" s="2">
        <v>24</v>
      </c>
      <c r="L545" s="2">
        <v>18</v>
      </c>
      <c r="M545" s="2">
        <v>7</v>
      </c>
      <c r="N545" s="2">
        <f t="shared" si="97"/>
        <v>60</v>
      </c>
      <c r="O545" s="2">
        <f t="shared" si="98"/>
        <v>0</v>
      </c>
      <c r="P545" s="2">
        <f t="shared" si="95"/>
        <v>93</v>
      </c>
      <c r="Q545" s="6">
        <f t="shared" si="99"/>
        <v>1</v>
      </c>
      <c r="R545" s="3">
        <f t="shared" si="100"/>
        <v>35.483870967741936</v>
      </c>
      <c r="S545" s="3">
        <f t="shared" si="101"/>
        <v>11.827956989247312</v>
      </c>
      <c r="T545" s="3">
        <f t="shared" si="102"/>
        <v>25.806451612903224</v>
      </c>
      <c r="U545" s="3">
        <f t="shared" si="103"/>
        <v>19.35483870967742</v>
      </c>
      <c r="V545" s="3">
        <f t="shared" si="104"/>
        <v>7.5268817204301079</v>
      </c>
      <c r="W545" s="2">
        <f t="shared" si="105"/>
        <v>100.00000000000001</v>
      </c>
    </row>
    <row r="546" spans="1:23" x14ac:dyDescent="0.25">
      <c r="A546" s="1" t="s">
        <v>2531</v>
      </c>
      <c r="B546" s="1" t="str">
        <f>VLOOKUP(A546,'ResOrg-group_definitions'!B792:C890,2,FALSE)</f>
        <v>Morehouse School of Medicine</v>
      </c>
      <c r="C546" s="1" t="s">
        <v>2840</v>
      </c>
      <c r="D546" s="5" t="s">
        <v>9</v>
      </c>
      <c r="E546" s="2">
        <f t="shared" si="94"/>
        <v>748</v>
      </c>
      <c r="F546" s="2">
        <f>VLOOKUP(A546,'99HBCUs_AllUSpubs'!A:R,4,FALSE)</f>
        <v>1879</v>
      </c>
      <c r="G546" s="3">
        <f t="shared" si="96"/>
        <v>39.808408728046835</v>
      </c>
      <c r="H546" s="2">
        <v>635</v>
      </c>
      <c r="I546" s="2">
        <v>113</v>
      </c>
      <c r="J546" s="2">
        <v>168</v>
      </c>
      <c r="K546" s="2">
        <v>291</v>
      </c>
      <c r="L546" s="2">
        <v>106</v>
      </c>
      <c r="M546" s="2">
        <v>70</v>
      </c>
      <c r="N546" s="2">
        <f t="shared" si="97"/>
        <v>635</v>
      </c>
      <c r="O546" s="2">
        <f t="shared" si="98"/>
        <v>0</v>
      </c>
      <c r="P546" s="2">
        <f t="shared" si="95"/>
        <v>748</v>
      </c>
      <c r="Q546" s="6">
        <f t="shared" si="99"/>
        <v>1</v>
      </c>
      <c r="R546" s="3">
        <f t="shared" si="100"/>
        <v>15.106951871657753</v>
      </c>
      <c r="S546" s="3">
        <f t="shared" si="101"/>
        <v>22.459893048128343</v>
      </c>
      <c r="T546" s="3">
        <f t="shared" si="102"/>
        <v>38.903743315508024</v>
      </c>
      <c r="U546" s="3">
        <f t="shared" si="103"/>
        <v>14.171122994652407</v>
      </c>
      <c r="V546" s="3">
        <f t="shared" si="104"/>
        <v>9.3582887700534751</v>
      </c>
      <c r="W546" s="2">
        <f t="shared" si="105"/>
        <v>100</v>
      </c>
    </row>
    <row r="547" spans="1:23" x14ac:dyDescent="0.25">
      <c r="A547" s="1" t="s">
        <v>1657</v>
      </c>
      <c r="B547" s="1" t="str">
        <f>VLOOKUP(A547,'ResOrg-group_definitions'!B793:C891,2,FALSE)</f>
        <v>Morgan State University</v>
      </c>
      <c r="C547" s="1" t="s">
        <v>2840</v>
      </c>
      <c r="D547" s="5" t="s">
        <v>9</v>
      </c>
      <c r="E547" s="2">
        <f t="shared" si="94"/>
        <v>605</v>
      </c>
      <c r="F547" s="2">
        <f>VLOOKUP(A547,'99HBCUs_AllUSpubs'!A:R,4,FALSE)</f>
        <v>1641</v>
      </c>
      <c r="G547" s="3">
        <f t="shared" si="96"/>
        <v>36.867763558805606</v>
      </c>
      <c r="H547" s="2">
        <v>437</v>
      </c>
      <c r="I547" s="2">
        <v>168</v>
      </c>
      <c r="J547" s="2">
        <v>111</v>
      </c>
      <c r="K547" s="2">
        <v>197</v>
      </c>
      <c r="L547" s="2">
        <v>79</v>
      </c>
      <c r="M547" s="2">
        <v>50</v>
      </c>
      <c r="N547" s="2">
        <f t="shared" si="97"/>
        <v>437</v>
      </c>
      <c r="O547" s="2">
        <f t="shared" si="98"/>
        <v>0</v>
      </c>
      <c r="P547" s="2">
        <f t="shared" si="95"/>
        <v>605</v>
      </c>
      <c r="Q547" s="6">
        <f t="shared" si="99"/>
        <v>1</v>
      </c>
      <c r="R547" s="3">
        <f t="shared" si="100"/>
        <v>27.768595041322314</v>
      </c>
      <c r="S547" s="3">
        <f t="shared" si="101"/>
        <v>18.347107438016529</v>
      </c>
      <c r="T547" s="3">
        <f t="shared" si="102"/>
        <v>32.561983471074377</v>
      </c>
      <c r="U547" s="3">
        <f t="shared" si="103"/>
        <v>13.057851239669422</v>
      </c>
      <c r="V547" s="3">
        <f t="shared" si="104"/>
        <v>8.2644628099173563</v>
      </c>
      <c r="W547" s="2">
        <f t="shared" si="105"/>
        <v>100</v>
      </c>
    </row>
    <row r="548" spans="1:23" x14ac:dyDescent="0.25">
      <c r="A548" s="1" t="s">
        <v>2535</v>
      </c>
      <c r="B548" s="1" t="str">
        <f>VLOOKUP(A548,'ResOrg-group_definitions'!B794:C892,2,FALSE)</f>
        <v>Norfolk State University</v>
      </c>
      <c r="C548" s="1" t="s">
        <v>2840</v>
      </c>
      <c r="D548" s="5" t="s">
        <v>9</v>
      </c>
      <c r="E548" s="2">
        <f t="shared" si="94"/>
        <v>314</v>
      </c>
      <c r="F548" s="2">
        <f>VLOOKUP(A548,'99HBCUs_AllUSpubs'!A:R,4,FALSE)</f>
        <v>654</v>
      </c>
      <c r="G548" s="3">
        <f t="shared" si="96"/>
        <v>48.01223241590214</v>
      </c>
      <c r="H548" s="2">
        <v>210</v>
      </c>
      <c r="I548" s="2">
        <v>104</v>
      </c>
      <c r="J548" s="2">
        <v>45</v>
      </c>
      <c r="K548" s="2">
        <v>80</v>
      </c>
      <c r="L548" s="2">
        <v>12</v>
      </c>
      <c r="M548" s="2">
        <v>73</v>
      </c>
      <c r="N548" s="2">
        <f t="shared" si="97"/>
        <v>210</v>
      </c>
      <c r="O548" s="2">
        <f t="shared" si="98"/>
        <v>0</v>
      </c>
      <c r="P548" s="2">
        <f t="shared" si="95"/>
        <v>314</v>
      </c>
      <c r="Q548" s="6">
        <f t="shared" si="99"/>
        <v>1</v>
      </c>
      <c r="R548" s="3">
        <f t="shared" si="100"/>
        <v>33.121019108280251</v>
      </c>
      <c r="S548" s="3">
        <f t="shared" si="101"/>
        <v>14.331210191082802</v>
      </c>
      <c r="T548" s="3">
        <f t="shared" si="102"/>
        <v>25.477707006369428</v>
      </c>
      <c r="U548" s="3">
        <f t="shared" si="103"/>
        <v>3.8216560509554141</v>
      </c>
      <c r="V548" s="3">
        <f t="shared" si="104"/>
        <v>23.248407643312103</v>
      </c>
      <c r="W548" s="2">
        <f t="shared" si="105"/>
        <v>100</v>
      </c>
    </row>
    <row r="549" spans="1:23" x14ac:dyDescent="0.25">
      <c r="A549" s="1" t="s">
        <v>1661</v>
      </c>
      <c r="B549" s="1" t="str">
        <f>VLOOKUP(A549,'ResOrg-group_definitions'!B795:C893,2,FALSE)</f>
        <v>North Carolina Agricultural and Technical State University</v>
      </c>
      <c r="C549" s="1" t="s">
        <v>2840</v>
      </c>
      <c r="D549" s="5" t="s">
        <v>9</v>
      </c>
      <c r="E549" s="2">
        <f t="shared" si="94"/>
        <v>1234</v>
      </c>
      <c r="F549" s="2">
        <f>VLOOKUP(A549,'99HBCUs_AllUSpubs'!A:R,4,FALSE)</f>
        <v>2731</v>
      </c>
      <c r="G549" s="3">
        <f t="shared" si="96"/>
        <v>45.184913950933726</v>
      </c>
      <c r="H549" s="2">
        <v>691</v>
      </c>
      <c r="I549" s="2">
        <v>543</v>
      </c>
      <c r="J549" s="2">
        <v>125</v>
      </c>
      <c r="K549" s="2">
        <v>343</v>
      </c>
      <c r="L549" s="2">
        <v>119</v>
      </c>
      <c r="M549" s="2">
        <v>104</v>
      </c>
      <c r="N549" s="2">
        <f t="shared" si="97"/>
        <v>691</v>
      </c>
      <c r="O549" s="2">
        <f t="shared" si="98"/>
        <v>0</v>
      </c>
      <c r="P549" s="2">
        <f t="shared" si="95"/>
        <v>1234</v>
      </c>
      <c r="Q549" s="6">
        <f t="shared" si="99"/>
        <v>1</v>
      </c>
      <c r="R549" s="3">
        <f t="shared" si="100"/>
        <v>44.003241491085902</v>
      </c>
      <c r="S549" s="3">
        <f t="shared" si="101"/>
        <v>10.12965964343598</v>
      </c>
      <c r="T549" s="3">
        <f t="shared" si="102"/>
        <v>27.795786061588331</v>
      </c>
      <c r="U549" s="3">
        <f t="shared" si="103"/>
        <v>9.6434359805510539</v>
      </c>
      <c r="V549" s="3">
        <f t="shared" si="104"/>
        <v>8.4278768233387353</v>
      </c>
      <c r="W549" s="2">
        <f t="shared" si="105"/>
        <v>100.00000000000001</v>
      </c>
    </row>
    <row r="550" spans="1:23" x14ac:dyDescent="0.25">
      <c r="A550" s="1" t="s">
        <v>2537</v>
      </c>
      <c r="B550" s="1" t="str">
        <f>VLOOKUP(A550,'ResOrg-group_definitions'!B796:C894,2,FALSE)</f>
        <v>North Carolina Central University</v>
      </c>
      <c r="C550" s="1" t="s">
        <v>2840</v>
      </c>
      <c r="D550" s="5" t="s">
        <v>9</v>
      </c>
      <c r="E550" s="2">
        <f t="shared" si="94"/>
        <v>607</v>
      </c>
      <c r="F550" s="2">
        <f>VLOOKUP(A550,'99HBCUs_AllUSpubs'!A:R,4,FALSE)</f>
        <v>1204</v>
      </c>
      <c r="G550" s="3">
        <f t="shared" si="96"/>
        <v>50.415282392026583</v>
      </c>
      <c r="H550" s="2">
        <v>472</v>
      </c>
      <c r="I550" s="2">
        <v>135</v>
      </c>
      <c r="J550" s="2">
        <v>125</v>
      </c>
      <c r="K550" s="2">
        <v>229</v>
      </c>
      <c r="L550" s="2">
        <v>52</v>
      </c>
      <c r="M550" s="2">
        <v>66</v>
      </c>
      <c r="N550" s="2">
        <f t="shared" si="97"/>
        <v>472</v>
      </c>
      <c r="O550" s="2">
        <f t="shared" si="98"/>
        <v>0</v>
      </c>
      <c r="P550" s="2">
        <f t="shared" si="95"/>
        <v>607</v>
      </c>
      <c r="Q550" s="6">
        <f t="shared" si="99"/>
        <v>1</v>
      </c>
      <c r="R550" s="3">
        <f t="shared" si="100"/>
        <v>22.240527182866558</v>
      </c>
      <c r="S550" s="3">
        <f t="shared" si="101"/>
        <v>20.59308072487644</v>
      </c>
      <c r="T550" s="3">
        <f t="shared" si="102"/>
        <v>37.726523887973642</v>
      </c>
      <c r="U550" s="3">
        <f t="shared" si="103"/>
        <v>8.5667215815486006</v>
      </c>
      <c r="V550" s="3">
        <f t="shared" si="104"/>
        <v>10.873146622734762</v>
      </c>
      <c r="W550" s="2">
        <f t="shared" si="105"/>
        <v>100.00000000000001</v>
      </c>
    </row>
    <row r="551" spans="1:23" x14ac:dyDescent="0.25">
      <c r="A551" s="1" t="s">
        <v>2539</v>
      </c>
      <c r="B551" s="1" t="str">
        <f>VLOOKUP(A551,'ResOrg-group_definitions'!B797:C895,2,FALSE)</f>
        <v>Oakwood University</v>
      </c>
      <c r="C551" s="1" t="s">
        <v>2840</v>
      </c>
      <c r="D551" s="5" t="s">
        <v>9</v>
      </c>
      <c r="E551" s="2">
        <f t="shared" si="94"/>
        <v>39</v>
      </c>
      <c r="F551" s="2" t="e">
        <f>VLOOKUP(A551,'99HBCUs_AllUSpubs'!A:R,4,FALSE)</f>
        <v>#N/A</v>
      </c>
      <c r="G551" s="3" t="e">
        <f t="shared" si="96"/>
        <v>#N/A</v>
      </c>
      <c r="H551" s="2">
        <v>23</v>
      </c>
      <c r="I551" s="2">
        <v>16</v>
      </c>
      <c r="J551" s="2">
        <v>4</v>
      </c>
      <c r="K551" s="2">
        <v>8</v>
      </c>
      <c r="L551" s="2">
        <v>7</v>
      </c>
      <c r="M551" s="2">
        <v>4</v>
      </c>
      <c r="N551" s="2">
        <f t="shared" si="97"/>
        <v>23</v>
      </c>
      <c r="O551" s="2">
        <f t="shared" si="98"/>
        <v>0</v>
      </c>
      <c r="P551" s="2">
        <f t="shared" si="95"/>
        <v>39</v>
      </c>
      <c r="Q551" s="6">
        <f t="shared" si="99"/>
        <v>1</v>
      </c>
      <c r="R551" s="3">
        <f t="shared" si="100"/>
        <v>41.025641025641022</v>
      </c>
      <c r="S551" s="3">
        <f t="shared" si="101"/>
        <v>10.256410256410255</v>
      </c>
      <c r="T551" s="3">
        <f t="shared" si="102"/>
        <v>20.512820512820511</v>
      </c>
      <c r="U551" s="3">
        <f t="shared" si="103"/>
        <v>17.948717948717949</v>
      </c>
      <c r="V551" s="3">
        <f t="shared" si="104"/>
        <v>10.256410256410255</v>
      </c>
      <c r="W551" s="2">
        <f t="shared" si="105"/>
        <v>100</v>
      </c>
    </row>
    <row r="552" spans="1:23" x14ac:dyDescent="0.25">
      <c r="A552" s="1" t="s">
        <v>2541</v>
      </c>
      <c r="B552" s="1" t="str">
        <f>VLOOKUP(A552,'ResOrg-group_definitions'!B798:C896,2,FALSE)</f>
        <v>Paine College</v>
      </c>
      <c r="C552" s="1" t="s">
        <v>2840</v>
      </c>
      <c r="D552" s="5" t="s">
        <v>9</v>
      </c>
      <c r="E552" s="2">
        <f t="shared" si="94"/>
        <v>12</v>
      </c>
      <c r="F552" s="2" t="e">
        <f>VLOOKUP(A552,'99HBCUs_AllUSpubs'!A:R,4,FALSE)</f>
        <v>#N/A</v>
      </c>
      <c r="G552" s="3" t="e">
        <f t="shared" si="96"/>
        <v>#N/A</v>
      </c>
      <c r="H552" s="2">
        <v>7</v>
      </c>
      <c r="I552" s="2">
        <v>5</v>
      </c>
      <c r="J552" s="2">
        <v>0</v>
      </c>
      <c r="K552" s="2">
        <v>6</v>
      </c>
      <c r="L552" s="2">
        <v>1</v>
      </c>
      <c r="M552" s="2">
        <v>0</v>
      </c>
      <c r="N552" s="2">
        <f t="shared" si="97"/>
        <v>7</v>
      </c>
      <c r="O552" s="2">
        <f t="shared" si="98"/>
        <v>0</v>
      </c>
      <c r="P552" s="2">
        <f t="shared" si="95"/>
        <v>12</v>
      </c>
      <c r="Q552" s="6">
        <f t="shared" si="99"/>
        <v>1</v>
      </c>
      <c r="R552" s="3">
        <f t="shared" si="100"/>
        <v>41.666666666666671</v>
      </c>
      <c r="S552" s="3">
        <f t="shared" si="101"/>
        <v>0</v>
      </c>
      <c r="T552" s="3">
        <f t="shared" si="102"/>
        <v>50</v>
      </c>
      <c r="U552" s="3">
        <f t="shared" si="103"/>
        <v>8.3333333333333321</v>
      </c>
      <c r="V552" s="3">
        <f t="shared" si="104"/>
        <v>0</v>
      </c>
      <c r="W552" s="2">
        <f t="shared" si="105"/>
        <v>100</v>
      </c>
    </row>
    <row r="553" spans="1:23" x14ac:dyDescent="0.25">
      <c r="A553" s="1" t="s">
        <v>2543</v>
      </c>
      <c r="B553" s="1" t="str">
        <f>VLOOKUP(A553,'ResOrg-group_definitions'!B799:C897,2,FALSE)</f>
        <v>Paul Quinn College</v>
      </c>
      <c r="C553" s="1" t="s">
        <v>2840</v>
      </c>
      <c r="D553" s="5" t="s">
        <v>9</v>
      </c>
      <c r="E553" s="2">
        <f t="shared" si="94"/>
        <v>1</v>
      </c>
      <c r="F553" s="2" t="e">
        <f>VLOOKUP(A553,'99HBCUs_AllUSpubs'!A:R,4,FALSE)</f>
        <v>#N/A</v>
      </c>
      <c r="G553" s="3" t="e">
        <f t="shared" si="96"/>
        <v>#N/A</v>
      </c>
      <c r="H553" s="2">
        <v>0</v>
      </c>
      <c r="I553" s="2">
        <v>1</v>
      </c>
      <c r="J553" s="2">
        <v>0</v>
      </c>
      <c r="K553" s="2">
        <v>0</v>
      </c>
      <c r="L553" s="2">
        <v>0</v>
      </c>
      <c r="M553" s="2">
        <v>0</v>
      </c>
      <c r="N553" s="2">
        <f t="shared" si="97"/>
        <v>0</v>
      </c>
      <c r="O553" s="2">
        <f t="shared" si="98"/>
        <v>0</v>
      </c>
      <c r="P553" s="2">
        <f t="shared" si="95"/>
        <v>1</v>
      </c>
      <c r="Q553" s="6">
        <f t="shared" si="99"/>
        <v>1</v>
      </c>
      <c r="R553" s="3">
        <f t="shared" si="100"/>
        <v>100</v>
      </c>
      <c r="S553" s="3">
        <f t="shared" si="101"/>
        <v>0</v>
      </c>
      <c r="T553" s="3">
        <f t="shared" si="102"/>
        <v>0</v>
      </c>
      <c r="U553" s="3">
        <f t="shared" si="103"/>
        <v>0</v>
      </c>
      <c r="V553" s="3">
        <f t="shared" si="104"/>
        <v>0</v>
      </c>
      <c r="W553" s="2">
        <f t="shared" si="105"/>
        <v>100</v>
      </c>
    </row>
    <row r="554" spans="1:23" x14ac:dyDescent="0.25">
      <c r="A554" s="1" t="s">
        <v>2545</v>
      </c>
      <c r="B554" s="1" t="str">
        <f>VLOOKUP(A554,'ResOrg-group_definitions'!B800:C898,2,FALSE)</f>
        <v>Philander Smith College</v>
      </c>
      <c r="C554" s="1" t="s">
        <v>2840</v>
      </c>
      <c r="D554" s="5" t="s">
        <v>9</v>
      </c>
      <c r="E554" s="2">
        <f t="shared" si="94"/>
        <v>7</v>
      </c>
      <c r="F554" s="2" t="e">
        <f>VLOOKUP(A554,'99HBCUs_AllUSpubs'!A:R,4,FALSE)</f>
        <v>#N/A</v>
      </c>
      <c r="G554" s="3" t="e">
        <f t="shared" si="96"/>
        <v>#N/A</v>
      </c>
      <c r="H554" s="2">
        <v>4</v>
      </c>
      <c r="I554" s="2">
        <v>3</v>
      </c>
      <c r="J554" s="2">
        <v>1</v>
      </c>
      <c r="K554" s="2">
        <v>3</v>
      </c>
      <c r="L554" s="2">
        <v>0</v>
      </c>
      <c r="M554" s="2">
        <v>0</v>
      </c>
      <c r="N554" s="2">
        <f t="shared" si="97"/>
        <v>4</v>
      </c>
      <c r="O554" s="2">
        <f t="shared" si="98"/>
        <v>0</v>
      </c>
      <c r="P554" s="2">
        <f t="shared" si="95"/>
        <v>7</v>
      </c>
      <c r="Q554" s="6">
        <f t="shared" si="99"/>
        <v>1</v>
      </c>
      <c r="R554" s="3">
        <f t="shared" si="100"/>
        <v>42.857142857142854</v>
      </c>
      <c r="S554" s="3">
        <f t="shared" si="101"/>
        <v>14.285714285714285</v>
      </c>
      <c r="T554" s="3">
        <f t="shared" si="102"/>
        <v>42.857142857142854</v>
      </c>
      <c r="U554" s="3">
        <f t="shared" si="103"/>
        <v>0</v>
      </c>
      <c r="V554" s="3">
        <f t="shared" si="104"/>
        <v>0</v>
      </c>
      <c r="W554" s="2">
        <f t="shared" si="105"/>
        <v>100</v>
      </c>
    </row>
    <row r="555" spans="1:23" x14ac:dyDescent="0.25">
      <c r="A555" s="1" t="s">
        <v>1671</v>
      </c>
      <c r="B555" s="1" t="str">
        <f>VLOOKUP(A555,'ResOrg-group_definitions'!B801:C899,2,FALSE)</f>
        <v>Prairie View A&amp;M University</v>
      </c>
      <c r="C555" s="1" t="s">
        <v>2840</v>
      </c>
      <c r="D555" s="5" t="s">
        <v>9</v>
      </c>
      <c r="E555" s="2">
        <f t="shared" si="94"/>
        <v>387</v>
      </c>
      <c r="F555" s="2">
        <f>VLOOKUP(A555,'99HBCUs_AllUSpubs'!A:R,4,FALSE)</f>
        <v>971</v>
      </c>
      <c r="G555" s="3">
        <f t="shared" si="96"/>
        <v>39.85581874356334</v>
      </c>
      <c r="H555" s="2">
        <v>229</v>
      </c>
      <c r="I555" s="2">
        <v>158</v>
      </c>
      <c r="J555" s="2">
        <v>30</v>
      </c>
      <c r="K555" s="2">
        <v>140</v>
      </c>
      <c r="L555" s="2">
        <v>30</v>
      </c>
      <c r="M555" s="2">
        <v>29</v>
      </c>
      <c r="N555" s="2">
        <f t="shared" si="97"/>
        <v>229</v>
      </c>
      <c r="O555" s="2">
        <f t="shared" si="98"/>
        <v>0</v>
      </c>
      <c r="P555" s="2">
        <f t="shared" si="95"/>
        <v>387</v>
      </c>
      <c r="Q555" s="6">
        <f t="shared" si="99"/>
        <v>1</v>
      </c>
      <c r="R555" s="3">
        <f t="shared" si="100"/>
        <v>40.826873385012917</v>
      </c>
      <c r="S555" s="3">
        <f t="shared" si="101"/>
        <v>7.7519379844961236</v>
      </c>
      <c r="T555" s="3">
        <f t="shared" si="102"/>
        <v>36.175710594315248</v>
      </c>
      <c r="U555" s="3">
        <f t="shared" si="103"/>
        <v>7.7519379844961236</v>
      </c>
      <c r="V555" s="3">
        <f t="shared" si="104"/>
        <v>7.4935400516795871</v>
      </c>
      <c r="W555" s="2">
        <f t="shared" si="105"/>
        <v>100</v>
      </c>
    </row>
    <row r="556" spans="1:23" x14ac:dyDescent="0.25">
      <c r="A556" s="1" t="s">
        <v>2547</v>
      </c>
      <c r="B556" s="1" t="str">
        <f>VLOOKUP(A556,'ResOrg-group_definitions'!B802:C900,2,FALSE)</f>
        <v>Rust College</v>
      </c>
      <c r="C556" s="1" t="s">
        <v>2840</v>
      </c>
      <c r="D556" s="5" t="s">
        <v>9</v>
      </c>
      <c r="E556" s="2">
        <f t="shared" si="94"/>
        <v>2</v>
      </c>
      <c r="F556" s="2" t="e">
        <f>VLOOKUP(A556,'99HBCUs_AllUSpubs'!A:R,4,FALSE)</f>
        <v>#N/A</v>
      </c>
      <c r="G556" s="3" t="e">
        <f t="shared" si="96"/>
        <v>#N/A</v>
      </c>
      <c r="H556" s="2">
        <v>1</v>
      </c>
      <c r="I556" s="2">
        <v>1</v>
      </c>
      <c r="J556" s="2">
        <v>0</v>
      </c>
      <c r="K556" s="2">
        <v>0</v>
      </c>
      <c r="L556" s="2">
        <v>1</v>
      </c>
      <c r="M556" s="2">
        <v>0</v>
      </c>
      <c r="N556" s="2">
        <f t="shared" si="97"/>
        <v>1</v>
      </c>
      <c r="O556" s="2">
        <f t="shared" si="98"/>
        <v>0</v>
      </c>
      <c r="P556" s="2">
        <f t="shared" si="95"/>
        <v>2</v>
      </c>
      <c r="Q556" s="6">
        <f t="shared" si="99"/>
        <v>1</v>
      </c>
      <c r="R556" s="3">
        <f t="shared" si="100"/>
        <v>50</v>
      </c>
      <c r="S556" s="3">
        <f t="shared" si="101"/>
        <v>0</v>
      </c>
      <c r="T556" s="3">
        <f t="shared" si="102"/>
        <v>0</v>
      </c>
      <c r="U556" s="3">
        <f t="shared" si="103"/>
        <v>50</v>
      </c>
      <c r="V556" s="3">
        <f t="shared" si="104"/>
        <v>0</v>
      </c>
      <c r="W556" s="2">
        <f t="shared" si="105"/>
        <v>100</v>
      </c>
    </row>
    <row r="557" spans="1:23" x14ac:dyDescent="0.25">
      <c r="A557" s="1" t="s">
        <v>2549</v>
      </c>
      <c r="B557" s="1" t="str">
        <f>VLOOKUP(A557,'ResOrg-group_definitions'!B803:C901,2,FALSE)</f>
        <v>Saint Augustine's University</v>
      </c>
      <c r="C557" s="1" t="s">
        <v>2840</v>
      </c>
      <c r="D557" s="5" t="s">
        <v>9</v>
      </c>
      <c r="E557" s="2">
        <f t="shared" si="94"/>
        <v>5</v>
      </c>
      <c r="F557" s="2" t="e">
        <f>VLOOKUP(A557,'99HBCUs_AllUSpubs'!A:R,4,FALSE)</f>
        <v>#N/A</v>
      </c>
      <c r="G557" s="3" t="e">
        <f t="shared" si="96"/>
        <v>#N/A</v>
      </c>
      <c r="H557" s="2">
        <v>2</v>
      </c>
      <c r="I557" s="2">
        <v>3</v>
      </c>
      <c r="J557" s="2">
        <v>2</v>
      </c>
      <c r="K557" s="2">
        <v>0</v>
      </c>
      <c r="L557" s="2">
        <v>0</v>
      </c>
      <c r="M557" s="2">
        <v>0</v>
      </c>
      <c r="N557" s="2">
        <f t="shared" si="97"/>
        <v>2</v>
      </c>
      <c r="O557" s="2">
        <f t="shared" si="98"/>
        <v>0</v>
      </c>
      <c r="P557" s="2">
        <f t="shared" si="95"/>
        <v>5</v>
      </c>
      <c r="Q557" s="6">
        <f t="shared" si="99"/>
        <v>1</v>
      </c>
      <c r="R557" s="3">
        <f t="shared" si="100"/>
        <v>60</v>
      </c>
      <c r="S557" s="3">
        <f t="shared" si="101"/>
        <v>40</v>
      </c>
      <c r="T557" s="3">
        <f t="shared" si="102"/>
        <v>0</v>
      </c>
      <c r="U557" s="3">
        <f t="shared" si="103"/>
        <v>0</v>
      </c>
      <c r="V557" s="3">
        <f t="shared" si="104"/>
        <v>0</v>
      </c>
      <c r="W557" s="2">
        <f t="shared" si="105"/>
        <v>100</v>
      </c>
    </row>
    <row r="558" spans="1:23" x14ac:dyDescent="0.25">
      <c r="A558" s="1" t="s">
        <v>2551</v>
      </c>
      <c r="B558" s="1" t="str">
        <f>VLOOKUP(A558,'ResOrg-group_definitions'!B804:C902,2,FALSE)</f>
        <v>Savannah State University</v>
      </c>
      <c r="C558" s="1" t="s">
        <v>2840</v>
      </c>
      <c r="D558" s="5" t="s">
        <v>9</v>
      </c>
      <c r="E558" s="2">
        <f t="shared" si="94"/>
        <v>68</v>
      </c>
      <c r="F558" s="2">
        <f>VLOOKUP(A558,'99HBCUs_AllUSpubs'!A:R,4,FALSE)</f>
        <v>252</v>
      </c>
      <c r="G558" s="3">
        <f t="shared" si="96"/>
        <v>26.984126984126984</v>
      </c>
      <c r="H558" s="2">
        <v>31</v>
      </c>
      <c r="I558" s="2">
        <v>37</v>
      </c>
      <c r="J558" s="2">
        <v>7</v>
      </c>
      <c r="K558" s="2">
        <v>12</v>
      </c>
      <c r="L558" s="2">
        <v>8</v>
      </c>
      <c r="M558" s="2">
        <v>4</v>
      </c>
      <c r="N558" s="2">
        <f t="shared" si="97"/>
        <v>31</v>
      </c>
      <c r="O558" s="2">
        <f t="shared" si="98"/>
        <v>0</v>
      </c>
      <c r="P558" s="2">
        <f t="shared" si="95"/>
        <v>68</v>
      </c>
      <c r="Q558" s="6">
        <f t="shared" si="99"/>
        <v>1</v>
      </c>
      <c r="R558" s="3">
        <f t="shared" si="100"/>
        <v>54.411764705882348</v>
      </c>
      <c r="S558" s="3">
        <f t="shared" si="101"/>
        <v>10.294117647058822</v>
      </c>
      <c r="T558" s="3">
        <f t="shared" si="102"/>
        <v>17.647058823529413</v>
      </c>
      <c r="U558" s="3">
        <f t="shared" si="103"/>
        <v>11.76470588235294</v>
      </c>
      <c r="V558" s="3">
        <f t="shared" si="104"/>
        <v>5.8823529411764701</v>
      </c>
      <c r="W558" s="2">
        <f t="shared" si="105"/>
        <v>99.999999999999986</v>
      </c>
    </row>
    <row r="559" spans="1:23" x14ac:dyDescent="0.25">
      <c r="A559" s="1" t="s">
        <v>2553</v>
      </c>
      <c r="B559" s="1" t="str">
        <f>VLOOKUP(A559,'ResOrg-group_definitions'!B805:C903,2,FALSE)</f>
        <v>Shaw University</v>
      </c>
      <c r="C559" s="1" t="s">
        <v>2840</v>
      </c>
      <c r="D559" s="5" t="s">
        <v>9</v>
      </c>
      <c r="E559" s="2">
        <f t="shared" si="94"/>
        <v>9</v>
      </c>
      <c r="F559" s="2" t="e">
        <f>VLOOKUP(A559,'99HBCUs_AllUSpubs'!A:R,4,FALSE)</f>
        <v>#N/A</v>
      </c>
      <c r="G559" s="3" t="e">
        <f t="shared" si="96"/>
        <v>#N/A</v>
      </c>
      <c r="H559" s="2">
        <v>2</v>
      </c>
      <c r="I559" s="2">
        <v>7</v>
      </c>
      <c r="J559" s="2">
        <v>1</v>
      </c>
      <c r="K559" s="2">
        <v>1</v>
      </c>
      <c r="L559" s="2">
        <v>0</v>
      </c>
      <c r="M559" s="2">
        <v>0</v>
      </c>
      <c r="N559" s="2">
        <f t="shared" si="97"/>
        <v>2</v>
      </c>
      <c r="O559" s="2">
        <f t="shared" si="98"/>
        <v>0</v>
      </c>
      <c r="P559" s="2">
        <f t="shared" si="95"/>
        <v>9</v>
      </c>
      <c r="Q559" s="6">
        <f t="shared" si="99"/>
        <v>1</v>
      </c>
      <c r="R559" s="3">
        <f t="shared" si="100"/>
        <v>77.777777777777786</v>
      </c>
      <c r="S559" s="3">
        <f t="shared" si="101"/>
        <v>11.111111111111111</v>
      </c>
      <c r="T559" s="3">
        <f t="shared" si="102"/>
        <v>11.111111111111111</v>
      </c>
      <c r="U559" s="3">
        <f t="shared" si="103"/>
        <v>0</v>
      </c>
      <c r="V559" s="3">
        <f t="shared" si="104"/>
        <v>0</v>
      </c>
      <c r="W559" s="2">
        <f t="shared" si="105"/>
        <v>100.00000000000001</v>
      </c>
    </row>
    <row r="560" spans="1:23" x14ac:dyDescent="0.25">
      <c r="A560" s="1" t="s">
        <v>1675</v>
      </c>
      <c r="B560" s="1" t="str">
        <f>VLOOKUP(A560,'ResOrg-group_definitions'!B806:C904,2,FALSE)</f>
        <v>South Carolina State University</v>
      </c>
      <c r="C560" s="1" t="s">
        <v>2840</v>
      </c>
      <c r="D560" s="5" t="s">
        <v>9</v>
      </c>
      <c r="E560" s="2">
        <f t="shared" si="94"/>
        <v>81</v>
      </c>
      <c r="F560" s="2">
        <f>VLOOKUP(A560,'99HBCUs_AllUSpubs'!A:R,4,FALSE)</f>
        <v>166</v>
      </c>
      <c r="G560" s="3">
        <f t="shared" si="96"/>
        <v>48.795180722891565</v>
      </c>
      <c r="H560" s="2">
        <v>44</v>
      </c>
      <c r="I560" s="2">
        <v>37</v>
      </c>
      <c r="J560" s="2">
        <v>10</v>
      </c>
      <c r="K560" s="2">
        <v>17</v>
      </c>
      <c r="L560" s="2">
        <v>10</v>
      </c>
      <c r="M560" s="2">
        <v>7</v>
      </c>
      <c r="N560" s="2">
        <f t="shared" si="97"/>
        <v>44</v>
      </c>
      <c r="O560" s="2">
        <f t="shared" si="98"/>
        <v>0</v>
      </c>
      <c r="P560" s="2">
        <f t="shared" si="95"/>
        <v>81</v>
      </c>
      <c r="Q560" s="6">
        <f t="shared" si="99"/>
        <v>1</v>
      </c>
      <c r="R560" s="3">
        <f t="shared" si="100"/>
        <v>45.679012345679013</v>
      </c>
      <c r="S560" s="3">
        <f t="shared" si="101"/>
        <v>12.345679012345679</v>
      </c>
      <c r="T560" s="3">
        <f t="shared" si="102"/>
        <v>20.987654320987652</v>
      </c>
      <c r="U560" s="3">
        <f t="shared" si="103"/>
        <v>12.345679012345679</v>
      </c>
      <c r="V560" s="3">
        <f t="shared" si="104"/>
        <v>8.6419753086419746</v>
      </c>
      <c r="W560" s="2">
        <f t="shared" si="105"/>
        <v>100</v>
      </c>
    </row>
    <row r="561" spans="1:23" x14ac:dyDescent="0.25">
      <c r="A561" s="1" t="s">
        <v>1680</v>
      </c>
      <c r="B561" s="1" t="str">
        <f>VLOOKUP(A561,'ResOrg-group_definitions'!B807:C905,2,FALSE)</f>
        <v>Southern University and Agricultural and Mechanical College</v>
      </c>
      <c r="C561" s="1" t="s">
        <v>2840</v>
      </c>
      <c r="D561" s="5" t="s">
        <v>9</v>
      </c>
      <c r="E561" s="2">
        <f t="shared" si="94"/>
        <v>353</v>
      </c>
      <c r="F561" s="2">
        <f>VLOOKUP(A561,'99HBCUs_AllUSpubs'!A:R,4,FALSE)</f>
        <v>621</v>
      </c>
      <c r="G561" s="3">
        <f t="shared" si="96"/>
        <v>56.843800322061192</v>
      </c>
      <c r="H561" s="2">
        <v>302</v>
      </c>
      <c r="I561" s="2">
        <v>51</v>
      </c>
      <c r="J561" s="2">
        <v>65</v>
      </c>
      <c r="K561" s="2">
        <v>56</v>
      </c>
      <c r="L561" s="2">
        <v>65</v>
      </c>
      <c r="M561" s="2">
        <v>116</v>
      </c>
      <c r="N561" s="2">
        <f t="shared" si="97"/>
        <v>302</v>
      </c>
      <c r="O561" s="2">
        <f t="shared" si="98"/>
        <v>0</v>
      </c>
      <c r="P561" s="2">
        <f t="shared" si="95"/>
        <v>353</v>
      </c>
      <c r="Q561" s="6">
        <f t="shared" si="99"/>
        <v>1</v>
      </c>
      <c r="R561" s="3">
        <f t="shared" si="100"/>
        <v>14.447592067988669</v>
      </c>
      <c r="S561" s="3">
        <f t="shared" si="101"/>
        <v>18.413597733711047</v>
      </c>
      <c r="T561" s="3">
        <f t="shared" si="102"/>
        <v>15.864022662889518</v>
      </c>
      <c r="U561" s="3">
        <f t="shared" si="103"/>
        <v>18.413597733711047</v>
      </c>
      <c r="V561" s="3">
        <f t="shared" si="104"/>
        <v>32.861189801699723</v>
      </c>
      <c r="W561" s="2">
        <f t="shared" si="105"/>
        <v>100</v>
      </c>
    </row>
    <row r="562" spans="1:23" x14ac:dyDescent="0.25">
      <c r="A562" s="1" t="s">
        <v>2559</v>
      </c>
      <c r="B562" s="1" t="str">
        <f>VLOOKUP(A562,'ResOrg-group_definitions'!B808:C906,2,FALSE)</f>
        <v>Southern University at New Orleans</v>
      </c>
      <c r="C562" s="1" t="s">
        <v>2840</v>
      </c>
      <c r="D562" s="5" t="s">
        <v>9</v>
      </c>
      <c r="E562" s="2">
        <f t="shared" si="94"/>
        <v>18</v>
      </c>
      <c r="F562" s="2" t="e">
        <f>VLOOKUP(A562,'99HBCUs_AllUSpubs'!A:R,4,FALSE)</f>
        <v>#N/A</v>
      </c>
      <c r="G562" s="3" t="e">
        <f t="shared" si="96"/>
        <v>#N/A</v>
      </c>
      <c r="H562" s="2">
        <v>16</v>
      </c>
      <c r="I562" s="2">
        <v>2</v>
      </c>
      <c r="J562" s="2">
        <v>5</v>
      </c>
      <c r="K562" s="2">
        <v>4</v>
      </c>
      <c r="L562" s="2">
        <v>4</v>
      </c>
      <c r="M562" s="2">
        <v>3</v>
      </c>
      <c r="N562" s="2">
        <f t="shared" si="97"/>
        <v>16</v>
      </c>
      <c r="O562" s="2">
        <f t="shared" si="98"/>
        <v>0</v>
      </c>
      <c r="P562" s="2">
        <f t="shared" si="95"/>
        <v>18</v>
      </c>
      <c r="Q562" s="6">
        <f t="shared" si="99"/>
        <v>1</v>
      </c>
      <c r="R562" s="3">
        <f t="shared" si="100"/>
        <v>11.111111111111111</v>
      </c>
      <c r="S562" s="3">
        <f t="shared" si="101"/>
        <v>27.777777777777779</v>
      </c>
      <c r="T562" s="3">
        <f t="shared" si="102"/>
        <v>22.222222222222221</v>
      </c>
      <c r="U562" s="3">
        <f t="shared" si="103"/>
        <v>22.222222222222221</v>
      </c>
      <c r="V562" s="3">
        <f t="shared" si="104"/>
        <v>16.666666666666664</v>
      </c>
      <c r="W562" s="2">
        <f t="shared" si="105"/>
        <v>100</v>
      </c>
    </row>
    <row r="563" spans="1:23" x14ac:dyDescent="0.25">
      <c r="A563" s="1" t="s">
        <v>2565</v>
      </c>
      <c r="B563" s="1" t="str">
        <f>VLOOKUP(A563,'ResOrg-group_definitions'!B809:C907,2,FALSE)</f>
        <v>Spelman College</v>
      </c>
      <c r="C563" s="1" t="s">
        <v>2840</v>
      </c>
      <c r="D563" s="5" t="s">
        <v>9</v>
      </c>
      <c r="E563" s="2">
        <f t="shared" si="94"/>
        <v>172</v>
      </c>
      <c r="F563" s="2">
        <f>VLOOKUP(A563,'99HBCUs_AllUSpubs'!A:R,4,FALSE)</f>
        <v>395</v>
      </c>
      <c r="G563" s="3">
        <f t="shared" si="96"/>
        <v>43.544303797468352</v>
      </c>
      <c r="H563" s="2">
        <v>116</v>
      </c>
      <c r="I563" s="2">
        <v>56</v>
      </c>
      <c r="J563" s="2">
        <v>19</v>
      </c>
      <c r="K563" s="2">
        <v>58</v>
      </c>
      <c r="L563" s="2">
        <v>27</v>
      </c>
      <c r="M563" s="2">
        <v>12</v>
      </c>
      <c r="N563" s="2">
        <f t="shared" si="97"/>
        <v>116</v>
      </c>
      <c r="O563" s="2">
        <f t="shared" si="98"/>
        <v>0</v>
      </c>
      <c r="P563" s="2">
        <f t="shared" si="95"/>
        <v>172</v>
      </c>
      <c r="Q563" s="6">
        <f t="shared" si="99"/>
        <v>1</v>
      </c>
      <c r="R563" s="3">
        <f t="shared" si="100"/>
        <v>32.558139534883722</v>
      </c>
      <c r="S563" s="3">
        <f t="shared" si="101"/>
        <v>11.046511627906977</v>
      </c>
      <c r="T563" s="3">
        <f t="shared" si="102"/>
        <v>33.720930232558139</v>
      </c>
      <c r="U563" s="3">
        <f t="shared" si="103"/>
        <v>15.697674418604651</v>
      </c>
      <c r="V563" s="3">
        <f t="shared" si="104"/>
        <v>6.9767441860465116</v>
      </c>
      <c r="W563" s="2">
        <f t="shared" si="105"/>
        <v>100.00000000000001</v>
      </c>
    </row>
    <row r="564" spans="1:23" x14ac:dyDescent="0.25">
      <c r="A564" s="1" t="s">
        <v>2567</v>
      </c>
      <c r="B564" s="1" t="str">
        <f>VLOOKUP(A564,'ResOrg-group_definitions'!B810:C908,2,FALSE)</f>
        <v>St. Philip's College</v>
      </c>
      <c r="C564" s="1" t="s">
        <v>2840</v>
      </c>
      <c r="D564" s="5" t="s">
        <v>9</v>
      </c>
      <c r="E564" s="2">
        <f t="shared" si="94"/>
        <v>1</v>
      </c>
      <c r="F564" s="2" t="e">
        <f>VLOOKUP(A564,'99HBCUs_AllUSpubs'!A:R,4,FALSE)</f>
        <v>#N/A</v>
      </c>
      <c r="G564" s="3" t="e">
        <f t="shared" si="96"/>
        <v>#N/A</v>
      </c>
      <c r="H564" s="2">
        <v>0</v>
      </c>
      <c r="I564" s="2">
        <v>1</v>
      </c>
      <c r="J564" s="2">
        <v>0</v>
      </c>
      <c r="K564" s="2">
        <v>0</v>
      </c>
      <c r="L564" s="2">
        <v>0</v>
      </c>
      <c r="M564" s="2">
        <v>0</v>
      </c>
      <c r="N564" s="2">
        <f t="shared" si="97"/>
        <v>0</v>
      </c>
      <c r="O564" s="2">
        <f t="shared" si="98"/>
        <v>0</v>
      </c>
      <c r="P564" s="2">
        <f t="shared" si="95"/>
        <v>1</v>
      </c>
      <c r="Q564" s="6">
        <f t="shared" si="99"/>
        <v>1</v>
      </c>
      <c r="R564" s="3">
        <f t="shared" si="100"/>
        <v>100</v>
      </c>
      <c r="S564" s="3">
        <f t="shared" si="101"/>
        <v>0</v>
      </c>
      <c r="T564" s="3">
        <f t="shared" si="102"/>
        <v>0</v>
      </c>
      <c r="U564" s="3">
        <f t="shared" si="103"/>
        <v>0</v>
      </c>
      <c r="V564" s="3">
        <f t="shared" si="104"/>
        <v>0</v>
      </c>
      <c r="W564" s="2">
        <f t="shared" si="105"/>
        <v>100</v>
      </c>
    </row>
    <row r="565" spans="1:23" x14ac:dyDescent="0.25">
      <c r="A565" s="1" t="s">
        <v>2569</v>
      </c>
      <c r="B565" s="1" t="str">
        <f>VLOOKUP(A565,'ResOrg-group_definitions'!B811:C909,2,FALSE)</f>
        <v>Stillman College</v>
      </c>
      <c r="C565" s="1" t="s">
        <v>2840</v>
      </c>
      <c r="D565" s="5" t="s">
        <v>9</v>
      </c>
      <c r="E565" s="2">
        <f t="shared" si="94"/>
        <v>7</v>
      </c>
      <c r="F565" s="2" t="e">
        <f>VLOOKUP(A565,'99HBCUs_AllUSpubs'!A:R,4,FALSE)</f>
        <v>#N/A</v>
      </c>
      <c r="G565" s="3" t="e">
        <f t="shared" si="96"/>
        <v>#N/A</v>
      </c>
      <c r="H565" s="2">
        <v>5</v>
      </c>
      <c r="I565" s="2">
        <v>2</v>
      </c>
      <c r="J565" s="2">
        <v>3</v>
      </c>
      <c r="K565" s="2">
        <v>2</v>
      </c>
      <c r="L565" s="2">
        <v>0</v>
      </c>
      <c r="M565" s="2">
        <v>0</v>
      </c>
      <c r="N565" s="2">
        <f t="shared" si="97"/>
        <v>5</v>
      </c>
      <c r="O565" s="2">
        <f t="shared" si="98"/>
        <v>0</v>
      </c>
      <c r="P565" s="2">
        <f t="shared" si="95"/>
        <v>7</v>
      </c>
      <c r="Q565" s="6">
        <f t="shared" si="99"/>
        <v>1</v>
      </c>
      <c r="R565" s="3">
        <f t="shared" si="100"/>
        <v>28.571428571428569</v>
      </c>
      <c r="S565" s="3">
        <f t="shared" si="101"/>
        <v>42.857142857142854</v>
      </c>
      <c r="T565" s="3">
        <f t="shared" si="102"/>
        <v>28.571428571428569</v>
      </c>
      <c r="U565" s="3">
        <f t="shared" si="103"/>
        <v>0</v>
      </c>
      <c r="V565" s="3">
        <f t="shared" si="104"/>
        <v>0</v>
      </c>
      <c r="W565" s="2">
        <f t="shared" si="105"/>
        <v>99.999999999999986</v>
      </c>
    </row>
    <row r="566" spans="1:23" x14ac:dyDescent="0.25">
      <c r="A566" s="1" t="s">
        <v>2571</v>
      </c>
      <c r="B566" s="1" t="str">
        <f>VLOOKUP(A566,'ResOrg-group_definitions'!B812:C910,2,FALSE)</f>
        <v>Talladega College</v>
      </c>
      <c r="C566" s="1" t="s">
        <v>2840</v>
      </c>
      <c r="D566" s="5" t="s">
        <v>9</v>
      </c>
      <c r="E566" s="2">
        <f t="shared" si="94"/>
        <v>2</v>
      </c>
      <c r="F566" s="2" t="e">
        <f>VLOOKUP(A566,'99HBCUs_AllUSpubs'!A:R,4,FALSE)</f>
        <v>#N/A</v>
      </c>
      <c r="G566" s="3" t="e">
        <f t="shared" si="96"/>
        <v>#N/A</v>
      </c>
      <c r="H566" s="2">
        <v>0</v>
      </c>
      <c r="I566" s="2">
        <v>2</v>
      </c>
      <c r="J566" s="2">
        <v>0</v>
      </c>
      <c r="K566" s="2">
        <v>0</v>
      </c>
      <c r="L566" s="2">
        <v>0</v>
      </c>
      <c r="M566" s="2">
        <v>0</v>
      </c>
      <c r="N566" s="2">
        <f t="shared" si="97"/>
        <v>0</v>
      </c>
      <c r="O566" s="2">
        <f t="shared" si="98"/>
        <v>0</v>
      </c>
      <c r="P566" s="2">
        <f t="shared" si="95"/>
        <v>2</v>
      </c>
      <c r="Q566" s="6">
        <f t="shared" si="99"/>
        <v>1</v>
      </c>
      <c r="R566" s="3">
        <f t="shared" si="100"/>
        <v>100</v>
      </c>
      <c r="S566" s="3">
        <f t="shared" si="101"/>
        <v>0</v>
      </c>
      <c r="T566" s="3">
        <f t="shared" si="102"/>
        <v>0</v>
      </c>
      <c r="U566" s="3">
        <f t="shared" si="103"/>
        <v>0</v>
      </c>
      <c r="V566" s="3">
        <f t="shared" si="104"/>
        <v>0</v>
      </c>
      <c r="W566" s="2">
        <f t="shared" si="105"/>
        <v>100</v>
      </c>
    </row>
    <row r="567" spans="1:23" x14ac:dyDescent="0.25">
      <c r="A567" s="1" t="s">
        <v>1682</v>
      </c>
      <c r="B567" s="1" t="str">
        <f>VLOOKUP(A567,'ResOrg-group_definitions'!B813:C911,2,FALSE)</f>
        <v>Tennessee State University</v>
      </c>
      <c r="C567" s="1" t="s">
        <v>2840</v>
      </c>
      <c r="D567" s="5" t="s">
        <v>9</v>
      </c>
      <c r="E567" s="2">
        <f t="shared" si="94"/>
        <v>825</v>
      </c>
      <c r="F567" s="2">
        <f>VLOOKUP(A567,'99HBCUs_AllUSpubs'!A:R,4,FALSE)</f>
        <v>1632</v>
      </c>
      <c r="G567" s="3">
        <f t="shared" si="96"/>
        <v>50.55147058823529</v>
      </c>
      <c r="H567" s="2">
        <v>553</v>
      </c>
      <c r="I567" s="2">
        <v>272</v>
      </c>
      <c r="J567" s="2">
        <v>73</v>
      </c>
      <c r="K567" s="2">
        <v>253</v>
      </c>
      <c r="L567" s="2">
        <v>141</v>
      </c>
      <c r="M567" s="2">
        <v>86</v>
      </c>
      <c r="N567" s="2">
        <f t="shared" si="97"/>
        <v>553</v>
      </c>
      <c r="O567" s="2">
        <f t="shared" si="98"/>
        <v>0</v>
      </c>
      <c r="P567" s="2">
        <f t="shared" si="95"/>
        <v>825</v>
      </c>
      <c r="Q567" s="6">
        <f t="shared" si="99"/>
        <v>1</v>
      </c>
      <c r="R567" s="3">
        <f t="shared" si="100"/>
        <v>32.969696969696969</v>
      </c>
      <c r="S567" s="3">
        <f t="shared" si="101"/>
        <v>8.8484848484848477</v>
      </c>
      <c r="T567" s="3">
        <f t="shared" si="102"/>
        <v>30.666666666666664</v>
      </c>
      <c r="U567" s="3">
        <f t="shared" si="103"/>
        <v>17.09090909090909</v>
      </c>
      <c r="V567" s="3">
        <f t="shared" si="104"/>
        <v>10.424242424242426</v>
      </c>
      <c r="W567" s="2">
        <f t="shared" si="105"/>
        <v>99.999999999999986</v>
      </c>
    </row>
    <row r="568" spans="1:23" x14ac:dyDescent="0.25">
      <c r="A568" s="1" t="s">
        <v>2575</v>
      </c>
      <c r="B568" s="1" t="str">
        <f>VLOOKUP(A568,'ResOrg-group_definitions'!B814:C912,2,FALSE)</f>
        <v>Texas Southern University</v>
      </c>
      <c r="C568" s="1" t="s">
        <v>2840</v>
      </c>
      <c r="D568" s="5" t="s">
        <v>9</v>
      </c>
      <c r="E568" s="2">
        <f t="shared" ref="E568:E581" si="106">H568+I568</f>
        <v>324</v>
      </c>
      <c r="F568" s="2">
        <f>VLOOKUP(A568,'99HBCUs_AllUSpubs'!A:R,4,FALSE)</f>
        <v>871</v>
      </c>
      <c r="G568" s="3">
        <f t="shared" si="96"/>
        <v>37.198622273249136</v>
      </c>
      <c r="H568" s="2">
        <v>219</v>
      </c>
      <c r="I568" s="2">
        <v>105</v>
      </c>
      <c r="J568" s="2">
        <v>60</v>
      </c>
      <c r="K568" s="2">
        <v>101</v>
      </c>
      <c r="L568" s="2">
        <v>30</v>
      </c>
      <c r="M568" s="2">
        <v>28</v>
      </c>
      <c r="N568" s="2">
        <f t="shared" si="97"/>
        <v>219</v>
      </c>
      <c r="O568" s="2">
        <f t="shared" si="98"/>
        <v>0</v>
      </c>
      <c r="P568" s="2">
        <f t="shared" ref="P568:P581" si="107">H568+I568</f>
        <v>324</v>
      </c>
      <c r="Q568" s="6">
        <f t="shared" si="99"/>
        <v>1</v>
      </c>
      <c r="R568" s="3">
        <f t="shared" si="100"/>
        <v>32.407407407407405</v>
      </c>
      <c r="S568" s="3">
        <f t="shared" si="101"/>
        <v>18.518518518518519</v>
      </c>
      <c r="T568" s="3">
        <f t="shared" si="102"/>
        <v>31.172839506172838</v>
      </c>
      <c r="U568" s="3">
        <f t="shared" si="103"/>
        <v>9.2592592592592595</v>
      </c>
      <c r="V568" s="3">
        <f t="shared" si="104"/>
        <v>8.6419753086419746</v>
      </c>
      <c r="W568" s="2">
        <f t="shared" si="105"/>
        <v>100</v>
      </c>
    </row>
    <row r="569" spans="1:23" x14ac:dyDescent="0.25">
      <c r="A569" s="1" t="s">
        <v>2577</v>
      </c>
      <c r="B569" s="1" t="str">
        <f>VLOOKUP(A569,'ResOrg-group_definitions'!B815:C913,2,FALSE)</f>
        <v>Tougaloo College</v>
      </c>
      <c r="C569" s="1" t="s">
        <v>2840</v>
      </c>
      <c r="D569" s="5" t="s">
        <v>9</v>
      </c>
      <c r="E569" s="2">
        <f t="shared" si="106"/>
        <v>56</v>
      </c>
      <c r="F569" s="2" t="e">
        <f>VLOOKUP(A569,'99HBCUs_AllUSpubs'!A:R,4,FALSE)</f>
        <v>#N/A</v>
      </c>
      <c r="G569" s="3" t="e">
        <f t="shared" si="96"/>
        <v>#N/A</v>
      </c>
      <c r="H569" s="2">
        <v>46</v>
      </c>
      <c r="I569" s="2">
        <v>10</v>
      </c>
      <c r="J569" s="2">
        <v>9</v>
      </c>
      <c r="K569" s="2">
        <v>23</v>
      </c>
      <c r="L569" s="2">
        <v>11</v>
      </c>
      <c r="M569" s="2">
        <v>3</v>
      </c>
      <c r="N569" s="2">
        <f t="shared" si="97"/>
        <v>46</v>
      </c>
      <c r="O569" s="2">
        <f t="shared" si="98"/>
        <v>0</v>
      </c>
      <c r="P569" s="2">
        <f t="shared" si="107"/>
        <v>56</v>
      </c>
      <c r="Q569" s="6">
        <f t="shared" si="99"/>
        <v>1</v>
      </c>
      <c r="R569" s="3">
        <f t="shared" si="100"/>
        <v>17.857142857142858</v>
      </c>
      <c r="S569" s="3">
        <f t="shared" si="101"/>
        <v>16.071428571428573</v>
      </c>
      <c r="T569" s="3">
        <f t="shared" si="102"/>
        <v>41.071428571428569</v>
      </c>
      <c r="U569" s="3">
        <f t="shared" si="103"/>
        <v>19.642857142857142</v>
      </c>
      <c r="V569" s="3">
        <f t="shared" si="104"/>
        <v>5.3571428571428568</v>
      </c>
      <c r="W569" s="2">
        <f t="shared" si="105"/>
        <v>100</v>
      </c>
    </row>
    <row r="570" spans="1:23" x14ac:dyDescent="0.25">
      <c r="A570" s="1" t="s">
        <v>1689</v>
      </c>
      <c r="B570" s="1" t="str">
        <f>VLOOKUP(A570,'ResOrg-group_definitions'!B816:C914,2,FALSE)</f>
        <v>Tuskegee University</v>
      </c>
      <c r="C570" s="1" t="s">
        <v>2840</v>
      </c>
      <c r="D570" s="5" t="s">
        <v>9</v>
      </c>
      <c r="E570" s="2">
        <f t="shared" si="106"/>
        <v>448</v>
      </c>
      <c r="F570" s="2">
        <f>VLOOKUP(A570,'99HBCUs_AllUSpubs'!A:R,4,FALSE)</f>
        <v>935</v>
      </c>
      <c r="G570" s="3">
        <f t="shared" si="96"/>
        <v>47.914438502673796</v>
      </c>
      <c r="H570" s="2">
        <v>278</v>
      </c>
      <c r="I570" s="2">
        <v>170</v>
      </c>
      <c r="J570" s="2">
        <v>47</v>
      </c>
      <c r="K570" s="2">
        <v>145</v>
      </c>
      <c r="L570" s="2">
        <v>56</v>
      </c>
      <c r="M570" s="2">
        <v>30</v>
      </c>
      <c r="N570" s="2">
        <f t="shared" si="97"/>
        <v>278</v>
      </c>
      <c r="O570" s="2">
        <f t="shared" si="98"/>
        <v>0</v>
      </c>
      <c r="P570" s="2">
        <f t="shared" si="107"/>
        <v>448</v>
      </c>
      <c r="Q570" s="6">
        <f t="shared" si="99"/>
        <v>1</v>
      </c>
      <c r="R570" s="3">
        <f t="shared" si="100"/>
        <v>37.946428571428569</v>
      </c>
      <c r="S570" s="3">
        <f t="shared" si="101"/>
        <v>10.491071428571429</v>
      </c>
      <c r="T570" s="3">
        <f t="shared" si="102"/>
        <v>32.366071428571431</v>
      </c>
      <c r="U570" s="3">
        <f t="shared" si="103"/>
        <v>12.5</v>
      </c>
      <c r="V570" s="3">
        <f t="shared" si="104"/>
        <v>6.6964285714285712</v>
      </c>
      <c r="W570" s="2">
        <f t="shared" si="105"/>
        <v>100</v>
      </c>
    </row>
    <row r="571" spans="1:23" x14ac:dyDescent="0.25">
      <c r="A571" s="1" t="s">
        <v>1696</v>
      </c>
      <c r="B571" s="1" t="str">
        <f>VLOOKUP(A571,'ResOrg-group_definitions'!B817:C915,2,FALSE)</f>
        <v>University of Arkansas at Pine Bluff</v>
      </c>
      <c r="C571" s="1" t="s">
        <v>2840</v>
      </c>
      <c r="D571" s="5" t="s">
        <v>9</v>
      </c>
      <c r="E571" s="2">
        <f t="shared" si="106"/>
        <v>172</v>
      </c>
      <c r="F571" s="2">
        <f>VLOOKUP(A571,'99HBCUs_AllUSpubs'!A:R,4,FALSE)</f>
        <v>341</v>
      </c>
      <c r="G571" s="3">
        <f t="shared" si="96"/>
        <v>50.439882697947212</v>
      </c>
      <c r="H571" s="2">
        <v>107</v>
      </c>
      <c r="I571" s="2">
        <v>65</v>
      </c>
      <c r="J571" s="2">
        <v>14</v>
      </c>
      <c r="K571" s="2">
        <v>51</v>
      </c>
      <c r="L571" s="2">
        <v>23</v>
      </c>
      <c r="M571" s="2">
        <v>19</v>
      </c>
      <c r="N571" s="2">
        <f t="shared" si="97"/>
        <v>107</v>
      </c>
      <c r="O571" s="2">
        <f t="shared" si="98"/>
        <v>0</v>
      </c>
      <c r="P571" s="2">
        <f t="shared" si="107"/>
        <v>172</v>
      </c>
      <c r="Q571" s="6">
        <f t="shared" si="99"/>
        <v>1</v>
      </c>
      <c r="R571" s="3">
        <f t="shared" si="100"/>
        <v>37.790697674418603</v>
      </c>
      <c r="S571" s="3">
        <f t="shared" si="101"/>
        <v>8.1395348837209305</v>
      </c>
      <c r="T571" s="3">
        <f t="shared" si="102"/>
        <v>29.651162790697676</v>
      </c>
      <c r="U571" s="3">
        <f t="shared" si="103"/>
        <v>13.372093023255813</v>
      </c>
      <c r="V571" s="3">
        <f t="shared" si="104"/>
        <v>11.046511627906977</v>
      </c>
      <c r="W571" s="2">
        <f t="shared" si="105"/>
        <v>100.00000000000001</v>
      </c>
    </row>
    <row r="572" spans="1:23" x14ac:dyDescent="0.25">
      <c r="A572" s="1" t="s">
        <v>1705</v>
      </c>
      <c r="B572" s="1" t="str">
        <f>VLOOKUP(A572,'ResOrg-group_definitions'!B818:C916,2,FALSE)</f>
        <v>University of Maryland Eastern Shore</v>
      </c>
      <c r="C572" s="1" t="s">
        <v>2840</v>
      </c>
      <c r="D572" s="5" t="s">
        <v>9</v>
      </c>
      <c r="E572" s="2">
        <f t="shared" si="106"/>
        <v>283</v>
      </c>
      <c r="F572" s="2">
        <f>VLOOKUP(A572,'99HBCUs_AllUSpubs'!A:R,4,FALSE)</f>
        <v>678</v>
      </c>
      <c r="G572" s="3">
        <f t="shared" si="96"/>
        <v>41.740412979351035</v>
      </c>
      <c r="H572" s="2">
        <v>184</v>
      </c>
      <c r="I572" s="2">
        <v>99</v>
      </c>
      <c r="J572" s="2">
        <v>29</v>
      </c>
      <c r="K572" s="2">
        <v>72</v>
      </c>
      <c r="L572" s="2">
        <v>38</v>
      </c>
      <c r="M572" s="2">
        <v>45</v>
      </c>
      <c r="N572" s="2">
        <f t="shared" si="97"/>
        <v>184</v>
      </c>
      <c r="O572" s="2">
        <f t="shared" si="98"/>
        <v>0</v>
      </c>
      <c r="P572" s="2">
        <f t="shared" si="107"/>
        <v>283</v>
      </c>
      <c r="Q572" s="6">
        <f t="shared" si="99"/>
        <v>1</v>
      </c>
      <c r="R572" s="3">
        <f t="shared" si="100"/>
        <v>34.982332155477032</v>
      </c>
      <c r="S572" s="3">
        <f t="shared" si="101"/>
        <v>10.247349823321555</v>
      </c>
      <c r="T572" s="3">
        <f t="shared" si="102"/>
        <v>25.441696113074201</v>
      </c>
      <c r="U572" s="3">
        <f t="shared" si="103"/>
        <v>13.427561837455832</v>
      </c>
      <c r="V572" s="3">
        <f t="shared" si="104"/>
        <v>15.901060070671377</v>
      </c>
      <c r="W572" s="2">
        <f t="shared" si="105"/>
        <v>99.999999999999986</v>
      </c>
    </row>
    <row r="573" spans="1:23" x14ac:dyDescent="0.25">
      <c r="A573" s="1" t="s">
        <v>1736</v>
      </c>
      <c r="B573" s="1" t="str">
        <f>VLOOKUP(A573,'ResOrg-group_definitions'!B819:C917,2,FALSE)</f>
        <v>University of the District of Columbia</v>
      </c>
      <c r="C573" s="1" t="s">
        <v>2840</v>
      </c>
      <c r="D573" s="5" t="s">
        <v>9</v>
      </c>
      <c r="E573" s="2">
        <f t="shared" si="106"/>
        <v>235</v>
      </c>
      <c r="F573" s="2">
        <f>VLOOKUP(A573,'99HBCUs_AllUSpubs'!A:R,4,FALSE)</f>
        <v>561</v>
      </c>
      <c r="G573" s="3">
        <f t="shared" si="96"/>
        <v>41.889483065953655</v>
      </c>
      <c r="H573" s="2">
        <v>107</v>
      </c>
      <c r="I573" s="2">
        <v>128</v>
      </c>
      <c r="J573" s="2">
        <v>23</v>
      </c>
      <c r="K573" s="2">
        <v>54</v>
      </c>
      <c r="L573" s="2">
        <v>16</v>
      </c>
      <c r="M573" s="2">
        <v>14</v>
      </c>
      <c r="N573" s="2">
        <f t="shared" si="97"/>
        <v>107</v>
      </c>
      <c r="O573" s="2">
        <f t="shared" si="98"/>
        <v>0</v>
      </c>
      <c r="P573" s="2">
        <f t="shared" si="107"/>
        <v>235</v>
      </c>
      <c r="Q573" s="6">
        <f t="shared" si="99"/>
        <v>1</v>
      </c>
      <c r="R573" s="3">
        <f t="shared" si="100"/>
        <v>54.468085106382979</v>
      </c>
      <c r="S573" s="3">
        <f t="shared" si="101"/>
        <v>9.787234042553191</v>
      </c>
      <c r="T573" s="3">
        <f t="shared" si="102"/>
        <v>22.978723404255319</v>
      </c>
      <c r="U573" s="3">
        <f t="shared" si="103"/>
        <v>6.8085106382978724</v>
      </c>
      <c r="V573" s="3">
        <f t="shared" si="104"/>
        <v>5.9574468085106389</v>
      </c>
      <c r="W573" s="2">
        <f t="shared" si="105"/>
        <v>100</v>
      </c>
    </row>
    <row r="574" spans="1:23" x14ac:dyDescent="0.25">
      <c r="A574" s="1" t="s">
        <v>1738</v>
      </c>
      <c r="B574" s="1" t="str">
        <f>VLOOKUP(A574,'ResOrg-group_definitions'!B820:C918,2,FALSE)</f>
        <v>University of the Virgin Islands</v>
      </c>
      <c r="C574" s="1" t="s">
        <v>2840</v>
      </c>
      <c r="D574" s="5" t="s">
        <v>9</v>
      </c>
      <c r="E574" s="2">
        <f t="shared" si="106"/>
        <v>163</v>
      </c>
      <c r="F574" s="2">
        <f>VLOOKUP(A574,'99HBCUs_AllUSpubs'!A:R,4,FALSE)</f>
        <v>220</v>
      </c>
      <c r="G574" s="3">
        <f t="shared" si="96"/>
        <v>74.090909090909093</v>
      </c>
      <c r="H574" s="2">
        <v>119</v>
      </c>
      <c r="I574" s="2">
        <v>44</v>
      </c>
      <c r="J574" s="2">
        <v>18</v>
      </c>
      <c r="K574" s="2">
        <v>48</v>
      </c>
      <c r="L574" s="2">
        <v>33</v>
      </c>
      <c r="M574" s="2">
        <v>20</v>
      </c>
      <c r="N574" s="2">
        <f t="shared" si="97"/>
        <v>119</v>
      </c>
      <c r="O574" s="2">
        <f t="shared" si="98"/>
        <v>0</v>
      </c>
      <c r="P574" s="2">
        <f t="shared" si="107"/>
        <v>163</v>
      </c>
      <c r="Q574" s="6">
        <f t="shared" si="99"/>
        <v>1</v>
      </c>
      <c r="R574" s="3">
        <f t="shared" si="100"/>
        <v>26.993865030674847</v>
      </c>
      <c r="S574" s="3">
        <f t="shared" si="101"/>
        <v>11.042944785276074</v>
      </c>
      <c r="T574" s="3">
        <f t="shared" si="102"/>
        <v>29.447852760736197</v>
      </c>
      <c r="U574" s="3">
        <f t="shared" si="103"/>
        <v>20.245398773006134</v>
      </c>
      <c r="V574" s="3">
        <f t="shared" si="104"/>
        <v>12.269938650306749</v>
      </c>
      <c r="W574" s="2">
        <f t="shared" si="105"/>
        <v>100</v>
      </c>
    </row>
    <row r="575" spans="1:23" x14ac:dyDescent="0.25">
      <c r="A575" s="1" t="s">
        <v>1741</v>
      </c>
      <c r="B575" s="1" t="str">
        <f>VLOOKUP(A575,'ResOrg-group_definitions'!B821:C919,2,FALSE)</f>
        <v>Virginia State University</v>
      </c>
      <c r="C575" s="1" t="s">
        <v>2840</v>
      </c>
      <c r="D575" s="5" t="s">
        <v>9</v>
      </c>
      <c r="E575" s="2">
        <f t="shared" si="106"/>
        <v>114</v>
      </c>
      <c r="F575" s="2">
        <f>VLOOKUP(A575,'99HBCUs_AllUSpubs'!A:R,4,FALSE)</f>
        <v>367</v>
      </c>
      <c r="G575" s="3">
        <f t="shared" si="96"/>
        <v>31.062670299727518</v>
      </c>
      <c r="H575" s="2">
        <v>64</v>
      </c>
      <c r="I575" s="2">
        <v>50</v>
      </c>
      <c r="J575" s="2">
        <v>13</v>
      </c>
      <c r="K575" s="2">
        <v>32</v>
      </c>
      <c r="L575" s="2">
        <v>16</v>
      </c>
      <c r="M575" s="2">
        <v>3</v>
      </c>
      <c r="N575" s="2">
        <f t="shared" si="97"/>
        <v>64</v>
      </c>
      <c r="O575" s="2">
        <f t="shared" si="98"/>
        <v>0</v>
      </c>
      <c r="P575" s="2">
        <f t="shared" si="107"/>
        <v>114</v>
      </c>
      <c r="Q575" s="6">
        <f t="shared" si="99"/>
        <v>1</v>
      </c>
      <c r="R575" s="3">
        <f t="shared" si="100"/>
        <v>43.859649122807014</v>
      </c>
      <c r="S575" s="3">
        <f t="shared" si="101"/>
        <v>11.403508771929824</v>
      </c>
      <c r="T575" s="3">
        <f t="shared" si="102"/>
        <v>28.07017543859649</v>
      </c>
      <c r="U575" s="3">
        <f t="shared" si="103"/>
        <v>14.035087719298245</v>
      </c>
      <c r="V575" s="3">
        <f t="shared" si="104"/>
        <v>2.6315789473684208</v>
      </c>
      <c r="W575" s="2">
        <f t="shared" si="105"/>
        <v>100</v>
      </c>
    </row>
    <row r="576" spans="1:23" x14ac:dyDescent="0.25">
      <c r="A576" s="1" t="s">
        <v>2581</v>
      </c>
      <c r="B576" s="1" t="str">
        <f>VLOOKUP(A576,'ResOrg-group_definitions'!B822:C920,2,FALSE)</f>
        <v>Virginia Union University</v>
      </c>
      <c r="C576" s="1" t="s">
        <v>2840</v>
      </c>
      <c r="D576" s="5" t="s">
        <v>9</v>
      </c>
      <c r="E576" s="2">
        <f t="shared" si="106"/>
        <v>15</v>
      </c>
      <c r="F576" s="2" t="e">
        <f>VLOOKUP(A576,'99HBCUs_AllUSpubs'!A:R,4,FALSE)</f>
        <v>#N/A</v>
      </c>
      <c r="G576" s="3" t="e">
        <f t="shared" si="96"/>
        <v>#N/A</v>
      </c>
      <c r="H576" s="2">
        <v>12</v>
      </c>
      <c r="I576" s="2">
        <v>3</v>
      </c>
      <c r="J576" s="2">
        <v>6</v>
      </c>
      <c r="K576" s="2">
        <v>0</v>
      </c>
      <c r="L576" s="2">
        <v>2</v>
      </c>
      <c r="M576" s="2">
        <v>4</v>
      </c>
      <c r="N576" s="2">
        <f t="shared" si="97"/>
        <v>12</v>
      </c>
      <c r="O576" s="2">
        <f t="shared" si="98"/>
        <v>0</v>
      </c>
      <c r="P576" s="2">
        <f t="shared" si="107"/>
        <v>15</v>
      </c>
      <c r="Q576" s="6">
        <f t="shared" si="99"/>
        <v>1</v>
      </c>
      <c r="R576" s="3">
        <f t="shared" si="100"/>
        <v>20</v>
      </c>
      <c r="S576" s="3">
        <f t="shared" si="101"/>
        <v>40</v>
      </c>
      <c r="T576" s="3">
        <f t="shared" si="102"/>
        <v>0</v>
      </c>
      <c r="U576" s="3">
        <f t="shared" si="103"/>
        <v>13.333333333333334</v>
      </c>
      <c r="V576" s="3">
        <f t="shared" si="104"/>
        <v>26.666666666666668</v>
      </c>
      <c r="W576" s="2">
        <f t="shared" si="105"/>
        <v>100</v>
      </c>
    </row>
    <row r="577" spans="1:23" x14ac:dyDescent="0.25">
      <c r="A577" s="1" t="s">
        <v>2585</v>
      </c>
      <c r="B577" s="1" t="str">
        <f>VLOOKUP(A577,'ResOrg-group_definitions'!B823:C921,2,FALSE)</f>
        <v>Voorhees College</v>
      </c>
      <c r="C577" s="1" t="s">
        <v>2840</v>
      </c>
      <c r="D577" s="5" t="s">
        <v>9</v>
      </c>
      <c r="E577" s="2">
        <f t="shared" si="106"/>
        <v>2</v>
      </c>
      <c r="F577" s="2" t="e">
        <f>VLOOKUP(A577,'99HBCUs_AllUSpubs'!A:R,4,FALSE)</f>
        <v>#N/A</v>
      </c>
      <c r="G577" s="3" t="e">
        <f t="shared" si="96"/>
        <v>#N/A</v>
      </c>
      <c r="H577" s="2">
        <v>0</v>
      </c>
      <c r="I577" s="2">
        <v>2</v>
      </c>
      <c r="J577" s="2">
        <v>0</v>
      </c>
      <c r="K577" s="2">
        <v>0</v>
      </c>
      <c r="L577" s="2">
        <v>0</v>
      </c>
      <c r="M577" s="2">
        <v>0</v>
      </c>
      <c r="N577" s="2">
        <f t="shared" si="97"/>
        <v>0</v>
      </c>
      <c r="O577" s="2">
        <f t="shared" si="98"/>
        <v>0</v>
      </c>
      <c r="P577" s="2">
        <f t="shared" si="107"/>
        <v>2</v>
      </c>
      <c r="Q577" s="6">
        <f t="shared" si="99"/>
        <v>1</v>
      </c>
      <c r="R577" s="3">
        <f t="shared" si="100"/>
        <v>100</v>
      </c>
      <c r="S577" s="3">
        <f t="shared" si="101"/>
        <v>0</v>
      </c>
      <c r="T577" s="3">
        <f t="shared" si="102"/>
        <v>0</v>
      </c>
      <c r="U577" s="3">
        <f t="shared" si="103"/>
        <v>0</v>
      </c>
      <c r="V577" s="3">
        <f t="shared" si="104"/>
        <v>0</v>
      </c>
      <c r="W577" s="2">
        <f t="shared" si="105"/>
        <v>100</v>
      </c>
    </row>
    <row r="578" spans="1:23" x14ac:dyDescent="0.25">
      <c r="A578" s="1" t="s">
        <v>1744</v>
      </c>
      <c r="B578" s="1" t="str">
        <f>VLOOKUP(A578,'ResOrg-group_definitions'!B824:C922,2,FALSE)</f>
        <v>West Virginia State University</v>
      </c>
      <c r="C578" s="1" t="s">
        <v>2840</v>
      </c>
      <c r="D578" s="5" t="s">
        <v>9</v>
      </c>
      <c r="E578" s="2">
        <f t="shared" si="106"/>
        <v>90</v>
      </c>
      <c r="F578" s="2">
        <f>VLOOKUP(A578,'99HBCUs_AllUSpubs'!A:R,4,FALSE)</f>
        <v>273</v>
      </c>
      <c r="G578" s="3">
        <f t="shared" si="96"/>
        <v>32.967032967032964</v>
      </c>
      <c r="H578" s="2">
        <v>65</v>
      </c>
      <c r="I578" s="2">
        <v>25</v>
      </c>
      <c r="J578" s="2">
        <v>4</v>
      </c>
      <c r="K578" s="2">
        <v>45</v>
      </c>
      <c r="L578" s="2">
        <v>7</v>
      </c>
      <c r="M578" s="2">
        <v>9</v>
      </c>
      <c r="N578" s="2">
        <f t="shared" si="97"/>
        <v>65</v>
      </c>
      <c r="O578" s="2">
        <f t="shared" si="98"/>
        <v>0</v>
      </c>
      <c r="P578" s="2">
        <f t="shared" si="107"/>
        <v>90</v>
      </c>
      <c r="Q578" s="6">
        <f t="shared" si="99"/>
        <v>1</v>
      </c>
      <c r="R578" s="3">
        <f t="shared" si="100"/>
        <v>27.777777777777779</v>
      </c>
      <c r="S578" s="3">
        <f t="shared" si="101"/>
        <v>4.4444444444444446</v>
      </c>
      <c r="T578" s="3">
        <f t="shared" si="102"/>
        <v>50</v>
      </c>
      <c r="U578" s="3">
        <f t="shared" si="103"/>
        <v>7.7777777777777777</v>
      </c>
      <c r="V578" s="3">
        <f t="shared" si="104"/>
        <v>10</v>
      </c>
      <c r="W578" s="2">
        <f t="shared" si="105"/>
        <v>100</v>
      </c>
    </row>
    <row r="579" spans="1:23" x14ac:dyDescent="0.25">
      <c r="A579" s="1" t="s">
        <v>2587</v>
      </c>
      <c r="B579" s="1" t="str">
        <f>VLOOKUP(A579,'ResOrg-group_definitions'!B825:C923,2,FALSE)</f>
        <v>Wilberforce University</v>
      </c>
      <c r="C579" s="1" t="s">
        <v>2840</v>
      </c>
      <c r="D579" s="5" t="s">
        <v>9</v>
      </c>
      <c r="E579" s="2">
        <f t="shared" si="106"/>
        <v>2</v>
      </c>
      <c r="F579" s="2" t="e">
        <f>VLOOKUP(A579,'99HBCUs_AllUSpubs'!A:R,4,FALSE)</f>
        <v>#N/A</v>
      </c>
      <c r="G579" s="3" t="e">
        <f t="shared" si="96"/>
        <v>#N/A</v>
      </c>
      <c r="H579" s="2">
        <v>0</v>
      </c>
      <c r="I579" s="2">
        <v>2</v>
      </c>
      <c r="J579" s="2">
        <v>0</v>
      </c>
      <c r="K579" s="2">
        <v>0</v>
      </c>
      <c r="L579" s="2">
        <v>0</v>
      </c>
      <c r="M579" s="2">
        <v>0</v>
      </c>
      <c r="N579" s="2">
        <f t="shared" si="97"/>
        <v>0</v>
      </c>
      <c r="O579" s="2">
        <f t="shared" si="98"/>
        <v>0</v>
      </c>
      <c r="P579" s="2">
        <f t="shared" si="107"/>
        <v>2</v>
      </c>
      <c r="Q579" s="6">
        <f t="shared" si="99"/>
        <v>1</v>
      </c>
      <c r="R579" s="3">
        <f t="shared" si="100"/>
        <v>100</v>
      </c>
      <c r="S579" s="3">
        <f t="shared" si="101"/>
        <v>0</v>
      </c>
      <c r="T579" s="3">
        <f t="shared" si="102"/>
        <v>0</v>
      </c>
      <c r="U579" s="3">
        <f t="shared" si="103"/>
        <v>0</v>
      </c>
      <c r="V579" s="3">
        <f t="shared" si="104"/>
        <v>0</v>
      </c>
      <c r="W579" s="2">
        <f t="shared" si="105"/>
        <v>100</v>
      </c>
    </row>
    <row r="580" spans="1:23" x14ac:dyDescent="0.25">
      <c r="A580" s="1" t="s">
        <v>2591</v>
      </c>
      <c r="B580" s="1" t="str">
        <f>VLOOKUP(A580,'ResOrg-group_definitions'!B826:C924,2,FALSE)</f>
        <v>Winston-Salem State University</v>
      </c>
      <c r="C580" s="1" t="s">
        <v>2840</v>
      </c>
      <c r="D580" s="5" t="s">
        <v>9</v>
      </c>
      <c r="E580" s="2">
        <f t="shared" si="106"/>
        <v>204</v>
      </c>
      <c r="F580" s="2">
        <f>VLOOKUP(A580,'99HBCUs_AllUSpubs'!A:R,4,FALSE)</f>
        <v>529</v>
      </c>
      <c r="G580" s="3">
        <f t="shared" ref="G580:G581" si="108">(E580/F580)*100</f>
        <v>38.563327032136108</v>
      </c>
      <c r="H580" s="2">
        <v>116</v>
      </c>
      <c r="I580" s="2">
        <v>88</v>
      </c>
      <c r="J580" s="2">
        <v>37</v>
      </c>
      <c r="K580" s="2">
        <v>28</v>
      </c>
      <c r="L580" s="2">
        <v>42</v>
      </c>
      <c r="M580" s="2">
        <v>9</v>
      </c>
      <c r="N580" s="2">
        <f t="shared" ref="N580:N581" si="109">SUM(J580:M580)</f>
        <v>116</v>
      </c>
      <c r="O580" s="2">
        <f t="shared" ref="O580:O581" si="110">N580-H580</f>
        <v>0</v>
      </c>
      <c r="P580" s="2">
        <f t="shared" si="107"/>
        <v>204</v>
      </c>
      <c r="Q580" s="6">
        <f t="shared" ref="Q580:Q581" si="111">P580/E580</f>
        <v>1</v>
      </c>
      <c r="R580" s="3">
        <f t="shared" si="100"/>
        <v>43.137254901960787</v>
      </c>
      <c r="S580" s="3">
        <f t="shared" si="101"/>
        <v>18.137254901960784</v>
      </c>
      <c r="T580" s="3">
        <f t="shared" si="102"/>
        <v>13.725490196078432</v>
      </c>
      <c r="U580" s="3">
        <f t="shared" si="103"/>
        <v>20.588235294117645</v>
      </c>
      <c r="V580" s="3">
        <f t="shared" si="104"/>
        <v>4.4117647058823533</v>
      </c>
      <c r="W580" s="2">
        <f t="shared" si="105"/>
        <v>100</v>
      </c>
    </row>
    <row r="581" spans="1:23" x14ac:dyDescent="0.25">
      <c r="A581" s="1" t="s">
        <v>2593</v>
      </c>
      <c r="B581" s="1" t="str">
        <f>VLOOKUP(A581,'ResOrg-group_definitions'!B827:C925,2,FALSE)</f>
        <v>Xavier University of Louisiana</v>
      </c>
      <c r="C581" s="1" t="s">
        <v>2840</v>
      </c>
      <c r="D581" s="5" t="s">
        <v>9</v>
      </c>
      <c r="E581" s="2">
        <f t="shared" si="106"/>
        <v>425</v>
      </c>
      <c r="F581" s="2">
        <f>VLOOKUP(A581,'99HBCUs_AllUSpubs'!A:R,4,FALSE)</f>
        <v>730</v>
      </c>
      <c r="G581" s="3">
        <f t="shared" si="108"/>
        <v>58.219178082191782</v>
      </c>
      <c r="H581" s="2">
        <v>344</v>
      </c>
      <c r="I581" s="2">
        <v>81</v>
      </c>
      <c r="J581" s="2">
        <v>117</v>
      </c>
      <c r="K581" s="2">
        <v>155</v>
      </c>
      <c r="L581" s="2">
        <v>45</v>
      </c>
      <c r="M581" s="2">
        <v>27</v>
      </c>
      <c r="N581" s="2">
        <f t="shared" si="109"/>
        <v>344</v>
      </c>
      <c r="O581" s="2">
        <f t="shared" si="110"/>
        <v>0</v>
      </c>
      <c r="P581" s="2">
        <f t="shared" si="107"/>
        <v>425</v>
      </c>
      <c r="Q581" s="6">
        <f t="shared" si="111"/>
        <v>1</v>
      </c>
      <c r="R581" s="3">
        <f t="shared" si="100"/>
        <v>19.058823529411764</v>
      </c>
      <c r="S581" s="3">
        <f t="shared" si="101"/>
        <v>27.52941176470588</v>
      </c>
      <c r="T581" s="3">
        <f t="shared" si="102"/>
        <v>36.470588235294116</v>
      </c>
      <c r="U581" s="3">
        <f t="shared" si="103"/>
        <v>10.588235294117647</v>
      </c>
      <c r="V581" s="3">
        <f t="shared" si="104"/>
        <v>6.3529411764705879</v>
      </c>
      <c r="W581" s="2">
        <f t="shared" si="105"/>
        <v>100.00000000000001</v>
      </c>
    </row>
    <row r="582" spans="1:23" x14ac:dyDescent="0.25">
      <c r="A582" s="5" t="s">
        <v>1210</v>
      </c>
      <c r="B582" s="5" t="str">
        <f>VLOOKUP(A582,'ResOrg-group_definitions'!B848:C877,2,FALSE)</f>
        <v>Alaska Pacific University</v>
      </c>
      <c r="C582" s="1" t="s">
        <v>3242</v>
      </c>
      <c r="D582" s="5" t="s">
        <v>9</v>
      </c>
      <c r="E582" s="2">
        <v>69</v>
      </c>
      <c r="F582" s="2">
        <v>122</v>
      </c>
      <c r="G582" s="2">
        <v>56.56</v>
      </c>
      <c r="H582" s="2">
        <v>52</v>
      </c>
      <c r="I582" s="2">
        <v>17</v>
      </c>
      <c r="J582" s="2">
        <v>8</v>
      </c>
      <c r="K582" s="2">
        <v>21</v>
      </c>
      <c r="L582" s="2">
        <v>11</v>
      </c>
      <c r="M582" s="2">
        <v>12</v>
      </c>
      <c r="N582" s="2">
        <v>52</v>
      </c>
      <c r="O582" s="2">
        <v>0</v>
      </c>
      <c r="R582" s="2">
        <v>24.64</v>
      </c>
      <c r="S582" s="2">
        <v>11.59</v>
      </c>
      <c r="T582" s="2">
        <v>30.43</v>
      </c>
      <c r="U582" s="2">
        <v>15.94</v>
      </c>
      <c r="V582" s="2">
        <v>17.39</v>
      </c>
      <c r="W582" s="2">
        <v>100</v>
      </c>
    </row>
    <row r="583" spans="1:23" x14ac:dyDescent="0.25">
      <c r="A583" s="5" t="s">
        <v>2602</v>
      </c>
      <c r="B583" s="5" t="str">
        <f>VLOOKUP(A583,'ResOrg-group_definitions'!B849:C878,2,FALSE)</f>
        <v>Central Wyoming College</v>
      </c>
      <c r="C583" s="5" t="s">
        <v>3242</v>
      </c>
      <c r="D583" s="5" t="s">
        <v>9</v>
      </c>
      <c r="E583" s="2">
        <v>2</v>
      </c>
      <c r="F583" s="2">
        <v>6</v>
      </c>
      <c r="G583" s="2">
        <v>33.33</v>
      </c>
      <c r="H583" s="2">
        <v>2</v>
      </c>
      <c r="I583" s="2">
        <v>0</v>
      </c>
      <c r="J583" s="2">
        <v>0</v>
      </c>
      <c r="K583" s="2">
        <v>1</v>
      </c>
      <c r="L583" s="2">
        <v>1</v>
      </c>
      <c r="M583" s="2">
        <v>0</v>
      </c>
      <c r="N583" s="2">
        <v>2</v>
      </c>
      <c r="O583" s="2">
        <v>0</v>
      </c>
      <c r="R583" s="2">
        <v>0</v>
      </c>
      <c r="S583" s="2">
        <v>0</v>
      </c>
      <c r="T583" s="2">
        <v>50</v>
      </c>
      <c r="U583" s="2">
        <v>50</v>
      </c>
      <c r="V583" s="2">
        <v>0</v>
      </c>
      <c r="W583" s="2">
        <v>100</v>
      </c>
    </row>
    <row r="584" spans="1:23" x14ac:dyDescent="0.25">
      <c r="A584" s="5" t="s">
        <v>2604</v>
      </c>
      <c r="B584" s="5" t="str">
        <f>VLOOKUP(A584,'ResOrg-group_definitions'!B850:C879,2,FALSE)</f>
        <v>Connors State College</v>
      </c>
      <c r="C584" s="5" t="s">
        <v>3242</v>
      </c>
      <c r="D584" s="5" t="s">
        <v>9</v>
      </c>
      <c r="E584" s="2">
        <v>0</v>
      </c>
      <c r="F584" s="2">
        <v>1</v>
      </c>
      <c r="G584" s="2">
        <v>0</v>
      </c>
      <c r="H584" s="2">
        <v>0</v>
      </c>
      <c r="I584" s="2">
        <v>0</v>
      </c>
      <c r="J584" s="2">
        <v>0</v>
      </c>
      <c r="K584" s="2">
        <v>0</v>
      </c>
      <c r="L584" s="2">
        <v>0</v>
      </c>
      <c r="M584" s="2">
        <v>0</v>
      </c>
      <c r="N584" s="2">
        <v>0</v>
      </c>
      <c r="O584" s="2">
        <v>0</v>
      </c>
    </row>
    <row r="585" spans="1:23" x14ac:dyDescent="0.25">
      <c r="A585" s="5" t="s">
        <v>2606</v>
      </c>
      <c r="B585" s="5" t="str">
        <f>VLOOKUP(A585,'ResOrg-group_definitions'!B851:C880,2,FALSE)</f>
        <v>East Central University</v>
      </c>
      <c r="C585" s="5" t="s">
        <v>3242</v>
      </c>
      <c r="D585" s="5" t="s">
        <v>9</v>
      </c>
      <c r="E585" s="2">
        <v>26</v>
      </c>
      <c r="F585" s="2">
        <v>72</v>
      </c>
      <c r="G585" s="2">
        <v>36.11</v>
      </c>
      <c r="H585" s="2">
        <v>10</v>
      </c>
      <c r="I585" s="2">
        <v>16</v>
      </c>
      <c r="J585" s="2">
        <v>3</v>
      </c>
      <c r="K585" s="2">
        <v>5</v>
      </c>
      <c r="L585" s="2">
        <v>1</v>
      </c>
      <c r="M585" s="2">
        <v>1</v>
      </c>
      <c r="N585" s="2">
        <v>10</v>
      </c>
      <c r="O585" s="2">
        <v>0</v>
      </c>
      <c r="R585" s="2">
        <v>61.54</v>
      </c>
      <c r="S585" s="2">
        <v>11.54</v>
      </c>
      <c r="T585" s="2">
        <v>19.23</v>
      </c>
      <c r="U585" s="2">
        <v>3.85</v>
      </c>
      <c r="V585" s="2">
        <v>3.85</v>
      </c>
      <c r="W585" s="2">
        <v>100</v>
      </c>
    </row>
    <row r="586" spans="1:23" x14ac:dyDescent="0.25">
      <c r="A586" s="5" t="s">
        <v>2608</v>
      </c>
      <c r="B586" s="5" t="str">
        <f>VLOOKUP(A586,'ResOrg-group_definitions'!B852:C881,2,FALSE)</f>
        <v>Eastern Oklahoma State College</v>
      </c>
      <c r="C586" s="5" t="s">
        <v>3242</v>
      </c>
      <c r="D586" s="5" t="s">
        <v>9</v>
      </c>
      <c r="E586" s="2">
        <v>26</v>
      </c>
      <c r="F586" s="2">
        <v>91</v>
      </c>
      <c r="G586" s="2">
        <v>28.57</v>
      </c>
      <c r="H586" s="2">
        <v>15</v>
      </c>
      <c r="I586" s="2">
        <v>11</v>
      </c>
      <c r="J586" s="2">
        <v>12</v>
      </c>
      <c r="K586" s="2">
        <v>0</v>
      </c>
      <c r="L586" s="2">
        <v>3</v>
      </c>
      <c r="M586" s="2">
        <v>0</v>
      </c>
      <c r="N586" s="2">
        <v>15</v>
      </c>
      <c r="O586" s="2">
        <v>0</v>
      </c>
      <c r="R586" s="2">
        <v>42.31</v>
      </c>
      <c r="S586" s="2">
        <v>46.15</v>
      </c>
      <c r="T586" s="2">
        <v>0</v>
      </c>
      <c r="U586" s="2">
        <v>11.54</v>
      </c>
      <c r="V586" s="2">
        <v>0</v>
      </c>
      <c r="W586" s="2">
        <v>100</v>
      </c>
    </row>
    <row r="587" spans="1:23" x14ac:dyDescent="0.25">
      <c r="A587" s="5" t="s">
        <v>2610</v>
      </c>
      <c r="B587" s="5" t="str">
        <f>VLOOKUP(A587,'ResOrg-group_definitions'!B853:C882,2,FALSE)</f>
        <v>Fort Lewis College</v>
      </c>
      <c r="C587" s="5" t="s">
        <v>3242</v>
      </c>
      <c r="D587" s="5" t="s">
        <v>9</v>
      </c>
      <c r="E587" s="2">
        <v>121</v>
      </c>
      <c r="F587" s="2">
        <v>362</v>
      </c>
      <c r="G587" s="2">
        <v>33.43</v>
      </c>
      <c r="H587" s="2">
        <v>76</v>
      </c>
      <c r="I587" s="2">
        <v>45</v>
      </c>
      <c r="J587" s="2">
        <v>16</v>
      </c>
      <c r="K587" s="2">
        <v>33</v>
      </c>
      <c r="L587" s="2">
        <v>15</v>
      </c>
      <c r="M587" s="2">
        <v>12</v>
      </c>
      <c r="N587" s="2">
        <v>76</v>
      </c>
      <c r="O587" s="2">
        <v>0</v>
      </c>
      <c r="R587" s="2">
        <v>37.19</v>
      </c>
      <c r="S587" s="2">
        <v>13.22</v>
      </c>
      <c r="T587" s="2">
        <v>27.27</v>
      </c>
      <c r="U587" s="2">
        <v>12.4</v>
      </c>
      <c r="V587" s="2">
        <v>9.92</v>
      </c>
      <c r="W587" s="2">
        <v>100</v>
      </c>
    </row>
    <row r="588" spans="1:23" x14ac:dyDescent="0.25">
      <c r="A588" s="5" t="s">
        <v>2612</v>
      </c>
      <c r="B588" s="5" t="str">
        <f>VLOOKUP(A588,'ResOrg-group_definitions'!B854:C883,2,FALSE)</f>
        <v>Louisiana State University of Alexandria</v>
      </c>
      <c r="C588" s="5" t="s">
        <v>3242</v>
      </c>
      <c r="D588" s="5" t="s">
        <v>9</v>
      </c>
      <c r="E588" s="2">
        <v>13</v>
      </c>
      <c r="F588" s="2">
        <v>53</v>
      </c>
      <c r="G588" s="2">
        <v>24.53</v>
      </c>
      <c r="H588" s="2">
        <v>10</v>
      </c>
      <c r="I588" s="2">
        <v>3</v>
      </c>
      <c r="J588" s="2">
        <v>1</v>
      </c>
      <c r="K588" s="2">
        <v>5</v>
      </c>
      <c r="L588" s="2">
        <v>4</v>
      </c>
      <c r="M588" s="2">
        <v>0</v>
      </c>
      <c r="N588" s="2">
        <v>10</v>
      </c>
      <c r="O588" s="2">
        <v>0</v>
      </c>
      <c r="R588" s="2">
        <v>23.08</v>
      </c>
      <c r="S588" s="2">
        <v>7.69</v>
      </c>
      <c r="T588" s="2">
        <v>38.46</v>
      </c>
      <c r="U588" s="2">
        <v>30.77</v>
      </c>
      <c r="V588" s="2">
        <v>0</v>
      </c>
      <c r="W588" s="2">
        <v>100</v>
      </c>
    </row>
    <row r="589" spans="1:23" x14ac:dyDescent="0.25">
      <c r="A589" s="5" t="s">
        <v>2614</v>
      </c>
      <c r="B589" s="5" t="str">
        <f>VLOOKUP(A589,'ResOrg-group_definitions'!B855:C884,2,FALSE)</f>
        <v>Montana State University–Northern</v>
      </c>
      <c r="C589" s="5" t="s">
        <v>3242</v>
      </c>
      <c r="D589" s="5" t="s">
        <v>9</v>
      </c>
      <c r="E589" s="2">
        <v>9</v>
      </c>
      <c r="F589" s="2">
        <v>24</v>
      </c>
      <c r="G589" s="2">
        <v>37.5</v>
      </c>
      <c r="H589" s="2">
        <v>2</v>
      </c>
      <c r="I589" s="2">
        <v>7</v>
      </c>
      <c r="J589" s="2">
        <v>1</v>
      </c>
      <c r="K589" s="2">
        <v>1</v>
      </c>
      <c r="L589" s="2">
        <v>0</v>
      </c>
      <c r="M589" s="2">
        <v>0</v>
      </c>
      <c r="N589" s="2">
        <v>2</v>
      </c>
      <c r="O589" s="2">
        <v>0</v>
      </c>
      <c r="R589" s="2">
        <v>77.78</v>
      </c>
      <c r="S589" s="2">
        <v>11.11</v>
      </c>
      <c r="T589" s="2">
        <v>11.11</v>
      </c>
      <c r="U589" s="2">
        <v>0</v>
      </c>
      <c r="V589" s="2">
        <v>0</v>
      </c>
      <c r="W589" s="2">
        <v>100</v>
      </c>
    </row>
    <row r="590" spans="1:23" x14ac:dyDescent="0.25">
      <c r="A590" s="5" t="s">
        <v>2616</v>
      </c>
      <c r="B590" s="5" t="str">
        <f>VLOOKUP(A590,'ResOrg-group_definitions'!B856:C885,2,FALSE)</f>
        <v>Northeastern Oklahoma A&amp;M College</v>
      </c>
      <c r="C590" s="5" t="s">
        <v>3242</v>
      </c>
      <c r="D590" s="5" t="s">
        <v>9</v>
      </c>
      <c r="E590" s="2">
        <v>0</v>
      </c>
      <c r="F590" s="2">
        <v>1</v>
      </c>
      <c r="G590" s="2">
        <v>0</v>
      </c>
      <c r="H590" s="2">
        <v>0</v>
      </c>
      <c r="I590" s="2">
        <v>0</v>
      </c>
      <c r="J590" s="2">
        <v>0</v>
      </c>
      <c r="K590" s="2">
        <v>0</v>
      </c>
      <c r="L590" s="2">
        <v>0</v>
      </c>
      <c r="M590" s="2">
        <v>0</v>
      </c>
      <c r="N590" s="2">
        <v>0</v>
      </c>
      <c r="O590" s="2">
        <v>0</v>
      </c>
    </row>
    <row r="591" spans="1:23" x14ac:dyDescent="0.25">
      <c r="A591" s="5" t="s">
        <v>2618</v>
      </c>
      <c r="B591" s="5" t="str">
        <f>VLOOKUP(A591,'ResOrg-group_definitions'!B857:C886,2,FALSE)</f>
        <v>Northeastern State University</v>
      </c>
      <c r="C591" s="5" t="s">
        <v>3242</v>
      </c>
      <c r="D591" s="5" t="s">
        <v>9</v>
      </c>
      <c r="E591" s="2">
        <v>50</v>
      </c>
      <c r="F591" s="2">
        <v>533</v>
      </c>
      <c r="G591" s="2">
        <v>9.3800000000000008</v>
      </c>
      <c r="H591" s="2">
        <v>31</v>
      </c>
      <c r="I591" s="2">
        <v>19</v>
      </c>
      <c r="J591" s="2">
        <v>7</v>
      </c>
      <c r="K591" s="2">
        <v>19</v>
      </c>
      <c r="L591" s="2">
        <v>3</v>
      </c>
      <c r="M591" s="2">
        <v>2</v>
      </c>
      <c r="N591" s="2">
        <v>31</v>
      </c>
      <c r="O591" s="2">
        <v>0</v>
      </c>
      <c r="R591" s="2">
        <v>38</v>
      </c>
      <c r="S591" s="2">
        <v>14</v>
      </c>
      <c r="T591" s="2">
        <v>38</v>
      </c>
      <c r="U591" s="2">
        <v>6</v>
      </c>
      <c r="V591" s="2">
        <v>4</v>
      </c>
      <c r="W591" s="2">
        <v>100</v>
      </c>
    </row>
    <row r="592" spans="1:23" x14ac:dyDescent="0.25">
      <c r="A592" s="5" t="s">
        <v>2620</v>
      </c>
      <c r="B592" s="5" t="str">
        <f>VLOOKUP(A592,'ResOrg-group_definitions'!B858:C887,2,FALSE)</f>
        <v>Northern Oklahoma College</v>
      </c>
      <c r="C592" s="5" t="s">
        <v>3242</v>
      </c>
      <c r="D592" s="5" t="s">
        <v>9</v>
      </c>
      <c r="E592" s="2">
        <v>2</v>
      </c>
      <c r="F592" s="2">
        <v>5</v>
      </c>
      <c r="G592" s="2">
        <v>40</v>
      </c>
      <c r="H592" s="2">
        <v>2</v>
      </c>
      <c r="I592" s="2">
        <v>0</v>
      </c>
      <c r="J592" s="2">
        <v>0</v>
      </c>
      <c r="K592" s="2">
        <v>2</v>
      </c>
      <c r="L592" s="2">
        <v>0</v>
      </c>
      <c r="M592" s="2">
        <v>0</v>
      </c>
      <c r="N592" s="2">
        <v>2</v>
      </c>
      <c r="O592" s="2">
        <v>0</v>
      </c>
      <c r="R592" s="2">
        <v>0</v>
      </c>
      <c r="S592" s="2">
        <v>0</v>
      </c>
      <c r="T592" s="2">
        <v>100</v>
      </c>
      <c r="U592" s="2">
        <v>0</v>
      </c>
      <c r="V592" s="2">
        <v>0</v>
      </c>
      <c r="W592" s="2">
        <v>100</v>
      </c>
    </row>
    <row r="593" spans="1:25" x14ac:dyDescent="0.25">
      <c r="A593" s="5" t="s">
        <v>2622</v>
      </c>
      <c r="B593" s="5" t="str">
        <f>VLOOKUP(A593,'ResOrg-group_definitions'!B859:C888,2,FALSE)</f>
        <v>Northland Pioneer College</v>
      </c>
      <c r="C593" s="5" t="s">
        <v>3242</v>
      </c>
      <c r="D593" s="5" t="s">
        <v>9</v>
      </c>
      <c r="E593" s="2">
        <v>1</v>
      </c>
      <c r="F593" s="2">
        <v>7</v>
      </c>
      <c r="G593" s="2">
        <v>14.29</v>
      </c>
      <c r="H593" s="2">
        <v>1</v>
      </c>
      <c r="I593" s="2">
        <v>0</v>
      </c>
      <c r="J593" s="2">
        <v>0</v>
      </c>
      <c r="K593" s="2">
        <v>0</v>
      </c>
      <c r="L593" s="2">
        <v>0</v>
      </c>
      <c r="M593" s="2">
        <v>1</v>
      </c>
      <c r="N593" s="2">
        <v>1</v>
      </c>
      <c r="O593" s="2">
        <v>0</v>
      </c>
      <c r="R593" s="2">
        <v>0</v>
      </c>
      <c r="S593" s="2">
        <v>0</v>
      </c>
      <c r="T593" s="2">
        <v>0</v>
      </c>
      <c r="U593" s="2">
        <v>0</v>
      </c>
      <c r="V593" s="2">
        <v>100</v>
      </c>
      <c r="W593" s="2">
        <v>100</v>
      </c>
    </row>
    <row r="594" spans="1:25" x14ac:dyDescent="0.25">
      <c r="A594" s="5" t="s">
        <v>2624</v>
      </c>
      <c r="B594" s="5" t="str">
        <f>VLOOKUP(A594,'ResOrg-group_definitions'!B860:C889,2,FALSE)</f>
        <v>Oklahoma State University Institute of Technology</v>
      </c>
      <c r="C594" s="5" t="s">
        <v>3242</v>
      </c>
      <c r="D594" s="5" t="s">
        <v>9</v>
      </c>
      <c r="E594" s="2">
        <v>1</v>
      </c>
      <c r="F594" s="2">
        <v>5</v>
      </c>
      <c r="G594" s="2">
        <v>20</v>
      </c>
      <c r="H594" s="2">
        <v>0</v>
      </c>
      <c r="I594" s="2">
        <v>1</v>
      </c>
      <c r="J594" s="2">
        <v>0</v>
      </c>
      <c r="K594" s="2">
        <v>0</v>
      </c>
      <c r="L594" s="2">
        <v>0</v>
      </c>
      <c r="M594" s="2">
        <v>0</v>
      </c>
      <c r="N594" s="2">
        <v>0</v>
      </c>
      <c r="O594" s="2">
        <v>0</v>
      </c>
      <c r="R594" s="2">
        <v>100</v>
      </c>
      <c r="S594" s="2">
        <v>0</v>
      </c>
      <c r="T594" s="2">
        <v>0</v>
      </c>
      <c r="U594" s="2">
        <v>0</v>
      </c>
      <c r="V594" s="2">
        <v>0</v>
      </c>
      <c r="W594" s="2">
        <v>100</v>
      </c>
    </row>
    <row r="595" spans="1:25" x14ac:dyDescent="0.25">
      <c r="A595" s="5" t="s">
        <v>2626</v>
      </c>
      <c r="B595" s="5" t="str">
        <f>VLOOKUP(A595,'ResOrg-group_definitions'!B861:C890,2,FALSE)</f>
        <v>Redlands Community College</v>
      </c>
      <c r="C595" s="5" t="s">
        <v>3242</v>
      </c>
      <c r="D595" s="5" t="s">
        <v>9</v>
      </c>
      <c r="E595" s="2">
        <v>1</v>
      </c>
      <c r="F595" s="2">
        <v>3</v>
      </c>
      <c r="G595" s="2">
        <v>33.33</v>
      </c>
      <c r="H595" s="2">
        <v>1</v>
      </c>
      <c r="I595" s="2">
        <v>0</v>
      </c>
      <c r="J595" s="2">
        <v>0</v>
      </c>
      <c r="K595" s="2">
        <v>1</v>
      </c>
      <c r="L595" s="2">
        <v>0</v>
      </c>
      <c r="M595" s="2">
        <v>0</v>
      </c>
      <c r="N595" s="2">
        <v>1</v>
      </c>
      <c r="O595" s="2">
        <v>0</v>
      </c>
      <c r="R595" s="2">
        <v>0</v>
      </c>
      <c r="S595" s="2">
        <v>0</v>
      </c>
      <c r="T595" s="2">
        <v>100</v>
      </c>
      <c r="U595" s="2">
        <v>0</v>
      </c>
      <c r="V595" s="2">
        <v>0</v>
      </c>
      <c r="W595" s="2">
        <v>100</v>
      </c>
    </row>
    <row r="596" spans="1:25" x14ac:dyDescent="0.25">
      <c r="A596" s="5" t="s">
        <v>2630</v>
      </c>
      <c r="B596" s="5" t="str">
        <f>VLOOKUP(A596,'ResOrg-group_definitions'!B862:C891,2,FALSE)</f>
        <v>Robeson Community College</v>
      </c>
      <c r="C596" s="5" t="s">
        <v>3242</v>
      </c>
      <c r="D596" s="5" t="s">
        <v>9</v>
      </c>
      <c r="E596" s="2">
        <v>1</v>
      </c>
      <c r="F596" s="2">
        <v>5</v>
      </c>
      <c r="G596" s="2">
        <v>20</v>
      </c>
      <c r="H596" s="2">
        <v>1</v>
      </c>
      <c r="I596" s="2">
        <v>0</v>
      </c>
      <c r="J596" s="2">
        <v>0</v>
      </c>
      <c r="K596" s="2">
        <v>0</v>
      </c>
      <c r="L596" s="2">
        <v>1</v>
      </c>
      <c r="M596" s="2">
        <v>0</v>
      </c>
      <c r="N596" s="2">
        <v>1</v>
      </c>
      <c r="O596" s="2">
        <v>0</v>
      </c>
      <c r="R596" s="2">
        <v>0</v>
      </c>
      <c r="S596" s="2">
        <v>0</v>
      </c>
      <c r="T596" s="2">
        <v>0</v>
      </c>
      <c r="U596" s="2">
        <v>100</v>
      </c>
      <c r="V596" s="2">
        <v>0</v>
      </c>
      <c r="W596" s="2">
        <v>100</v>
      </c>
    </row>
    <row r="597" spans="1:25" x14ac:dyDescent="0.25">
      <c r="A597" s="5" t="s">
        <v>2632</v>
      </c>
      <c r="B597" s="5" t="str">
        <f>VLOOKUP(A597,'ResOrg-group_definitions'!B863:C892,2,FALSE)</f>
        <v>Rogers State University</v>
      </c>
      <c r="C597" s="5" t="s">
        <v>3242</v>
      </c>
      <c r="D597" s="5" t="s">
        <v>9</v>
      </c>
      <c r="E597" s="2">
        <v>29</v>
      </c>
      <c r="F597" s="2">
        <v>66</v>
      </c>
      <c r="G597" s="2">
        <v>43.94</v>
      </c>
      <c r="H597" s="2">
        <v>17</v>
      </c>
      <c r="I597" s="2">
        <v>12</v>
      </c>
      <c r="J597" s="2">
        <v>7</v>
      </c>
      <c r="K597" s="2">
        <v>6</v>
      </c>
      <c r="L597" s="2">
        <v>3</v>
      </c>
      <c r="M597" s="2">
        <v>1</v>
      </c>
      <c r="N597" s="2">
        <v>17</v>
      </c>
      <c r="O597" s="2">
        <v>0</v>
      </c>
      <c r="R597" s="2">
        <v>41.38</v>
      </c>
      <c r="S597" s="2">
        <v>24.14</v>
      </c>
      <c r="T597" s="2">
        <v>20.69</v>
      </c>
      <c r="U597" s="2">
        <v>10.34</v>
      </c>
      <c r="V597" s="2">
        <v>3.45</v>
      </c>
      <c r="W597" s="2">
        <v>100</v>
      </c>
    </row>
    <row r="598" spans="1:25" x14ac:dyDescent="0.25">
      <c r="A598" s="5" t="s">
        <v>2634</v>
      </c>
      <c r="B598" s="5" t="str">
        <f>VLOOKUP(A598,'ResOrg-group_definitions'!B864:C893,2,FALSE)</f>
        <v>San Juan College</v>
      </c>
      <c r="C598" s="5" t="s">
        <v>3242</v>
      </c>
      <c r="D598" s="5" t="s">
        <v>9</v>
      </c>
      <c r="E598" s="2">
        <v>4</v>
      </c>
      <c r="F598" s="2">
        <v>6</v>
      </c>
      <c r="G598" s="2">
        <v>66.67</v>
      </c>
      <c r="H598" s="2">
        <v>4</v>
      </c>
      <c r="I598" s="2">
        <v>0</v>
      </c>
      <c r="J598" s="2">
        <v>1</v>
      </c>
      <c r="K598" s="2">
        <v>2</v>
      </c>
      <c r="L598" s="2">
        <v>1</v>
      </c>
      <c r="M598" s="2">
        <v>0</v>
      </c>
      <c r="N598" s="2">
        <v>4</v>
      </c>
      <c r="O598" s="2">
        <v>0</v>
      </c>
      <c r="R598" s="2">
        <v>0</v>
      </c>
      <c r="S598" s="2">
        <v>25</v>
      </c>
      <c r="T598" s="2">
        <v>50</v>
      </c>
      <c r="U598" s="2">
        <v>25</v>
      </c>
      <c r="V598" s="2">
        <v>0</v>
      </c>
      <c r="W598" s="2">
        <v>100</v>
      </c>
    </row>
    <row r="599" spans="1:25" x14ac:dyDescent="0.25">
      <c r="A599" s="5" t="s">
        <v>2260</v>
      </c>
      <c r="B599" s="5" t="str">
        <f>VLOOKUP(A599,'ResOrg-group_definitions'!B865:C894,2,FALSE)</f>
        <v>Seminole State College of Florida</v>
      </c>
      <c r="C599" s="5" t="s">
        <v>3242</v>
      </c>
      <c r="D599" s="5" t="s">
        <v>9</v>
      </c>
      <c r="E599" s="2">
        <v>1</v>
      </c>
      <c r="F599" s="2">
        <v>21</v>
      </c>
      <c r="G599" s="2">
        <v>4.76</v>
      </c>
      <c r="H599" s="2">
        <v>0</v>
      </c>
      <c r="I599" s="2">
        <v>1</v>
      </c>
      <c r="J599" s="2">
        <v>0</v>
      </c>
      <c r="K599" s="2">
        <v>0</v>
      </c>
      <c r="L599" s="2">
        <v>0</v>
      </c>
      <c r="M599" s="2">
        <v>0</v>
      </c>
      <c r="N599" s="2">
        <v>0</v>
      </c>
      <c r="O599" s="2">
        <v>0</v>
      </c>
      <c r="R599" s="2">
        <v>100</v>
      </c>
      <c r="S599" s="2">
        <v>0</v>
      </c>
      <c r="T599" s="2">
        <v>0</v>
      </c>
      <c r="U599" s="2">
        <v>0</v>
      </c>
      <c r="V599" s="2">
        <v>0</v>
      </c>
      <c r="W599" s="2">
        <v>100</v>
      </c>
    </row>
    <row r="600" spans="1:25" x14ac:dyDescent="0.25">
      <c r="A600" s="5" t="s">
        <v>2636</v>
      </c>
      <c r="B600" s="5" t="str">
        <f>VLOOKUP(A600,'ResOrg-group_definitions'!B866:C895,2,FALSE)</f>
        <v>Southeastern Oklahoma State University</v>
      </c>
      <c r="C600" s="5" t="s">
        <v>3242</v>
      </c>
      <c r="D600" s="5" t="s">
        <v>9</v>
      </c>
      <c r="E600" s="2">
        <v>5</v>
      </c>
      <c r="F600" s="2">
        <v>66</v>
      </c>
      <c r="G600" s="2">
        <v>7.58</v>
      </c>
      <c r="H600" s="2">
        <v>2</v>
      </c>
      <c r="I600" s="2">
        <v>3</v>
      </c>
      <c r="J600" s="2">
        <v>0</v>
      </c>
      <c r="K600" s="2">
        <v>0</v>
      </c>
      <c r="L600" s="2">
        <v>2</v>
      </c>
      <c r="M600" s="2">
        <v>0</v>
      </c>
      <c r="N600" s="2">
        <v>2</v>
      </c>
      <c r="O600" s="2">
        <v>0</v>
      </c>
      <c r="R600" s="2">
        <v>60</v>
      </c>
      <c r="S600" s="2">
        <v>0</v>
      </c>
      <c r="T600" s="2">
        <v>0</v>
      </c>
      <c r="U600" s="2">
        <v>40</v>
      </c>
      <c r="V600" s="2">
        <v>0</v>
      </c>
      <c r="W600" s="2">
        <v>100</v>
      </c>
    </row>
    <row r="601" spans="1:25" x14ac:dyDescent="0.25">
      <c r="A601" s="5" t="s">
        <v>1225</v>
      </c>
      <c r="B601" s="5" t="str">
        <f>VLOOKUP(A601,'ResOrg-group_definitions'!B867:C896,2,FALSE)</f>
        <v>University of Alaska Southeast</v>
      </c>
      <c r="C601" s="5" t="s">
        <v>3242</v>
      </c>
      <c r="D601" s="5" t="s">
        <v>9</v>
      </c>
      <c r="E601" s="2">
        <v>163</v>
      </c>
      <c r="F601" s="2">
        <v>244</v>
      </c>
      <c r="G601" s="2">
        <v>66.8</v>
      </c>
      <c r="H601" s="2">
        <v>125</v>
      </c>
      <c r="I601" s="2">
        <v>38</v>
      </c>
      <c r="J601" s="2">
        <v>34</v>
      </c>
      <c r="K601" s="2">
        <v>42</v>
      </c>
      <c r="L601" s="2">
        <v>21</v>
      </c>
      <c r="M601" s="2">
        <v>28</v>
      </c>
      <c r="N601" s="2">
        <v>125</v>
      </c>
      <c r="O601" s="2">
        <v>0</v>
      </c>
      <c r="R601" s="2">
        <v>23.31</v>
      </c>
      <c r="S601" s="2">
        <v>20.86</v>
      </c>
      <c r="T601" s="2">
        <v>25.77</v>
      </c>
      <c r="U601" s="2">
        <v>12.88</v>
      </c>
      <c r="V601" s="2">
        <v>17.18</v>
      </c>
      <c r="W601" s="2">
        <v>100</v>
      </c>
    </row>
    <row r="602" spans="1:25" x14ac:dyDescent="0.25">
      <c r="A602" s="5" t="s">
        <v>2638</v>
      </c>
      <c r="B602" s="5" t="str">
        <f>VLOOKUP(A602,'ResOrg-group_definitions'!B868:C897,2,FALSE)</f>
        <v>University of Minnesota Morris</v>
      </c>
      <c r="C602" s="5" t="s">
        <v>3242</v>
      </c>
      <c r="D602" s="5" t="s">
        <v>9</v>
      </c>
      <c r="E602" s="2">
        <v>26</v>
      </c>
      <c r="F602" s="2">
        <v>172</v>
      </c>
      <c r="G602" s="2">
        <v>15.12</v>
      </c>
      <c r="H602" s="2">
        <v>18</v>
      </c>
      <c r="I602" s="2">
        <v>8</v>
      </c>
      <c r="J602" s="2">
        <v>5</v>
      </c>
      <c r="K602" s="2">
        <v>4</v>
      </c>
      <c r="L602" s="2">
        <v>6</v>
      </c>
      <c r="M602" s="2">
        <v>3</v>
      </c>
      <c r="N602" s="2">
        <v>18</v>
      </c>
      <c r="O602" s="2">
        <v>0</v>
      </c>
      <c r="R602" s="2">
        <v>30.77</v>
      </c>
      <c r="S602" s="2">
        <v>19.23</v>
      </c>
      <c r="T602" s="2">
        <v>15.38</v>
      </c>
      <c r="U602" s="2">
        <v>23.08</v>
      </c>
      <c r="V602" s="2">
        <v>11.54</v>
      </c>
      <c r="W602" s="2">
        <v>100</v>
      </c>
    </row>
    <row r="603" spans="1:25" x14ac:dyDescent="0.25">
      <c r="A603" s="5" t="s">
        <v>2640</v>
      </c>
      <c r="B603" s="5" t="str">
        <f>VLOOKUP(A603,'ResOrg-group_definitions'!B869:C898,2,FALSE)</f>
        <v>University of North Carolina at Pembroke</v>
      </c>
      <c r="C603" s="5" t="s">
        <v>3242</v>
      </c>
      <c r="D603" s="5" t="s">
        <v>9</v>
      </c>
      <c r="E603" s="2">
        <v>74</v>
      </c>
      <c r="F603" s="2">
        <v>449</v>
      </c>
      <c r="G603" s="2">
        <v>16.48</v>
      </c>
      <c r="H603" s="2">
        <v>44</v>
      </c>
      <c r="I603" s="2">
        <v>30</v>
      </c>
      <c r="J603" s="2">
        <v>15</v>
      </c>
      <c r="K603" s="2">
        <v>21</v>
      </c>
      <c r="L603" s="2">
        <v>4</v>
      </c>
      <c r="M603" s="2">
        <v>4</v>
      </c>
      <c r="N603" s="2">
        <v>44</v>
      </c>
      <c r="O603" s="2">
        <v>0</v>
      </c>
      <c r="R603" s="2">
        <v>40.54</v>
      </c>
      <c r="S603" s="2">
        <v>20.27</v>
      </c>
      <c r="T603" s="2">
        <v>28.38</v>
      </c>
      <c r="U603" s="2">
        <v>5.41</v>
      </c>
      <c r="V603" s="2">
        <v>5.41</v>
      </c>
      <c r="W603" s="2">
        <v>100</v>
      </c>
    </row>
    <row r="604" spans="1:25" x14ac:dyDescent="0.25">
      <c r="A604" s="5" t="s">
        <v>2642</v>
      </c>
      <c r="B604" s="5" t="str">
        <f>VLOOKUP(A604,'ResOrg-group_definitions'!B870:C899,2,FALSE)</f>
        <v>University of Science and Arts of Oklahoma</v>
      </c>
      <c r="C604" s="5" t="s">
        <v>3242</v>
      </c>
      <c r="D604" s="5" t="s">
        <v>9</v>
      </c>
      <c r="E604" s="2">
        <v>10</v>
      </c>
      <c r="F604" s="2">
        <v>27</v>
      </c>
      <c r="G604" s="2">
        <v>37.04</v>
      </c>
      <c r="H604" s="2">
        <v>7</v>
      </c>
      <c r="I604" s="2">
        <v>3</v>
      </c>
      <c r="J604" s="2">
        <v>1</v>
      </c>
      <c r="K604" s="2">
        <v>4</v>
      </c>
      <c r="L604" s="2">
        <v>1</v>
      </c>
      <c r="M604" s="2">
        <v>1</v>
      </c>
      <c r="N604" s="2">
        <v>7</v>
      </c>
      <c r="O604" s="2">
        <v>0</v>
      </c>
      <c r="R604" s="2">
        <v>30</v>
      </c>
      <c r="S604" s="2">
        <v>10</v>
      </c>
      <c r="T604" s="2">
        <v>40</v>
      </c>
      <c r="U604" s="2">
        <v>10</v>
      </c>
      <c r="V604" s="2">
        <v>10</v>
      </c>
      <c r="W604" s="2">
        <v>100</v>
      </c>
    </row>
    <row r="605" spans="1:25" x14ac:dyDescent="0.25">
      <c r="A605" s="5" t="s">
        <v>2757</v>
      </c>
      <c r="B605" s="5" t="str">
        <f>VLOOKUP(A605,'ResOrg-group_definitions'!B1090:C1219,2,FALSE)</f>
        <v>Air Force Institute of Technology</v>
      </c>
      <c r="C605" s="1" t="s">
        <v>3243</v>
      </c>
      <c r="D605" s="5" t="s">
        <v>9</v>
      </c>
      <c r="E605" s="2">
        <v>458</v>
      </c>
      <c r="F605" s="2">
        <v>1604</v>
      </c>
      <c r="G605" s="2">
        <v>28.55</v>
      </c>
      <c r="H605" s="2">
        <v>205</v>
      </c>
      <c r="I605" s="2">
        <v>253</v>
      </c>
      <c r="J605" s="2">
        <v>38</v>
      </c>
      <c r="K605" s="2">
        <v>59</v>
      </c>
      <c r="L605" s="2">
        <v>44</v>
      </c>
      <c r="M605" s="2">
        <v>64</v>
      </c>
      <c r="N605" s="2">
        <v>205</v>
      </c>
      <c r="O605" s="2">
        <v>0</v>
      </c>
      <c r="R605" s="2">
        <v>55.24</v>
      </c>
      <c r="S605" s="2">
        <v>8.3000000000000007</v>
      </c>
      <c r="T605" s="2">
        <v>12.88</v>
      </c>
      <c r="U605" s="2">
        <v>9.61</v>
      </c>
      <c r="V605" s="2">
        <v>13.97</v>
      </c>
      <c r="W605" s="2">
        <v>100</v>
      </c>
      <c r="X605" s="2"/>
      <c r="Y605" s="2"/>
    </row>
    <row r="606" spans="1:25" x14ac:dyDescent="0.25">
      <c r="A606" s="5" t="s">
        <v>2759</v>
      </c>
      <c r="B606" s="5" t="str">
        <f>VLOOKUP(A606,'ResOrg-group_definitions'!B1091:C1220,2,FALSE)</f>
        <v>American University</v>
      </c>
      <c r="C606" s="1" t="str">
        <f>C605</f>
        <v>R2</v>
      </c>
      <c r="D606" s="5" t="s">
        <v>9</v>
      </c>
      <c r="E606" s="2">
        <v>1081</v>
      </c>
      <c r="F606" s="2">
        <v>4201</v>
      </c>
      <c r="G606" s="2">
        <v>25.73</v>
      </c>
      <c r="H606" s="2">
        <v>871</v>
      </c>
      <c r="I606" s="2">
        <v>210</v>
      </c>
      <c r="J606" s="2">
        <v>282</v>
      </c>
      <c r="K606" s="2">
        <v>227</v>
      </c>
      <c r="L606" s="2">
        <v>181</v>
      </c>
      <c r="M606" s="2">
        <v>181</v>
      </c>
      <c r="N606" s="2">
        <v>871</v>
      </c>
      <c r="O606" s="2">
        <v>0</v>
      </c>
      <c r="R606" s="2">
        <v>19.43</v>
      </c>
      <c r="S606" s="2">
        <v>26.09</v>
      </c>
      <c r="T606" s="2">
        <v>21</v>
      </c>
      <c r="U606" s="2">
        <v>16.739999999999998</v>
      </c>
      <c r="V606" s="2">
        <v>16.739999999999998</v>
      </c>
      <c r="W606" s="2">
        <v>100</v>
      </c>
      <c r="X606" s="2"/>
      <c r="Y606" s="2"/>
    </row>
    <row r="607" spans="1:25" x14ac:dyDescent="0.25">
      <c r="A607" s="5" t="s">
        <v>1604</v>
      </c>
      <c r="B607" s="5" t="str">
        <f>VLOOKUP(A607,'ResOrg-group_definitions'!B1092:C1221,2,FALSE)</f>
        <v>Arkansas State University</v>
      </c>
      <c r="C607" s="5" t="str">
        <f t="shared" ref="C607:C670" si="112">C606</f>
        <v>R2</v>
      </c>
      <c r="D607" s="5" t="s">
        <v>9</v>
      </c>
      <c r="E607" s="2">
        <v>374</v>
      </c>
      <c r="F607" s="2">
        <v>994</v>
      </c>
      <c r="G607" s="2">
        <v>37.630000000000003</v>
      </c>
      <c r="H607" s="2">
        <v>240</v>
      </c>
      <c r="I607" s="2">
        <v>134</v>
      </c>
      <c r="J607" s="2">
        <v>44</v>
      </c>
      <c r="K607" s="2">
        <v>125</v>
      </c>
      <c r="L607" s="2">
        <v>36</v>
      </c>
      <c r="M607" s="2">
        <v>35</v>
      </c>
      <c r="N607" s="2">
        <v>240</v>
      </c>
      <c r="O607" s="2">
        <v>0</v>
      </c>
      <c r="R607" s="2">
        <v>35.83</v>
      </c>
      <c r="S607" s="2">
        <v>11.76</v>
      </c>
      <c r="T607" s="2">
        <v>33.42</v>
      </c>
      <c r="U607" s="2">
        <v>9.6300000000000008</v>
      </c>
      <c r="V607" s="2">
        <v>9.36</v>
      </c>
      <c r="W607" s="2">
        <v>100</v>
      </c>
      <c r="X607" s="2"/>
      <c r="Y607" s="2"/>
    </row>
    <row r="608" spans="1:25" x14ac:dyDescent="0.25">
      <c r="A608" s="5" t="s">
        <v>1249</v>
      </c>
      <c r="B608" s="5" t="str">
        <f>VLOOKUP(A608,'ResOrg-group_definitions'!B1093:C1222,2,FALSE)</f>
        <v>Azusa Pacific University</v>
      </c>
      <c r="C608" s="5" t="str">
        <f t="shared" si="112"/>
        <v>R2</v>
      </c>
      <c r="D608" s="5" t="s">
        <v>9</v>
      </c>
      <c r="E608" s="2">
        <v>72</v>
      </c>
      <c r="F608" s="2">
        <v>836</v>
      </c>
      <c r="G608" s="2">
        <v>8.61</v>
      </c>
      <c r="H608" s="2">
        <v>38</v>
      </c>
      <c r="I608" s="2">
        <v>34</v>
      </c>
      <c r="J608" s="2">
        <v>11</v>
      </c>
      <c r="K608" s="2">
        <v>11</v>
      </c>
      <c r="L608" s="2">
        <v>12</v>
      </c>
      <c r="M608" s="2">
        <v>4</v>
      </c>
      <c r="N608" s="2">
        <v>38</v>
      </c>
      <c r="O608" s="2">
        <v>0</v>
      </c>
      <c r="R608" s="2">
        <v>47.22</v>
      </c>
      <c r="S608" s="2">
        <v>15.28</v>
      </c>
      <c r="T608" s="2">
        <v>15.28</v>
      </c>
      <c r="U608" s="2">
        <v>16.670000000000002</v>
      </c>
      <c r="V608" s="2">
        <v>5.56</v>
      </c>
      <c r="W608" s="2">
        <v>100</v>
      </c>
      <c r="X608" s="2"/>
      <c r="Y608" s="2"/>
    </row>
    <row r="609" spans="1:25" x14ac:dyDescent="0.25">
      <c r="A609" s="5" t="s">
        <v>1607</v>
      </c>
      <c r="B609" s="5" t="str">
        <f>VLOOKUP(A609,'ResOrg-group_definitions'!B1094:C1223,2,FALSE)</f>
        <v>Ball State University</v>
      </c>
      <c r="C609" s="5" t="str">
        <f t="shared" si="112"/>
        <v>R2</v>
      </c>
      <c r="D609" s="5" t="s">
        <v>9</v>
      </c>
      <c r="E609" s="2">
        <v>607</v>
      </c>
      <c r="F609" s="2">
        <v>3409</v>
      </c>
      <c r="G609" s="2">
        <v>17.809999999999999</v>
      </c>
      <c r="H609" s="2">
        <v>382</v>
      </c>
      <c r="I609" s="2">
        <v>225</v>
      </c>
      <c r="J609" s="2">
        <v>118</v>
      </c>
      <c r="K609" s="2">
        <v>110</v>
      </c>
      <c r="L609" s="2">
        <v>97</v>
      </c>
      <c r="M609" s="2">
        <v>57</v>
      </c>
      <c r="N609" s="2">
        <v>382</v>
      </c>
      <c r="O609" s="2">
        <v>0</v>
      </c>
      <c r="R609" s="2">
        <v>37.07</v>
      </c>
      <c r="S609" s="2">
        <v>19.440000000000001</v>
      </c>
      <c r="T609" s="2">
        <v>18.12</v>
      </c>
      <c r="U609" s="2">
        <v>15.98</v>
      </c>
      <c r="V609" s="2">
        <v>9.39</v>
      </c>
      <c r="W609" s="2">
        <v>100</v>
      </c>
      <c r="X609" s="2"/>
      <c r="Y609" s="2"/>
    </row>
    <row r="610" spans="1:25" x14ac:dyDescent="0.25">
      <c r="A610" s="5" t="s">
        <v>1611</v>
      </c>
      <c r="B610" s="5" t="str">
        <f>VLOOKUP(A610,'ResOrg-group_definitions'!B1095:C1224,2,FALSE)</f>
        <v>Bowling Green State University</v>
      </c>
      <c r="C610" s="5" t="str">
        <f t="shared" si="112"/>
        <v>R2</v>
      </c>
      <c r="D610" s="5" t="s">
        <v>9</v>
      </c>
      <c r="E610" s="2">
        <v>965</v>
      </c>
      <c r="F610" s="2">
        <v>3553</v>
      </c>
      <c r="G610" s="2">
        <v>27.16</v>
      </c>
      <c r="H610" s="2">
        <v>634</v>
      </c>
      <c r="I610" s="2">
        <v>331</v>
      </c>
      <c r="J610" s="2">
        <v>304</v>
      </c>
      <c r="K610" s="2">
        <v>144</v>
      </c>
      <c r="L610" s="2">
        <v>114</v>
      </c>
      <c r="M610" s="2">
        <v>72</v>
      </c>
      <c r="N610" s="2">
        <v>634</v>
      </c>
      <c r="O610" s="2">
        <v>0</v>
      </c>
      <c r="R610" s="2">
        <v>34.299999999999997</v>
      </c>
      <c r="S610" s="2">
        <v>31.5</v>
      </c>
      <c r="T610" s="2">
        <v>14.92</v>
      </c>
      <c r="U610" s="2">
        <v>11.81</v>
      </c>
      <c r="V610" s="2">
        <v>7.46</v>
      </c>
      <c r="W610" s="2">
        <v>100</v>
      </c>
      <c r="X610" s="2"/>
      <c r="Y610" s="2"/>
    </row>
    <row r="611" spans="1:25" x14ac:dyDescent="0.25">
      <c r="A611" s="5" t="s">
        <v>1275</v>
      </c>
      <c r="B611" s="5" t="str">
        <f>VLOOKUP(A611,'ResOrg-group_definitions'!B1096:C1225,2,FALSE)</f>
        <v>California State University, East Bay</v>
      </c>
      <c r="C611" s="5" t="str">
        <f t="shared" si="112"/>
        <v>R2</v>
      </c>
      <c r="D611" s="5" t="s">
        <v>9</v>
      </c>
      <c r="E611" s="2">
        <v>438</v>
      </c>
      <c r="F611" s="2">
        <v>1305</v>
      </c>
      <c r="G611" s="2">
        <v>33.56</v>
      </c>
      <c r="H611" s="2">
        <v>362</v>
      </c>
      <c r="I611" s="2">
        <v>76</v>
      </c>
      <c r="J611" s="2">
        <v>63</v>
      </c>
      <c r="K611" s="2">
        <v>170</v>
      </c>
      <c r="L611" s="2">
        <v>57</v>
      </c>
      <c r="M611" s="2">
        <v>72</v>
      </c>
      <c r="N611" s="2">
        <v>362</v>
      </c>
      <c r="O611" s="2">
        <v>0</v>
      </c>
      <c r="R611" s="2">
        <v>17.350000000000001</v>
      </c>
      <c r="S611" s="2">
        <v>14.38</v>
      </c>
      <c r="T611" s="2">
        <v>38.81</v>
      </c>
      <c r="U611" s="2">
        <v>13.01</v>
      </c>
      <c r="V611" s="2">
        <v>16.440000000000001</v>
      </c>
      <c r="W611" s="2">
        <v>100</v>
      </c>
      <c r="X611" s="2"/>
      <c r="Y611" s="2"/>
    </row>
    <row r="612" spans="1:25" x14ac:dyDescent="0.25">
      <c r="A612" s="5" t="s">
        <v>1277</v>
      </c>
      <c r="B612" s="5" t="str">
        <f>VLOOKUP(A612,'ResOrg-group_definitions'!B1097:C1226,2,FALSE)</f>
        <v>California State University, Fresno</v>
      </c>
      <c r="C612" s="5" t="str">
        <f t="shared" si="112"/>
        <v>R2</v>
      </c>
      <c r="D612" s="5" t="s">
        <v>9</v>
      </c>
      <c r="E612" s="2">
        <v>680</v>
      </c>
      <c r="F612" s="2">
        <v>2346</v>
      </c>
      <c r="G612" s="2">
        <v>28.99</v>
      </c>
      <c r="H612" s="2">
        <v>497</v>
      </c>
      <c r="I612" s="2">
        <v>183</v>
      </c>
      <c r="J612" s="2">
        <v>70</v>
      </c>
      <c r="K612" s="2">
        <v>298</v>
      </c>
      <c r="L612" s="2">
        <v>61</v>
      </c>
      <c r="M612" s="2">
        <v>68</v>
      </c>
      <c r="N612" s="2">
        <v>497</v>
      </c>
      <c r="O612" s="2">
        <v>0</v>
      </c>
      <c r="R612" s="2">
        <v>26.91</v>
      </c>
      <c r="S612" s="2">
        <v>10.29</v>
      </c>
      <c r="T612" s="2">
        <v>43.82</v>
      </c>
      <c r="U612" s="2">
        <v>8.9700000000000006</v>
      </c>
      <c r="V612" s="2">
        <v>10</v>
      </c>
      <c r="W612" s="2">
        <v>100</v>
      </c>
      <c r="X612" s="2"/>
      <c r="Y612" s="2"/>
    </row>
    <row r="613" spans="1:25" x14ac:dyDescent="0.25">
      <c r="A613" s="5" t="s">
        <v>1279</v>
      </c>
      <c r="B613" s="5" t="str">
        <f>VLOOKUP(A613,'ResOrg-group_definitions'!B1098:C1227,2,FALSE)</f>
        <v>California State University, Fullerton</v>
      </c>
      <c r="C613" s="5" t="str">
        <f t="shared" si="112"/>
        <v>R2</v>
      </c>
      <c r="D613" s="5" t="s">
        <v>9</v>
      </c>
      <c r="E613" s="2">
        <v>1038</v>
      </c>
      <c r="F613" s="2">
        <v>4081</v>
      </c>
      <c r="G613" s="2">
        <v>25.43</v>
      </c>
      <c r="H613" s="2">
        <v>757</v>
      </c>
      <c r="I613" s="2">
        <v>281</v>
      </c>
      <c r="J613" s="2">
        <v>209</v>
      </c>
      <c r="K613" s="2">
        <v>232</v>
      </c>
      <c r="L613" s="2">
        <v>137</v>
      </c>
      <c r="M613" s="2">
        <v>179</v>
      </c>
      <c r="N613" s="2">
        <v>757</v>
      </c>
      <c r="O613" s="2">
        <v>0</v>
      </c>
      <c r="R613" s="2">
        <v>27.07</v>
      </c>
      <c r="S613" s="2">
        <v>20.13</v>
      </c>
      <c r="T613" s="2">
        <v>22.35</v>
      </c>
      <c r="U613" s="2">
        <v>13.2</v>
      </c>
      <c r="V613" s="2">
        <v>17.239999999999998</v>
      </c>
      <c r="W613" s="2">
        <v>100</v>
      </c>
      <c r="X613" s="2"/>
      <c r="Y613" s="2"/>
    </row>
    <row r="614" spans="1:25" x14ac:dyDescent="0.25">
      <c r="A614" s="5" t="s">
        <v>1281</v>
      </c>
      <c r="B614" s="5" t="str">
        <f>VLOOKUP(A614,'ResOrg-group_definitions'!B1099:C1228,2,FALSE)</f>
        <v>California State University, Long Beach</v>
      </c>
      <c r="C614" s="5" t="str">
        <f t="shared" si="112"/>
        <v>R2</v>
      </c>
      <c r="D614" s="5" t="s">
        <v>9</v>
      </c>
      <c r="E614" s="2">
        <v>1072</v>
      </c>
      <c r="F614" s="2">
        <v>3725</v>
      </c>
      <c r="G614" s="2">
        <v>28.78</v>
      </c>
      <c r="H614" s="2">
        <v>728</v>
      </c>
      <c r="I614" s="2">
        <v>344</v>
      </c>
      <c r="J614" s="2">
        <v>249</v>
      </c>
      <c r="K614" s="2">
        <v>270</v>
      </c>
      <c r="L614" s="2">
        <v>104</v>
      </c>
      <c r="M614" s="2">
        <v>105</v>
      </c>
      <c r="N614" s="2">
        <v>728</v>
      </c>
      <c r="O614" s="2">
        <v>0</v>
      </c>
      <c r="R614" s="2">
        <v>32.090000000000003</v>
      </c>
      <c r="S614" s="2">
        <v>23.23</v>
      </c>
      <c r="T614" s="2">
        <v>25.19</v>
      </c>
      <c r="U614" s="2">
        <v>9.6999999999999993</v>
      </c>
      <c r="V614" s="2">
        <v>9.7899999999999991</v>
      </c>
      <c r="W614" s="2">
        <v>100</v>
      </c>
      <c r="X614" s="2"/>
      <c r="Y614" s="2"/>
    </row>
    <row r="615" spans="1:25" x14ac:dyDescent="0.25">
      <c r="A615" s="5" t="s">
        <v>1838</v>
      </c>
      <c r="B615" s="5" t="str">
        <f>VLOOKUP(A615,'ResOrg-group_definitions'!B1100:C1229,2,FALSE)</f>
        <v>California State University, San Bernardino</v>
      </c>
      <c r="C615" s="5" t="str">
        <f t="shared" si="112"/>
        <v>R2</v>
      </c>
      <c r="D615" s="5" t="s">
        <v>9</v>
      </c>
      <c r="E615" s="2">
        <v>315</v>
      </c>
      <c r="F615" s="2">
        <v>1420</v>
      </c>
      <c r="G615" s="2">
        <v>22.18</v>
      </c>
      <c r="H615" s="2">
        <v>223</v>
      </c>
      <c r="I615" s="2">
        <v>92</v>
      </c>
      <c r="J615" s="2">
        <v>74</v>
      </c>
      <c r="K615" s="2">
        <v>75</v>
      </c>
      <c r="L615" s="2">
        <v>40</v>
      </c>
      <c r="M615" s="2">
        <v>34</v>
      </c>
      <c r="N615" s="2">
        <v>223</v>
      </c>
      <c r="O615" s="2">
        <v>0</v>
      </c>
      <c r="R615" s="2">
        <v>29.21</v>
      </c>
      <c r="S615" s="2">
        <v>23.49</v>
      </c>
      <c r="T615" s="2">
        <v>23.81</v>
      </c>
      <c r="U615" s="2">
        <v>12.7</v>
      </c>
      <c r="V615" s="2">
        <v>10.79</v>
      </c>
      <c r="W615" s="2">
        <v>100</v>
      </c>
      <c r="X615" s="2"/>
      <c r="Y615" s="2"/>
    </row>
    <row r="616" spans="1:25" x14ac:dyDescent="0.25">
      <c r="A616" s="5" t="s">
        <v>1185</v>
      </c>
      <c r="B616" s="5" t="str">
        <f>VLOOKUP(A616,'ResOrg-group_definitions'!B1101:C1230,2,FALSE)</f>
        <v>Central Michigan University</v>
      </c>
      <c r="C616" s="5" t="str">
        <f t="shared" si="112"/>
        <v>R2</v>
      </c>
      <c r="D616" s="5" t="s">
        <v>9</v>
      </c>
      <c r="E616" s="2">
        <v>1020</v>
      </c>
      <c r="F616" s="2">
        <v>4378</v>
      </c>
      <c r="G616" s="2">
        <v>23.3</v>
      </c>
      <c r="H616" s="2">
        <v>706</v>
      </c>
      <c r="I616" s="2">
        <v>314</v>
      </c>
      <c r="J616" s="2">
        <v>196</v>
      </c>
      <c r="K616" s="2">
        <v>210</v>
      </c>
      <c r="L616" s="2">
        <v>135</v>
      </c>
      <c r="M616" s="2">
        <v>165</v>
      </c>
      <c r="N616" s="2">
        <v>706</v>
      </c>
      <c r="O616" s="2">
        <v>0</v>
      </c>
      <c r="R616" s="2">
        <v>30.78</v>
      </c>
      <c r="S616" s="2">
        <v>19.22</v>
      </c>
      <c r="T616" s="2">
        <v>20.59</v>
      </c>
      <c r="U616" s="2">
        <v>13.24</v>
      </c>
      <c r="V616" s="2">
        <v>16.18</v>
      </c>
      <c r="W616" s="2">
        <v>100</v>
      </c>
      <c r="X616" s="2"/>
      <c r="Y616" s="2"/>
    </row>
    <row r="617" spans="1:25" x14ac:dyDescent="0.25">
      <c r="A617" s="5" t="s">
        <v>2763</v>
      </c>
      <c r="B617" s="5" t="str">
        <f>VLOOKUP(A617,'ResOrg-group_definitions'!B1102:C1231,2,FALSE)</f>
        <v>Chapman University</v>
      </c>
      <c r="C617" s="5" t="str">
        <f t="shared" si="112"/>
        <v>R2</v>
      </c>
      <c r="D617" s="5" t="s">
        <v>9</v>
      </c>
      <c r="E617" s="2">
        <v>989</v>
      </c>
      <c r="F617" s="2">
        <v>3406</v>
      </c>
      <c r="G617" s="2">
        <v>29.04</v>
      </c>
      <c r="H617" s="2">
        <v>813</v>
      </c>
      <c r="I617" s="2">
        <v>176</v>
      </c>
      <c r="J617" s="2">
        <v>286</v>
      </c>
      <c r="K617" s="2">
        <v>281</v>
      </c>
      <c r="L617" s="2">
        <v>137</v>
      </c>
      <c r="M617" s="2">
        <v>109</v>
      </c>
      <c r="N617" s="2">
        <v>813</v>
      </c>
      <c r="O617" s="2">
        <v>0</v>
      </c>
      <c r="R617" s="2">
        <v>17.8</v>
      </c>
      <c r="S617" s="2">
        <v>28.92</v>
      </c>
      <c r="T617" s="2">
        <v>28.41</v>
      </c>
      <c r="U617" s="2">
        <v>13.85</v>
      </c>
      <c r="V617" s="2">
        <v>11.02</v>
      </c>
      <c r="W617" s="2">
        <v>100</v>
      </c>
      <c r="X617" s="2"/>
      <c r="Y617" s="2"/>
    </row>
    <row r="618" spans="1:25" x14ac:dyDescent="0.25">
      <c r="A618" s="5" t="s">
        <v>2765</v>
      </c>
      <c r="B618" s="5" t="str">
        <f>VLOOKUP(A618,'ResOrg-group_definitions'!B1103:C1232,2,FALSE)</f>
        <v>Claremont Graduate University</v>
      </c>
      <c r="C618" s="5" t="str">
        <f t="shared" si="112"/>
        <v>R2</v>
      </c>
      <c r="D618" s="5" t="s">
        <v>9</v>
      </c>
      <c r="E618" s="2">
        <v>239</v>
      </c>
      <c r="F618" s="2">
        <v>1553</v>
      </c>
      <c r="G618" s="2">
        <v>15.39</v>
      </c>
      <c r="H618" s="2">
        <v>188</v>
      </c>
      <c r="I618" s="2">
        <v>51</v>
      </c>
      <c r="J618" s="2">
        <v>89</v>
      </c>
      <c r="K618" s="2">
        <v>38</v>
      </c>
      <c r="L618" s="2">
        <v>44</v>
      </c>
      <c r="M618" s="2">
        <v>17</v>
      </c>
      <c r="N618" s="2">
        <v>188</v>
      </c>
      <c r="O618" s="2">
        <v>0</v>
      </c>
      <c r="R618" s="2">
        <v>21.34</v>
      </c>
      <c r="S618" s="2">
        <v>37.24</v>
      </c>
      <c r="T618" s="2">
        <v>15.9</v>
      </c>
      <c r="U618" s="2">
        <v>18.41</v>
      </c>
      <c r="V618" s="2">
        <v>7.11</v>
      </c>
      <c r="W618" s="2">
        <v>100</v>
      </c>
      <c r="X618" s="2"/>
      <c r="Y618" s="2"/>
    </row>
    <row r="619" spans="1:25" x14ac:dyDescent="0.25">
      <c r="A619" s="5" t="s">
        <v>2767</v>
      </c>
      <c r="B619" s="5" t="str">
        <f>VLOOKUP(A619,'ResOrg-group_definitions'!B1104:C1233,2,FALSE)</f>
        <v>Clark University</v>
      </c>
      <c r="C619" s="5" t="str">
        <f t="shared" si="112"/>
        <v>R2</v>
      </c>
      <c r="D619" s="5" t="s">
        <v>9</v>
      </c>
      <c r="E619" s="2">
        <v>565</v>
      </c>
      <c r="F619" s="2">
        <v>2029</v>
      </c>
      <c r="G619" s="2">
        <v>27.85</v>
      </c>
      <c r="H619" s="2">
        <v>387</v>
      </c>
      <c r="I619" s="2">
        <v>178</v>
      </c>
      <c r="J619" s="2">
        <v>96</v>
      </c>
      <c r="K619" s="2">
        <v>123</v>
      </c>
      <c r="L619" s="2">
        <v>85</v>
      </c>
      <c r="M619" s="2">
        <v>83</v>
      </c>
      <c r="N619" s="2">
        <v>387</v>
      </c>
      <c r="O619" s="2">
        <v>0</v>
      </c>
      <c r="R619" s="2">
        <v>31.5</v>
      </c>
      <c r="S619" s="2">
        <v>16.989999999999998</v>
      </c>
      <c r="T619" s="2">
        <v>21.77</v>
      </c>
      <c r="U619" s="2">
        <v>15.04</v>
      </c>
      <c r="V619" s="2">
        <v>14.69</v>
      </c>
      <c r="W619" s="2">
        <v>100</v>
      </c>
      <c r="X619" s="2"/>
      <c r="Y619" s="2"/>
    </row>
    <row r="620" spans="1:25" x14ac:dyDescent="0.25">
      <c r="A620" s="5" t="s">
        <v>2769</v>
      </c>
      <c r="B620" s="5" t="str">
        <f>VLOOKUP(A620,'ResOrg-group_definitions'!B1105:C1234,2,FALSE)</f>
        <v>Clarkson University</v>
      </c>
      <c r="C620" s="5" t="str">
        <f t="shared" si="112"/>
        <v>R2</v>
      </c>
      <c r="D620" s="5" t="s">
        <v>9</v>
      </c>
      <c r="E620" s="2">
        <v>1066</v>
      </c>
      <c r="F620" s="2">
        <v>3296</v>
      </c>
      <c r="G620" s="2">
        <v>32.340000000000003</v>
      </c>
      <c r="H620" s="2">
        <v>555</v>
      </c>
      <c r="I620" s="2">
        <v>511</v>
      </c>
      <c r="J620" s="2">
        <v>123</v>
      </c>
      <c r="K620" s="2">
        <v>145</v>
      </c>
      <c r="L620" s="2">
        <v>145</v>
      </c>
      <c r="M620" s="2">
        <v>142</v>
      </c>
      <c r="N620" s="2">
        <v>555</v>
      </c>
      <c r="O620" s="2">
        <v>0</v>
      </c>
      <c r="R620" s="2">
        <v>47.94</v>
      </c>
      <c r="S620" s="2">
        <v>11.54</v>
      </c>
      <c r="T620" s="2">
        <v>13.6</v>
      </c>
      <c r="U620" s="2">
        <v>13.6</v>
      </c>
      <c r="V620" s="2">
        <v>13.32</v>
      </c>
      <c r="W620" s="2">
        <v>100</v>
      </c>
      <c r="X620" s="2"/>
      <c r="Y620" s="2"/>
    </row>
    <row r="621" spans="1:25" x14ac:dyDescent="0.25">
      <c r="A621" s="5" t="s">
        <v>1619</v>
      </c>
      <c r="B621" s="5" t="str">
        <f>VLOOKUP(A621,'ResOrg-group_definitions'!B1106:C1235,2,FALSE)</f>
        <v>Cleveland State University</v>
      </c>
      <c r="C621" s="5" t="str">
        <f t="shared" si="112"/>
        <v>R2</v>
      </c>
      <c r="D621" s="5" t="s">
        <v>9</v>
      </c>
      <c r="E621" s="2">
        <v>851</v>
      </c>
      <c r="F621" s="2">
        <v>3238</v>
      </c>
      <c r="G621" s="2">
        <v>26.28</v>
      </c>
      <c r="H621" s="2">
        <v>583</v>
      </c>
      <c r="I621" s="2">
        <v>268</v>
      </c>
      <c r="J621" s="2">
        <v>164</v>
      </c>
      <c r="K621" s="2">
        <v>187</v>
      </c>
      <c r="L621" s="2">
        <v>139</v>
      </c>
      <c r="M621" s="2">
        <v>93</v>
      </c>
      <c r="N621" s="2">
        <v>583</v>
      </c>
      <c r="O621" s="2">
        <v>0</v>
      </c>
      <c r="R621" s="2">
        <v>31.49</v>
      </c>
      <c r="S621" s="2">
        <v>19.27</v>
      </c>
      <c r="T621" s="2">
        <v>21.97</v>
      </c>
      <c r="U621" s="2">
        <v>16.329999999999998</v>
      </c>
      <c r="V621" s="2">
        <v>10.93</v>
      </c>
      <c r="W621" s="2">
        <v>100</v>
      </c>
      <c r="X621" s="2"/>
      <c r="Y621" s="2"/>
    </row>
    <row r="622" spans="1:25" x14ac:dyDescent="0.25">
      <c r="A622" s="5" t="s">
        <v>1109</v>
      </c>
      <c r="B622" s="5" t="str">
        <f>VLOOKUP(A622,'ResOrg-group_definitions'!B1107:C1236,2,FALSE)</f>
        <v>Creighton University</v>
      </c>
      <c r="C622" s="5" t="str">
        <f t="shared" si="112"/>
        <v>R2</v>
      </c>
      <c r="D622" s="5" t="s">
        <v>9</v>
      </c>
      <c r="E622" s="2">
        <v>1296</v>
      </c>
      <c r="F622" s="2">
        <v>5128</v>
      </c>
      <c r="G622" s="2">
        <v>25.27</v>
      </c>
      <c r="H622" s="2">
        <v>1108</v>
      </c>
      <c r="I622" s="2">
        <v>188</v>
      </c>
      <c r="J622" s="2">
        <v>275</v>
      </c>
      <c r="K622" s="2">
        <v>511</v>
      </c>
      <c r="L622" s="2">
        <v>136</v>
      </c>
      <c r="M622" s="2">
        <v>186</v>
      </c>
      <c r="N622" s="2">
        <v>1108</v>
      </c>
      <c r="O622" s="2">
        <v>0</v>
      </c>
      <c r="R622" s="2">
        <v>14.51</v>
      </c>
      <c r="S622" s="2">
        <v>21.22</v>
      </c>
      <c r="T622" s="2">
        <v>39.43</v>
      </c>
      <c r="U622" s="2">
        <v>10.49</v>
      </c>
      <c r="V622" s="2">
        <v>14.35</v>
      </c>
      <c r="W622" s="2">
        <v>100</v>
      </c>
      <c r="X622" s="2"/>
      <c r="Y622" s="2"/>
    </row>
    <row r="623" spans="1:25" x14ac:dyDescent="0.25">
      <c r="A623" s="5" t="s">
        <v>2771</v>
      </c>
      <c r="B623" s="5" t="str">
        <f>VLOOKUP(A623,'ResOrg-group_definitions'!B1108:C1237,2,FALSE)</f>
        <v>DePaul University</v>
      </c>
      <c r="C623" s="5" t="str">
        <f t="shared" si="112"/>
        <v>R2</v>
      </c>
      <c r="D623" s="5" t="s">
        <v>9</v>
      </c>
      <c r="E623" s="2">
        <v>786</v>
      </c>
      <c r="F623" s="2">
        <v>3542</v>
      </c>
      <c r="G623" s="2">
        <v>22.19</v>
      </c>
      <c r="H623" s="2">
        <v>525</v>
      </c>
      <c r="I623" s="2">
        <v>261</v>
      </c>
      <c r="J623" s="2">
        <v>262</v>
      </c>
      <c r="K623" s="2">
        <v>118</v>
      </c>
      <c r="L623" s="2">
        <v>98</v>
      </c>
      <c r="M623" s="2">
        <v>47</v>
      </c>
      <c r="N623" s="2">
        <v>525</v>
      </c>
      <c r="O623" s="2">
        <v>0</v>
      </c>
      <c r="R623" s="2">
        <v>33.21</v>
      </c>
      <c r="S623" s="2">
        <v>33.33</v>
      </c>
      <c r="T623" s="2">
        <v>15.01</v>
      </c>
      <c r="U623" s="2">
        <v>12.47</v>
      </c>
      <c r="V623" s="2">
        <v>5.98</v>
      </c>
      <c r="W623" s="2">
        <v>100</v>
      </c>
      <c r="X623" s="2"/>
      <c r="Y623" s="2"/>
    </row>
    <row r="624" spans="1:25" x14ac:dyDescent="0.25">
      <c r="A624" s="5" t="s">
        <v>2773</v>
      </c>
      <c r="B624" s="5" t="str">
        <f>VLOOKUP(A624,'ResOrg-group_definitions'!B1109:C1238,2,FALSE)</f>
        <v>Duquesne University</v>
      </c>
      <c r="C624" s="5" t="str">
        <f t="shared" si="112"/>
        <v>R2</v>
      </c>
      <c r="D624" s="5" t="s">
        <v>9</v>
      </c>
      <c r="E624" s="2">
        <v>693</v>
      </c>
      <c r="F624" s="2">
        <v>3359</v>
      </c>
      <c r="G624" s="2">
        <v>20.63</v>
      </c>
      <c r="H624" s="2">
        <v>511</v>
      </c>
      <c r="I624" s="2">
        <v>182</v>
      </c>
      <c r="J624" s="2">
        <v>196</v>
      </c>
      <c r="K624" s="2">
        <v>136</v>
      </c>
      <c r="L624" s="2">
        <v>110</v>
      </c>
      <c r="M624" s="2">
        <v>69</v>
      </c>
      <c r="N624" s="2">
        <v>511</v>
      </c>
      <c r="O624" s="2">
        <v>0</v>
      </c>
      <c r="R624" s="2">
        <v>26.26</v>
      </c>
      <c r="S624" s="2">
        <v>28.28</v>
      </c>
      <c r="T624" s="2">
        <v>19.62</v>
      </c>
      <c r="U624" s="2">
        <v>15.87</v>
      </c>
      <c r="V624" s="2">
        <v>9.9600000000000009</v>
      </c>
      <c r="W624" s="2">
        <v>100</v>
      </c>
      <c r="X624" s="2"/>
      <c r="Y624" s="2"/>
    </row>
    <row r="625" spans="1:25" x14ac:dyDescent="0.25">
      <c r="A625" s="5" t="s">
        <v>2775</v>
      </c>
      <c r="B625" s="5" t="str">
        <f>VLOOKUP(A625,'ResOrg-group_definitions'!B1110:C1239,2,FALSE)</f>
        <v>East Tennessee State University</v>
      </c>
      <c r="C625" s="5" t="str">
        <f t="shared" si="112"/>
        <v>R2</v>
      </c>
      <c r="D625" s="5" t="s">
        <v>9</v>
      </c>
      <c r="E625" s="2">
        <v>852</v>
      </c>
      <c r="F625" s="2">
        <v>3517</v>
      </c>
      <c r="G625" s="2">
        <v>24.23</v>
      </c>
      <c r="H625" s="2">
        <v>652</v>
      </c>
      <c r="I625" s="2">
        <v>200</v>
      </c>
      <c r="J625" s="2">
        <v>230</v>
      </c>
      <c r="K625" s="2">
        <v>217</v>
      </c>
      <c r="L625" s="2">
        <v>147</v>
      </c>
      <c r="M625" s="2">
        <v>58</v>
      </c>
      <c r="N625" s="2">
        <v>652</v>
      </c>
      <c r="O625" s="2">
        <v>0</v>
      </c>
      <c r="R625" s="2">
        <v>23.47</v>
      </c>
      <c r="S625" s="2">
        <v>27</v>
      </c>
      <c r="T625" s="2">
        <v>25.47</v>
      </c>
      <c r="U625" s="2">
        <v>17.25</v>
      </c>
      <c r="V625" s="2">
        <v>6.81</v>
      </c>
      <c r="W625" s="2">
        <v>100</v>
      </c>
      <c r="X625" s="2"/>
      <c r="Y625" s="2"/>
    </row>
    <row r="626" spans="1:25" x14ac:dyDescent="0.25">
      <c r="A626" s="5" t="s">
        <v>2777</v>
      </c>
      <c r="B626" s="5" t="str">
        <f>VLOOKUP(A626,'ResOrg-group_definitions'!B1111:C1240,2,FALSE)</f>
        <v>Eastern Michigan University</v>
      </c>
      <c r="C626" s="5" t="str">
        <f t="shared" si="112"/>
        <v>R2</v>
      </c>
      <c r="D626" s="5" t="s">
        <v>9</v>
      </c>
      <c r="E626" s="2">
        <v>367</v>
      </c>
      <c r="F626" s="2">
        <v>1802</v>
      </c>
      <c r="G626" s="2">
        <v>20.37</v>
      </c>
      <c r="H626" s="2">
        <v>242</v>
      </c>
      <c r="I626" s="2">
        <v>125</v>
      </c>
      <c r="J626" s="2">
        <v>81</v>
      </c>
      <c r="K626" s="2">
        <v>71</v>
      </c>
      <c r="L626" s="2">
        <v>59</v>
      </c>
      <c r="M626" s="2">
        <v>31</v>
      </c>
      <c r="N626" s="2">
        <v>242</v>
      </c>
      <c r="O626" s="2">
        <v>0</v>
      </c>
      <c r="R626" s="2">
        <v>34.06</v>
      </c>
      <c r="S626" s="2">
        <v>22.07</v>
      </c>
      <c r="T626" s="2">
        <v>19.350000000000001</v>
      </c>
      <c r="U626" s="2">
        <v>16.079999999999998</v>
      </c>
      <c r="V626" s="2">
        <v>8.4499999999999993</v>
      </c>
      <c r="W626" s="2">
        <v>100</v>
      </c>
      <c r="X626" s="2"/>
      <c r="Y626" s="2"/>
    </row>
    <row r="627" spans="1:25" x14ac:dyDescent="0.25">
      <c r="A627" s="5" t="s">
        <v>2779</v>
      </c>
      <c r="B627" s="5" t="str">
        <f>VLOOKUP(A627,'ResOrg-group_definitions'!B1112:C1241,2,FALSE)</f>
        <v>Florida Institute of Technology</v>
      </c>
      <c r="C627" s="5" t="str">
        <f t="shared" si="112"/>
        <v>R2</v>
      </c>
      <c r="D627" s="5" t="s">
        <v>9</v>
      </c>
      <c r="E627" s="2">
        <v>1555</v>
      </c>
      <c r="F627" s="2">
        <v>3451</v>
      </c>
      <c r="G627" s="2">
        <v>45.06</v>
      </c>
      <c r="H627" s="2">
        <v>1231</v>
      </c>
      <c r="I627" s="2">
        <v>324</v>
      </c>
      <c r="J627" s="2">
        <v>114</v>
      </c>
      <c r="K627" s="2">
        <v>660</v>
      </c>
      <c r="L627" s="2">
        <v>143</v>
      </c>
      <c r="M627" s="2">
        <v>314</v>
      </c>
      <c r="N627" s="2">
        <v>1231</v>
      </c>
      <c r="O627" s="2">
        <v>0</v>
      </c>
      <c r="R627" s="2">
        <v>20.84</v>
      </c>
      <c r="S627" s="2">
        <v>7.33</v>
      </c>
      <c r="T627" s="2">
        <v>42.44</v>
      </c>
      <c r="U627" s="2">
        <v>9.1999999999999993</v>
      </c>
      <c r="V627" s="2">
        <v>20.190000000000001</v>
      </c>
      <c r="W627" s="2">
        <v>100</v>
      </c>
      <c r="X627" s="2"/>
      <c r="Y627" s="2"/>
    </row>
    <row r="628" spans="1:25" x14ac:dyDescent="0.25">
      <c r="A628" s="5" t="s">
        <v>1163</v>
      </c>
      <c r="B628" s="5" t="str">
        <f>VLOOKUP(A628,'ResOrg-group_definitions'!B1113:C1242,2,FALSE)</f>
        <v>Fordham University</v>
      </c>
      <c r="C628" s="5" t="str">
        <f t="shared" si="112"/>
        <v>R2</v>
      </c>
      <c r="D628" s="5" t="s">
        <v>9</v>
      </c>
      <c r="E628" s="2">
        <v>975</v>
      </c>
      <c r="F628" s="2">
        <v>4801</v>
      </c>
      <c r="G628" s="2">
        <v>20.309999999999999</v>
      </c>
      <c r="H628" s="2">
        <v>704</v>
      </c>
      <c r="I628" s="2">
        <v>271</v>
      </c>
      <c r="J628" s="2">
        <v>311</v>
      </c>
      <c r="K628" s="2">
        <v>188</v>
      </c>
      <c r="L628" s="2">
        <v>126</v>
      </c>
      <c r="M628" s="2">
        <v>79</v>
      </c>
      <c r="N628" s="2">
        <v>704</v>
      </c>
      <c r="O628" s="2">
        <v>0</v>
      </c>
      <c r="R628" s="2">
        <v>27.79</v>
      </c>
      <c r="S628" s="2">
        <v>31.9</v>
      </c>
      <c r="T628" s="2">
        <v>19.28</v>
      </c>
      <c r="U628" s="2">
        <v>12.92</v>
      </c>
      <c r="V628" s="2">
        <v>8.1</v>
      </c>
      <c r="W628" s="2">
        <v>100</v>
      </c>
      <c r="X628" s="2"/>
      <c r="Y628" s="2"/>
    </row>
    <row r="629" spans="1:25" x14ac:dyDescent="0.25">
      <c r="A629" s="5" t="s">
        <v>1153</v>
      </c>
      <c r="B629" s="5" t="str">
        <f>VLOOKUP(A629,'ResOrg-group_definitions'!B1114:C1243,2,FALSE)</f>
        <v>Georgia Southern University</v>
      </c>
      <c r="C629" s="5" t="str">
        <f t="shared" si="112"/>
        <v>R2</v>
      </c>
      <c r="D629" s="5" t="s">
        <v>9</v>
      </c>
      <c r="E629" s="2">
        <v>834</v>
      </c>
      <c r="F629" s="2">
        <v>4850</v>
      </c>
      <c r="G629" s="2">
        <v>17.2</v>
      </c>
      <c r="H629" s="2">
        <v>475</v>
      </c>
      <c r="I629" s="2">
        <v>359</v>
      </c>
      <c r="J629" s="2">
        <v>120</v>
      </c>
      <c r="K629" s="2">
        <v>176</v>
      </c>
      <c r="L629" s="2">
        <v>111</v>
      </c>
      <c r="M629" s="2">
        <v>68</v>
      </c>
      <c r="N629" s="2">
        <v>475</v>
      </c>
      <c r="O629" s="2">
        <v>0</v>
      </c>
      <c r="R629" s="2">
        <v>43.05</v>
      </c>
      <c r="S629" s="2">
        <v>14.39</v>
      </c>
      <c r="T629" s="2">
        <v>21.1</v>
      </c>
      <c r="U629" s="2">
        <v>13.31</v>
      </c>
      <c r="V629" s="2">
        <v>8.15</v>
      </c>
      <c r="W629" s="2">
        <v>100</v>
      </c>
      <c r="X629" s="2"/>
      <c r="Y629" s="2"/>
    </row>
    <row r="630" spans="1:25" x14ac:dyDescent="0.25">
      <c r="A630" s="5" t="s">
        <v>2781</v>
      </c>
      <c r="B630" s="5" t="str">
        <f>VLOOKUP(A630,'ResOrg-group_definitions'!B1115:C1244,2,FALSE)</f>
        <v>Idaho State University</v>
      </c>
      <c r="C630" s="5" t="str">
        <f t="shared" si="112"/>
        <v>R2</v>
      </c>
      <c r="D630" s="5" t="s">
        <v>9</v>
      </c>
      <c r="E630" s="2">
        <v>841</v>
      </c>
      <c r="F630" s="2">
        <v>2485</v>
      </c>
      <c r="G630" s="2">
        <v>33.840000000000003</v>
      </c>
      <c r="H630" s="2">
        <v>582</v>
      </c>
      <c r="I630" s="2">
        <v>259</v>
      </c>
      <c r="J630" s="2">
        <v>134</v>
      </c>
      <c r="K630" s="2">
        <v>216</v>
      </c>
      <c r="L630" s="2">
        <v>99</v>
      </c>
      <c r="M630" s="2">
        <v>133</v>
      </c>
      <c r="N630" s="2">
        <v>582</v>
      </c>
      <c r="O630" s="2">
        <v>0</v>
      </c>
      <c r="R630" s="2">
        <v>30.8</v>
      </c>
      <c r="S630" s="2">
        <v>15.93</v>
      </c>
      <c r="T630" s="2">
        <v>25.68</v>
      </c>
      <c r="U630" s="2">
        <v>11.77</v>
      </c>
      <c r="V630" s="2">
        <v>15.81</v>
      </c>
      <c r="W630" s="2">
        <v>100</v>
      </c>
      <c r="X630" s="2"/>
      <c r="Y630" s="2"/>
    </row>
    <row r="631" spans="1:25" x14ac:dyDescent="0.25">
      <c r="A631" s="5" t="s">
        <v>1633</v>
      </c>
      <c r="B631" s="5" t="str">
        <f>VLOOKUP(A631,'ResOrg-group_definitions'!B1116:C1245,2,FALSE)</f>
        <v>Illinois State University</v>
      </c>
      <c r="C631" s="5" t="str">
        <f t="shared" si="112"/>
        <v>R2</v>
      </c>
      <c r="D631" s="5" t="s">
        <v>9</v>
      </c>
      <c r="E631" s="2">
        <v>704</v>
      </c>
      <c r="F631" s="2">
        <v>4081</v>
      </c>
      <c r="G631" s="2">
        <v>17.25</v>
      </c>
      <c r="H631" s="2">
        <v>423</v>
      </c>
      <c r="I631" s="2">
        <v>281</v>
      </c>
      <c r="J631" s="2">
        <v>121</v>
      </c>
      <c r="K631" s="2">
        <v>125</v>
      </c>
      <c r="L631" s="2">
        <v>85</v>
      </c>
      <c r="M631" s="2">
        <v>92</v>
      </c>
      <c r="N631" s="2">
        <v>423</v>
      </c>
      <c r="O631" s="2">
        <v>0</v>
      </c>
      <c r="R631" s="2">
        <v>39.909999999999997</v>
      </c>
      <c r="S631" s="2">
        <v>17.190000000000001</v>
      </c>
      <c r="T631" s="2">
        <v>17.760000000000002</v>
      </c>
      <c r="U631" s="2">
        <v>12.07</v>
      </c>
      <c r="V631" s="2">
        <v>13.07</v>
      </c>
      <c r="W631" s="2">
        <v>100</v>
      </c>
      <c r="X631" s="2"/>
      <c r="Y631" s="2"/>
    </row>
    <row r="632" spans="1:25" x14ac:dyDescent="0.25">
      <c r="A632" s="5" t="s">
        <v>2784</v>
      </c>
      <c r="B632" s="5" t="str">
        <f>VLOOKUP(A632,'ResOrg-group_definitions'!B1117:C1246,2,FALSE)</f>
        <v>Indiana University of Pennsylvania</v>
      </c>
      <c r="C632" s="5" t="str">
        <f t="shared" si="112"/>
        <v>R2</v>
      </c>
      <c r="D632" s="5" t="s">
        <v>9</v>
      </c>
      <c r="E632" s="2">
        <v>198</v>
      </c>
      <c r="F632" s="2">
        <v>1162</v>
      </c>
      <c r="G632" s="2">
        <v>17.04</v>
      </c>
      <c r="H632" s="2">
        <v>125</v>
      </c>
      <c r="I632" s="2">
        <v>73</v>
      </c>
      <c r="J632" s="2">
        <v>25</v>
      </c>
      <c r="K632" s="2">
        <v>46</v>
      </c>
      <c r="L632" s="2">
        <v>28</v>
      </c>
      <c r="M632" s="2">
        <v>26</v>
      </c>
      <c r="N632" s="2">
        <v>125</v>
      </c>
      <c r="O632" s="2">
        <v>0</v>
      </c>
      <c r="R632" s="2">
        <v>36.869999999999997</v>
      </c>
      <c r="S632" s="2">
        <v>12.63</v>
      </c>
      <c r="T632" s="2">
        <v>23.23</v>
      </c>
      <c r="U632" s="2">
        <v>14.14</v>
      </c>
      <c r="V632" s="2">
        <v>13.13</v>
      </c>
      <c r="W632" s="2">
        <v>100</v>
      </c>
      <c r="X632" s="2"/>
      <c r="Y632" s="2"/>
    </row>
    <row r="633" spans="1:25" x14ac:dyDescent="0.25">
      <c r="A633" s="5" t="s">
        <v>2786</v>
      </c>
      <c r="B633" s="5" t="str">
        <f>VLOOKUP(A633,'ResOrg-group_definitions'!B1118:C1247,2,FALSE)</f>
        <v>James Madison University</v>
      </c>
      <c r="C633" s="5" t="str">
        <f t="shared" si="112"/>
        <v>R2</v>
      </c>
      <c r="D633" s="5" t="s">
        <v>9</v>
      </c>
      <c r="E633" s="2">
        <v>711</v>
      </c>
      <c r="F633" s="2">
        <v>2996</v>
      </c>
      <c r="G633" s="2">
        <v>23.73</v>
      </c>
      <c r="H633" s="2">
        <v>490</v>
      </c>
      <c r="I633" s="2">
        <v>221</v>
      </c>
      <c r="J633" s="2">
        <v>105</v>
      </c>
      <c r="K633" s="2">
        <v>155</v>
      </c>
      <c r="L633" s="2">
        <v>123</v>
      </c>
      <c r="M633" s="2">
        <v>107</v>
      </c>
      <c r="N633" s="2">
        <v>490</v>
      </c>
      <c r="O633" s="2">
        <v>0</v>
      </c>
      <c r="R633" s="2">
        <v>31.08</v>
      </c>
      <c r="S633" s="2">
        <v>14.77</v>
      </c>
      <c r="T633" s="2">
        <v>21.8</v>
      </c>
      <c r="U633" s="2">
        <v>17.3</v>
      </c>
      <c r="V633" s="2">
        <v>15.05</v>
      </c>
      <c r="W633" s="2">
        <v>100</v>
      </c>
      <c r="X633" s="2"/>
      <c r="Y633" s="2"/>
    </row>
    <row r="634" spans="1:25" x14ac:dyDescent="0.25">
      <c r="A634" s="5" t="s">
        <v>1638</v>
      </c>
      <c r="B634" s="5" t="str">
        <f>VLOOKUP(A634,'ResOrg-group_definitions'!B1119:C1248,2,FALSE)</f>
        <v>Kennesaw State University</v>
      </c>
      <c r="C634" s="5" t="str">
        <f t="shared" si="112"/>
        <v>R2</v>
      </c>
      <c r="D634" s="5" t="s">
        <v>9</v>
      </c>
      <c r="E634" s="2">
        <v>810</v>
      </c>
      <c r="F634" s="2">
        <v>4390</v>
      </c>
      <c r="G634" s="2">
        <v>18.45</v>
      </c>
      <c r="H634" s="2">
        <v>505</v>
      </c>
      <c r="I634" s="2">
        <v>305</v>
      </c>
      <c r="J634" s="2">
        <v>116</v>
      </c>
      <c r="K634" s="2">
        <v>157</v>
      </c>
      <c r="L634" s="2">
        <v>62</v>
      </c>
      <c r="M634" s="2">
        <v>170</v>
      </c>
      <c r="N634" s="2">
        <v>505</v>
      </c>
      <c r="O634" s="2">
        <v>0</v>
      </c>
      <c r="R634" s="2">
        <v>37.65</v>
      </c>
      <c r="S634" s="2">
        <v>14.32</v>
      </c>
      <c r="T634" s="2">
        <v>19.38</v>
      </c>
      <c r="U634" s="2">
        <v>7.65</v>
      </c>
      <c r="V634" s="2">
        <v>20.99</v>
      </c>
      <c r="W634" s="2">
        <v>100</v>
      </c>
      <c r="X634" s="2"/>
      <c r="Y634" s="2"/>
    </row>
    <row r="635" spans="1:25" x14ac:dyDescent="0.25">
      <c r="A635" s="5" t="s">
        <v>1071</v>
      </c>
      <c r="B635" s="5" t="str">
        <f>VLOOKUP(A635,'ResOrg-group_definitions'!B1120:C1249,2,FALSE)</f>
        <v>Loma Linda University</v>
      </c>
      <c r="C635" s="5" t="str">
        <f t="shared" si="112"/>
        <v>R2</v>
      </c>
      <c r="D635" s="5" t="s">
        <v>9</v>
      </c>
      <c r="E635" s="2">
        <v>1370</v>
      </c>
      <c r="F635" s="2">
        <v>6012</v>
      </c>
      <c r="G635" s="2">
        <v>22.79</v>
      </c>
      <c r="H635" s="2">
        <v>1135</v>
      </c>
      <c r="I635" s="2">
        <v>235</v>
      </c>
      <c r="J635" s="2">
        <v>375</v>
      </c>
      <c r="K635" s="2">
        <v>462</v>
      </c>
      <c r="L635" s="2">
        <v>210</v>
      </c>
      <c r="M635" s="2">
        <v>88</v>
      </c>
      <c r="N635" s="2">
        <v>1135</v>
      </c>
      <c r="O635" s="2">
        <v>0</v>
      </c>
      <c r="R635" s="2">
        <v>17.149999999999999</v>
      </c>
      <c r="S635" s="2">
        <v>27.37</v>
      </c>
      <c r="T635" s="2">
        <v>33.72</v>
      </c>
      <c r="U635" s="2">
        <v>15.33</v>
      </c>
      <c r="V635" s="2">
        <v>6.42</v>
      </c>
      <c r="W635" s="2">
        <v>100</v>
      </c>
      <c r="X635" s="2"/>
      <c r="Y635" s="2"/>
    </row>
    <row r="636" spans="1:25" x14ac:dyDescent="0.25">
      <c r="A636" s="5" t="s">
        <v>1392</v>
      </c>
      <c r="B636" s="5" t="str">
        <f>VLOOKUP(A636,'ResOrg-group_definitions'!B1121:C1250,2,FALSE)</f>
        <v>Long Island University</v>
      </c>
      <c r="C636" s="5" t="str">
        <f t="shared" si="112"/>
        <v>R2</v>
      </c>
      <c r="D636" s="5" t="s">
        <v>9</v>
      </c>
      <c r="E636" s="2">
        <v>252</v>
      </c>
      <c r="F636" s="2">
        <v>1540</v>
      </c>
      <c r="G636" s="2">
        <v>16.36</v>
      </c>
      <c r="H636" s="2">
        <v>194</v>
      </c>
      <c r="I636" s="2">
        <v>58</v>
      </c>
      <c r="J636" s="2">
        <v>64</v>
      </c>
      <c r="K636" s="2">
        <v>77</v>
      </c>
      <c r="L636" s="2">
        <v>29</v>
      </c>
      <c r="M636" s="2">
        <v>24</v>
      </c>
      <c r="N636" s="2">
        <v>194</v>
      </c>
      <c r="O636" s="2">
        <v>0</v>
      </c>
      <c r="R636" s="2">
        <v>23.02</v>
      </c>
      <c r="S636" s="2">
        <v>25.4</v>
      </c>
      <c r="T636" s="2">
        <v>30.56</v>
      </c>
      <c r="U636" s="2">
        <v>11.51</v>
      </c>
      <c r="V636" s="2">
        <v>9.52</v>
      </c>
      <c r="W636" s="2">
        <v>100</v>
      </c>
      <c r="X636" s="2"/>
      <c r="Y636" s="2"/>
    </row>
    <row r="637" spans="1:25" x14ac:dyDescent="0.25">
      <c r="A637" s="5" t="s">
        <v>1646</v>
      </c>
      <c r="B637" s="5" t="str">
        <f>VLOOKUP(A637,'ResOrg-group_definitions'!B1122:C1251,2,FALSE)</f>
        <v>Louisiana Tech University</v>
      </c>
      <c r="C637" s="5" t="str">
        <f t="shared" si="112"/>
        <v>R2</v>
      </c>
      <c r="D637" s="5" t="s">
        <v>9</v>
      </c>
      <c r="E637" s="2">
        <v>1094</v>
      </c>
      <c r="F637" s="2">
        <v>2227</v>
      </c>
      <c r="G637" s="2">
        <v>49.12</v>
      </c>
      <c r="H637" s="2">
        <v>903</v>
      </c>
      <c r="I637" s="2">
        <v>191</v>
      </c>
      <c r="J637" s="2">
        <v>51</v>
      </c>
      <c r="K637" s="2">
        <v>566</v>
      </c>
      <c r="L637" s="2">
        <v>57</v>
      </c>
      <c r="M637" s="2">
        <v>229</v>
      </c>
      <c r="N637" s="2">
        <v>903</v>
      </c>
      <c r="O637" s="2">
        <v>0</v>
      </c>
      <c r="R637" s="2">
        <v>17.46</v>
      </c>
      <c r="S637" s="2">
        <v>4.66</v>
      </c>
      <c r="T637" s="2">
        <v>51.74</v>
      </c>
      <c r="U637" s="2">
        <v>5.21</v>
      </c>
      <c r="V637" s="2">
        <v>20.93</v>
      </c>
      <c r="W637" s="2">
        <v>100</v>
      </c>
      <c r="X637" s="2"/>
      <c r="Y637" s="2"/>
    </row>
    <row r="638" spans="1:25" x14ac:dyDescent="0.25">
      <c r="A638" s="5" t="s">
        <v>2788</v>
      </c>
      <c r="B638" s="5" t="str">
        <f>VLOOKUP(A638,'ResOrg-group_definitions'!B1123:C1252,2,FALSE)</f>
        <v>Loyola Marymount University</v>
      </c>
      <c r="C638" s="5" t="str">
        <f t="shared" si="112"/>
        <v>R2</v>
      </c>
      <c r="D638" s="5" t="s">
        <v>9</v>
      </c>
      <c r="E638" s="2">
        <v>232</v>
      </c>
      <c r="F638" s="2">
        <v>1382</v>
      </c>
      <c r="G638" s="2">
        <v>16.79</v>
      </c>
      <c r="H638" s="2">
        <v>168</v>
      </c>
      <c r="I638" s="2">
        <v>64</v>
      </c>
      <c r="J638" s="2">
        <v>74</v>
      </c>
      <c r="K638" s="2">
        <v>39</v>
      </c>
      <c r="L638" s="2">
        <v>37</v>
      </c>
      <c r="M638" s="2">
        <v>18</v>
      </c>
      <c r="N638" s="2">
        <v>168</v>
      </c>
      <c r="O638" s="2">
        <v>0</v>
      </c>
      <c r="R638" s="2">
        <v>27.59</v>
      </c>
      <c r="S638" s="2">
        <v>31.9</v>
      </c>
      <c r="T638" s="2">
        <v>16.809999999999999</v>
      </c>
      <c r="U638" s="2">
        <v>15.95</v>
      </c>
      <c r="V638" s="2">
        <v>7.76</v>
      </c>
      <c r="W638" s="2">
        <v>100</v>
      </c>
      <c r="X638" s="2"/>
      <c r="Y638" s="2"/>
    </row>
    <row r="639" spans="1:25" x14ac:dyDescent="0.25">
      <c r="A639" s="5" t="s">
        <v>1101</v>
      </c>
      <c r="B639" s="5" t="str">
        <f>VLOOKUP(A639,'ResOrg-group_definitions'!B1124:C1253,2,FALSE)</f>
        <v>Marquette University</v>
      </c>
      <c r="C639" s="5" t="str">
        <f t="shared" si="112"/>
        <v>R2</v>
      </c>
      <c r="D639" s="5" t="s">
        <v>9</v>
      </c>
      <c r="E639" s="2">
        <v>1748</v>
      </c>
      <c r="F639" s="2">
        <v>5485</v>
      </c>
      <c r="G639" s="2">
        <v>31.87</v>
      </c>
      <c r="H639" s="2">
        <v>1410</v>
      </c>
      <c r="I639" s="2">
        <v>338</v>
      </c>
      <c r="J639" s="2">
        <v>663</v>
      </c>
      <c r="K639" s="2">
        <v>260</v>
      </c>
      <c r="L639" s="2">
        <v>280</v>
      </c>
      <c r="M639" s="2">
        <v>207</v>
      </c>
      <c r="N639" s="2">
        <v>1410</v>
      </c>
      <c r="O639" s="2">
        <v>0</v>
      </c>
      <c r="R639" s="2">
        <v>19.34</v>
      </c>
      <c r="S639" s="2">
        <v>37.93</v>
      </c>
      <c r="T639" s="2">
        <v>14.87</v>
      </c>
      <c r="U639" s="2">
        <v>16.02</v>
      </c>
      <c r="V639" s="2">
        <v>11.84</v>
      </c>
      <c r="W639" s="2">
        <v>100</v>
      </c>
      <c r="X639" s="2"/>
      <c r="Y639" s="2"/>
    </row>
    <row r="640" spans="1:25" x14ac:dyDescent="0.25">
      <c r="A640" s="5" t="s">
        <v>1648</v>
      </c>
      <c r="B640" s="5" t="str">
        <f>VLOOKUP(A640,'ResOrg-group_definitions'!B1125:C1254,2,FALSE)</f>
        <v>Marshall University</v>
      </c>
      <c r="C640" s="5" t="str">
        <f t="shared" si="112"/>
        <v>R2</v>
      </c>
      <c r="D640" s="5" t="s">
        <v>9</v>
      </c>
      <c r="E640" s="2">
        <v>733</v>
      </c>
      <c r="F640" s="2">
        <v>2462</v>
      </c>
      <c r="G640" s="2">
        <v>29.77</v>
      </c>
      <c r="H640" s="2">
        <v>542</v>
      </c>
      <c r="I640" s="2">
        <v>191</v>
      </c>
      <c r="J640" s="2">
        <v>116</v>
      </c>
      <c r="K640" s="2">
        <v>252</v>
      </c>
      <c r="L640" s="2">
        <v>102</v>
      </c>
      <c r="M640" s="2">
        <v>72</v>
      </c>
      <c r="N640" s="2">
        <v>542</v>
      </c>
      <c r="O640" s="2">
        <v>0</v>
      </c>
      <c r="R640" s="2">
        <v>26.06</v>
      </c>
      <c r="S640" s="2">
        <v>15.83</v>
      </c>
      <c r="T640" s="2">
        <v>34.380000000000003</v>
      </c>
      <c r="U640" s="2">
        <v>13.92</v>
      </c>
      <c r="V640" s="2">
        <v>9.82</v>
      </c>
      <c r="W640" s="2">
        <v>100</v>
      </c>
      <c r="X640" s="2"/>
      <c r="Y640" s="2"/>
    </row>
    <row r="641" spans="1:25" x14ac:dyDescent="0.25">
      <c r="A641" s="5" t="s">
        <v>2791</v>
      </c>
      <c r="B641" s="5" t="str">
        <f>VLOOKUP(A641,'ResOrg-group_definitions'!B1126:C1255,2,FALSE)</f>
        <v>Mercer University</v>
      </c>
      <c r="C641" s="5" t="str">
        <f t="shared" si="112"/>
        <v>R2</v>
      </c>
      <c r="D641" s="5" t="s">
        <v>9</v>
      </c>
      <c r="E641" s="2">
        <v>404</v>
      </c>
      <c r="F641" s="2">
        <v>2032</v>
      </c>
      <c r="G641" s="2">
        <v>19.88</v>
      </c>
      <c r="H641" s="2">
        <v>294</v>
      </c>
      <c r="I641" s="2">
        <v>110</v>
      </c>
      <c r="J641" s="2">
        <v>106</v>
      </c>
      <c r="K641" s="2">
        <v>98</v>
      </c>
      <c r="L641" s="2">
        <v>59</v>
      </c>
      <c r="M641" s="2">
        <v>31</v>
      </c>
      <c r="N641" s="2">
        <v>294</v>
      </c>
      <c r="O641" s="2">
        <v>0</v>
      </c>
      <c r="R641" s="2">
        <v>27.23</v>
      </c>
      <c r="S641" s="2">
        <v>26.24</v>
      </c>
      <c r="T641" s="2">
        <v>24.26</v>
      </c>
      <c r="U641" s="2">
        <v>14.6</v>
      </c>
      <c r="V641" s="2">
        <v>7.67</v>
      </c>
      <c r="W641" s="2">
        <v>100</v>
      </c>
      <c r="X641" s="2"/>
      <c r="Y641" s="2"/>
    </row>
    <row r="642" spans="1:25" x14ac:dyDescent="0.25">
      <c r="A642" s="5" t="s">
        <v>1069</v>
      </c>
      <c r="B642" s="5" t="str">
        <f>VLOOKUP(A642,'ResOrg-group_definitions'!B1127:C1256,2,FALSE)</f>
        <v>Miami University</v>
      </c>
      <c r="C642" s="5" t="str">
        <f t="shared" si="112"/>
        <v>R2</v>
      </c>
      <c r="D642" s="5" t="s">
        <v>9</v>
      </c>
      <c r="E642" s="2">
        <v>1671</v>
      </c>
      <c r="F642" s="2">
        <v>5966</v>
      </c>
      <c r="G642" s="2">
        <v>28.01</v>
      </c>
      <c r="H642" s="2">
        <v>1095</v>
      </c>
      <c r="I642" s="2">
        <v>576</v>
      </c>
      <c r="J642" s="2">
        <v>355</v>
      </c>
      <c r="K642" s="2">
        <v>293</v>
      </c>
      <c r="L642" s="2">
        <v>281</v>
      </c>
      <c r="M642" s="2">
        <v>166</v>
      </c>
      <c r="N642" s="2">
        <v>1095</v>
      </c>
      <c r="O642" s="2">
        <v>0</v>
      </c>
      <c r="R642" s="2">
        <v>34.47</v>
      </c>
      <c r="S642" s="2">
        <v>21.24</v>
      </c>
      <c r="T642" s="2">
        <v>17.53</v>
      </c>
      <c r="U642" s="2">
        <v>16.82</v>
      </c>
      <c r="V642" s="2">
        <v>9.93</v>
      </c>
      <c r="W642" s="2">
        <v>100</v>
      </c>
      <c r="X642" s="2"/>
      <c r="Y642" s="2"/>
    </row>
    <row r="643" spans="1:25" x14ac:dyDescent="0.25">
      <c r="A643" s="5" t="s">
        <v>1651</v>
      </c>
      <c r="B643" s="5" t="str">
        <f>VLOOKUP(A643,'ResOrg-group_definitions'!B1128:C1257,2,FALSE)</f>
        <v>Middle Tennessee State University</v>
      </c>
      <c r="C643" s="5" t="str">
        <f t="shared" si="112"/>
        <v>R2</v>
      </c>
      <c r="D643" s="5" t="s">
        <v>9</v>
      </c>
      <c r="E643" s="2">
        <v>474</v>
      </c>
      <c r="F643" s="2">
        <v>2171</v>
      </c>
      <c r="G643" s="2">
        <v>21.83</v>
      </c>
      <c r="H643" s="2">
        <v>293</v>
      </c>
      <c r="I643" s="2">
        <v>181</v>
      </c>
      <c r="J643" s="2">
        <v>69</v>
      </c>
      <c r="K643" s="2">
        <v>117</v>
      </c>
      <c r="L643" s="2">
        <v>68</v>
      </c>
      <c r="M643" s="2">
        <v>39</v>
      </c>
      <c r="N643" s="2">
        <v>293</v>
      </c>
      <c r="O643" s="2">
        <v>0</v>
      </c>
      <c r="R643" s="2">
        <v>38.19</v>
      </c>
      <c r="S643" s="2">
        <v>14.56</v>
      </c>
      <c r="T643" s="2">
        <v>24.68</v>
      </c>
      <c r="U643" s="2">
        <v>14.35</v>
      </c>
      <c r="V643" s="2">
        <v>8.23</v>
      </c>
      <c r="W643" s="2">
        <v>100</v>
      </c>
      <c r="X643" s="2"/>
      <c r="Y643" s="2"/>
    </row>
    <row r="644" spans="1:25" x14ac:dyDescent="0.25">
      <c r="A644" s="5" t="s">
        <v>1655</v>
      </c>
      <c r="B644" s="5" t="str">
        <f>VLOOKUP(A644,'ResOrg-group_definitions'!B1129:C1258,2,FALSE)</f>
        <v>Montclair State University</v>
      </c>
      <c r="C644" s="5" t="str">
        <f t="shared" si="112"/>
        <v>R2</v>
      </c>
      <c r="D644" s="5" t="s">
        <v>9</v>
      </c>
      <c r="E644" s="2">
        <v>803</v>
      </c>
      <c r="F644" s="2">
        <v>3039</v>
      </c>
      <c r="G644" s="2">
        <v>26.42</v>
      </c>
      <c r="H644" s="2">
        <v>527</v>
      </c>
      <c r="I644" s="2">
        <v>276</v>
      </c>
      <c r="J644" s="2">
        <v>164</v>
      </c>
      <c r="K644" s="2">
        <v>121</v>
      </c>
      <c r="L644" s="2">
        <v>119</v>
      </c>
      <c r="M644" s="2">
        <v>123</v>
      </c>
      <c r="N644" s="2">
        <v>527</v>
      </c>
      <c r="O644" s="2">
        <v>0</v>
      </c>
      <c r="R644" s="2">
        <v>34.369999999999997</v>
      </c>
      <c r="S644" s="2">
        <v>20.420000000000002</v>
      </c>
      <c r="T644" s="2">
        <v>15.07</v>
      </c>
      <c r="U644" s="2">
        <v>14.82</v>
      </c>
      <c r="V644" s="2">
        <v>15.32</v>
      </c>
      <c r="W644" s="2">
        <v>100</v>
      </c>
      <c r="X644" s="2"/>
      <c r="Y644" s="2"/>
    </row>
    <row r="645" spans="1:25" x14ac:dyDescent="0.25">
      <c r="A645" s="5" t="s">
        <v>2793</v>
      </c>
      <c r="B645" s="5" t="str">
        <f>VLOOKUP(A645,'ResOrg-group_definitions'!B1130:C1259,2,FALSE)</f>
        <v>New School</v>
      </c>
      <c r="C645" s="5" t="str">
        <f t="shared" si="112"/>
        <v>R2</v>
      </c>
      <c r="D645" s="5" t="s">
        <v>9</v>
      </c>
      <c r="E645" s="2">
        <v>205</v>
      </c>
      <c r="F645" s="2">
        <v>1295</v>
      </c>
      <c r="G645" s="2">
        <v>15.83</v>
      </c>
      <c r="H645" s="2">
        <v>145</v>
      </c>
      <c r="I645" s="2">
        <v>60</v>
      </c>
      <c r="J645" s="2">
        <v>35</v>
      </c>
      <c r="K645" s="2">
        <v>40</v>
      </c>
      <c r="L645" s="2">
        <v>42</v>
      </c>
      <c r="M645" s="2">
        <v>28</v>
      </c>
      <c r="N645" s="2">
        <v>145</v>
      </c>
      <c r="O645" s="2">
        <v>0</v>
      </c>
      <c r="R645" s="2">
        <v>29.27</v>
      </c>
      <c r="S645" s="2">
        <v>17.07</v>
      </c>
      <c r="T645" s="2">
        <v>19.510000000000002</v>
      </c>
      <c r="U645" s="2">
        <v>20.49</v>
      </c>
      <c r="V645" s="2">
        <v>13.66</v>
      </c>
      <c r="W645" s="2">
        <v>100</v>
      </c>
      <c r="X645" s="2"/>
      <c r="Y645" s="2"/>
    </row>
    <row r="646" spans="1:25" x14ac:dyDescent="0.25">
      <c r="A646" s="5" t="s">
        <v>1141</v>
      </c>
      <c r="B646" s="5" t="str">
        <f>VLOOKUP(A646,'ResOrg-group_definitions'!B1131:C1260,2,FALSE)</f>
        <v>Northern Illinois University</v>
      </c>
      <c r="C646" s="5" t="str">
        <f t="shared" si="112"/>
        <v>R2</v>
      </c>
      <c r="D646" s="5" t="s">
        <v>9</v>
      </c>
      <c r="E646" s="2">
        <v>1800</v>
      </c>
      <c r="F646" s="2">
        <v>4955</v>
      </c>
      <c r="G646" s="2">
        <v>36.33</v>
      </c>
      <c r="H646" s="2">
        <v>1443</v>
      </c>
      <c r="I646" s="2">
        <v>357</v>
      </c>
      <c r="J646" s="2">
        <v>246</v>
      </c>
      <c r="K646" s="2">
        <v>673</v>
      </c>
      <c r="L646" s="2">
        <v>158</v>
      </c>
      <c r="M646" s="2">
        <v>366</v>
      </c>
      <c r="N646" s="2">
        <v>1443</v>
      </c>
      <c r="O646" s="2">
        <v>0</v>
      </c>
      <c r="R646" s="2">
        <v>19.829999999999998</v>
      </c>
      <c r="S646" s="2">
        <v>13.67</v>
      </c>
      <c r="T646" s="2">
        <v>37.39</v>
      </c>
      <c r="U646" s="2">
        <v>8.7799999999999994</v>
      </c>
      <c r="V646" s="2">
        <v>20.329999999999998</v>
      </c>
      <c r="W646" s="2">
        <v>100</v>
      </c>
      <c r="X646" s="2"/>
      <c r="Y646" s="2"/>
    </row>
    <row r="647" spans="1:25" x14ac:dyDescent="0.25">
      <c r="A647" s="5" t="s">
        <v>1173</v>
      </c>
      <c r="B647" s="5" t="str">
        <f>VLOOKUP(A647,'ResOrg-group_definitions'!B1132:C1261,2,FALSE)</f>
        <v>Nova Southeastern University</v>
      </c>
      <c r="C647" s="5" t="str">
        <f t="shared" si="112"/>
        <v>R2</v>
      </c>
      <c r="D647" s="5" t="s">
        <v>9</v>
      </c>
      <c r="E647" s="2">
        <v>788</v>
      </c>
      <c r="F647" s="2">
        <v>4441</v>
      </c>
      <c r="G647" s="2">
        <v>17.739999999999998</v>
      </c>
      <c r="H647" s="2">
        <v>612</v>
      </c>
      <c r="I647" s="2">
        <v>176</v>
      </c>
      <c r="J647" s="2">
        <v>177</v>
      </c>
      <c r="K647" s="2">
        <v>266</v>
      </c>
      <c r="L647" s="2">
        <v>94</v>
      </c>
      <c r="M647" s="2">
        <v>75</v>
      </c>
      <c r="N647" s="2">
        <v>612</v>
      </c>
      <c r="O647" s="2">
        <v>0</v>
      </c>
      <c r="R647" s="2">
        <v>22.34</v>
      </c>
      <c r="S647" s="2">
        <v>22.46</v>
      </c>
      <c r="T647" s="2">
        <v>33.76</v>
      </c>
      <c r="U647" s="2">
        <v>11.93</v>
      </c>
      <c r="V647" s="2">
        <v>9.52</v>
      </c>
      <c r="W647" s="2">
        <v>100</v>
      </c>
      <c r="X647" s="2"/>
      <c r="Y647" s="2"/>
    </row>
    <row r="648" spans="1:25" x14ac:dyDescent="0.25">
      <c r="A648" s="5" t="s">
        <v>1056</v>
      </c>
      <c r="B648" s="5" t="str">
        <f>VLOOKUP(A648,'ResOrg-group_definitions'!B1133:C1262,2,FALSE)</f>
        <v>Oakland University</v>
      </c>
      <c r="C648" s="5" t="str">
        <f t="shared" si="112"/>
        <v>R2</v>
      </c>
      <c r="D648" s="5" t="s">
        <v>9</v>
      </c>
      <c r="E648" s="2">
        <v>1334</v>
      </c>
      <c r="F648" s="2">
        <v>6911</v>
      </c>
      <c r="G648" s="2">
        <v>19.3</v>
      </c>
      <c r="H648" s="2">
        <v>940</v>
      </c>
      <c r="I648" s="2">
        <v>394</v>
      </c>
      <c r="J648" s="2">
        <v>311</v>
      </c>
      <c r="K648" s="2">
        <v>301</v>
      </c>
      <c r="L648" s="2">
        <v>159</v>
      </c>
      <c r="M648" s="2">
        <v>169</v>
      </c>
      <c r="N648" s="2">
        <v>940</v>
      </c>
      <c r="O648" s="2">
        <v>0</v>
      </c>
      <c r="R648" s="2">
        <v>29.54</v>
      </c>
      <c r="S648" s="2">
        <v>23.31</v>
      </c>
      <c r="T648" s="2">
        <v>22.56</v>
      </c>
      <c r="U648" s="2">
        <v>11.92</v>
      </c>
      <c r="V648" s="2">
        <v>12.67</v>
      </c>
      <c r="W648" s="2">
        <v>100</v>
      </c>
      <c r="X648" s="2"/>
      <c r="Y648" s="2"/>
    </row>
    <row r="649" spans="1:25" x14ac:dyDescent="0.25">
      <c r="A649" s="5" t="s">
        <v>1673</v>
      </c>
      <c r="B649" s="5" t="str">
        <f>VLOOKUP(A649,'ResOrg-group_definitions'!B1134:C1263,2,FALSE)</f>
        <v>Rowan University</v>
      </c>
      <c r="C649" s="5" t="str">
        <f t="shared" si="112"/>
        <v>R2</v>
      </c>
      <c r="D649" s="5" t="s">
        <v>9</v>
      </c>
      <c r="E649" s="2">
        <v>1259</v>
      </c>
      <c r="F649" s="2">
        <v>4206</v>
      </c>
      <c r="G649" s="2">
        <v>29.93</v>
      </c>
      <c r="H649" s="2">
        <v>833</v>
      </c>
      <c r="I649" s="2">
        <v>426</v>
      </c>
      <c r="J649" s="2">
        <v>268</v>
      </c>
      <c r="K649" s="2">
        <v>297</v>
      </c>
      <c r="L649" s="2">
        <v>169</v>
      </c>
      <c r="M649" s="2">
        <v>99</v>
      </c>
      <c r="N649" s="2">
        <v>833</v>
      </c>
      <c r="O649" s="2">
        <v>0</v>
      </c>
      <c r="R649" s="2">
        <v>33.840000000000003</v>
      </c>
      <c r="S649" s="2">
        <v>21.29</v>
      </c>
      <c r="T649" s="2">
        <v>23.59</v>
      </c>
      <c r="U649" s="2">
        <v>13.42</v>
      </c>
      <c r="V649" s="2">
        <v>7.86</v>
      </c>
      <c r="W649" s="2">
        <v>100</v>
      </c>
      <c r="X649" s="2"/>
      <c r="Y649" s="2"/>
    </row>
    <row r="650" spans="1:25" x14ac:dyDescent="0.25">
      <c r="A650" s="5" t="s">
        <v>2796</v>
      </c>
      <c r="B650" s="5" t="str">
        <f>VLOOKUP(A650,'ResOrg-group_definitions'!B1135:C1264,2,FALSE)</f>
        <v>SUNY College of Environmental Science and Forestry</v>
      </c>
      <c r="C650" s="5" t="str">
        <f t="shared" si="112"/>
        <v>R2</v>
      </c>
      <c r="D650" s="5" t="s">
        <v>9</v>
      </c>
      <c r="E650" s="2">
        <v>728</v>
      </c>
      <c r="F650" s="2">
        <v>1571</v>
      </c>
      <c r="G650" s="2">
        <v>46.34</v>
      </c>
      <c r="H650" s="2">
        <v>458</v>
      </c>
      <c r="I650" s="2">
        <v>270</v>
      </c>
      <c r="J650" s="2">
        <v>63</v>
      </c>
      <c r="K650" s="2">
        <v>194</v>
      </c>
      <c r="L650" s="2">
        <v>115</v>
      </c>
      <c r="M650" s="2">
        <v>86</v>
      </c>
      <c r="N650" s="2">
        <v>458</v>
      </c>
      <c r="O650" s="2">
        <v>0</v>
      </c>
      <c r="R650" s="2">
        <v>37.090000000000003</v>
      </c>
      <c r="S650" s="2">
        <v>8.65</v>
      </c>
      <c r="T650" s="2">
        <v>26.65</v>
      </c>
      <c r="U650" s="2">
        <v>15.8</v>
      </c>
      <c r="V650" s="2">
        <v>11.81</v>
      </c>
      <c r="W650" s="2">
        <v>100</v>
      </c>
      <c r="X650" s="2"/>
      <c r="Y650" s="2"/>
    </row>
    <row r="651" spans="1:25" x14ac:dyDescent="0.25">
      <c r="A651" s="5" t="s">
        <v>2232</v>
      </c>
      <c r="B651" s="5" t="str">
        <f>VLOOKUP(A651,'ResOrg-group_definitions'!B1136:C1265,2,FALSE)</f>
        <v>Sam Houston State University</v>
      </c>
      <c r="C651" s="5" t="str">
        <f t="shared" si="112"/>
        <v>R2</v>
      </c>
      <c r="D651" s="5" t="s">
        <v>9</v>
      </c>
      <c r="E651" s="2">
        <v>445</v>
      </c>
      <c r="F651" s="2">
        <v>2774</v>
      </c>
      <c r="G651" s="2">
        <v>16.04</v>
      </c>
      <c r="H651" s="2">
        <v>227</v>
      </c>
      <c r="I651" s="2">
        <v>218</v>
      </c>
      <c r="J651" s="2">
        <v>66</v>
      </c>
      <c r="K651" s="2">
        <v>53</v>
      </c>
      <c r="L651" s="2">
        <v>53</v>
      </c>
      <c r="M651" s="2">
        <v>55</v>
      </c>
      <c r="N651" s="2">
        <v>227</v>
      </c>
      <c r="O651" s="2">
        <v>0</v>
      </c>
      <c r="R651" s="2">
        <v>48.99</v>
      </c>
      <c r="S651" s="2">
        <v>14.83</v>
      </c>
      <c r="T651" s="2">
        <v>11.91</v>
      </c>
      <c r="U651" s="2">
        <v>11.91</v>
      </c>
      <c r="V651" s="2">
        <v>12.36</v>
      </c>
      <c r="W651" s="2">
        <v>100</v>
      </c>
      <c r="X651" s="2"/>
      <c r="Y651" s="2"/>
    </row>
    <row r="652" spans="1:25" x14ac:dyDescent="0.25">
      <c r="A652" s="5" t="s">
        <v>1492</v>
      </c>
      <c r="B652" s="5" t="str">
        <f>VLOOKUP(A652,'ResOrg-group_definitions'!B1137:C1266,2,FALSE)</f>
        <v>San Francisco State University</v>
      </c>
      <c r="C652" s="5" t="str">
        <f t="shared" si="112"/>
        <v>R2</v>
      </c>
      <c r="D652" s="5" t="s">
        <v>9</v>
      </c>
      <c r="E652" s="2">
        <v>1248</v>
      </c>
      <c r="F652" s="2">
        <v>3834</v>
      </c>
      <c r="G652" s="2">
        <v>32.549999999999997</v>
      </c>
      <c r="H652" s="2">
        <v>950</v>
      </c>
      <c r="I652" s="2">
        <v>298</v>
      </c>
      <c r="J652" s="2">
        <v>227</v>
      </c>
      <c r="K652" s="2">
        <v>304</v>
      </c>
      <c r="L652" s="2">
        <v>224</v>
      </c>
      <c r="M652" s="2">
        <v>195</v>
      </c>
      <c r="N652" s="2">
        <v>950</v>
      </c>
      <c r="O652" s="2">
        <v>0</v>
      </c>
      <c r="R652" s="2">
        <v>23.88</v>
      </c>
      <c r="S652" s="2">
        <v>18.190000000000001</v>
      </c>
      <c r="T652" s="2">
        <v>24.36</v>
      </c>
      <c r="U652" s="2">
        <v>17.95</v>
      </c>
      <c r="V652" s="2">
        <v>15.62</v>
      </c>
      <c r="W652" s="2">
        <v>100</v>
      </c>
      <c r="X652" s="2"/>
      <c r="Y652" s="2"/>
    </row>
    <row r="653" spans="1:25" x14ac:dyDescent="0.25">
      <c r="A653" s="5" t="s">
        <v>2799</v>
      </c>
      <c r="B653" s="5" t="str">
        <f>VLOOKUP(A653,'ResOrg-group_definitions'!B1138:C1267,2,FALSE)</f>
        <v>Seton Hall University</v>
      </c>
      <c r="C653" s="5" t="str">
        <f t="shared" si="112"/>
        <v>R2</v>
      </c>
      <c r="D653" s="5" t="s">
        <v>9</v>
      </c>
      <c r="E653" s="2">
        <v>221</v>
      </c>
      <c r="F653" s="2">
        <v>1748</v>
      </c>
      <c r="G653" s="2">
        <v>12.64</v>
      </c>
      <c r="H653" s="2">
        <v>157</v>
      </c>
      <c r="I653" s="2">
        <v>64</v>
      </c>
      <c r="J653" s="2">
        <v>59</v>
      </c>
      <c r="K653" s="2">
        <v>48</v>
      </c>
      <c r="L653" s="2">
        <v>31</v>
      </c>
      <c r="M653" s="2">
        <v>19</v>
      </c>
      <c r="N653" s="2">
        <v>157</v>
      </c>
      <c r="O653" s="2">
        <v>0</v>
      </c>
      <c r="R653" s="2">
        <v>28.96</v>
      </c>
      <c r="S653" s="2">
        <v>26.7</v>
      </c>
      <c r="T653" s="2">
        <v>21.72</v>
      </c>
      <c r="U653" s="2">
        <v>14.03</v>
      </c>
      <c r="V653" s="2">
        <v>8.6</v>
      </c>
      <c r="W653" s="2">
        <v>100</v>
      </c>
      <c r="X653" s="2"/>
      <c r="Y653" s="2"/>
    </row>
    <row r="654" spans="1:25" x14ac:dyDescent="0.25">
      <c r="A654" s="5" t="s">
        <v>1678</v>
      </c>
      <c r="B654" s="5" t="str">
        <f>VLOOKUP(A654,'ResOrg-group_definitions'!B1139:C1268,2,FALSE)</f>
        <v>Southern Illinois University Carbondale</v>
      </c>
      <c r="C654" s="5" t="str">
        <f t="shared" si="112"/>
        <v>R2</v>
      </c>
      <c r="D654" s="5" t="s">
        <v>9</v>
      </c>
      <c r="E654" s="2">
        <v>338</v>
      </c>
      <c r="F654" s="2">
        <v>1476</v>
      </c>
      <c r="G654" s="2">
        <v>22.9</v>
      </c>
      <c r="H654" s="2">
        <v>189</v>
      </c>
      <c r="I654" s="2">
        <v>149</v>
      </c>
      <c r="J654" s="2">
        <v>42</v>
      </c>
      <c r="K654" s="2">
        <v>51</v>
      </c>
      <c r="L654" s="2">
        <v>46</v>
      </c>
      <c r="M654" s="2">
        <v>50</v>
      </c>
      <c r="N654" s="2">
        <v>189</v>
      </c>
      <c r="O654" s="2">
        <v>0</v>
      </c>
      <c r="R654" s="2">
        <v>44.08</v>
      </c>
      <c r="S654" s="2">
        <v>12.43</v>
      </c>
      <c r="T654" s="2">
        <v>15.09</v>
      </c>
      <c r="U654" s="2">
        <v>13.61</v>
      </c>
      <c r="V654" s="2">
        <v>14.79</v>
      </c>
      <c r="W654" s="2">
        <v>100</v>
      </c>
      <c r="X654" s="2"/>
      <c r="Y654" s="2"/>
    </row>
    <row r="655" spans="1:25" x14ac:dyDescent="0.25">
      <c r="A655" s="5" t="s">
        <v>1183</v>
      </c>
      <c r="B655" s="5" t="str">
        <f>VLOOKUP(A655,'ResOrg-group_definitions'!B1140:C1269,2,FALSE)</f>
        <v>Stevens Institute of Technology</v>
      </c>
      <c r="C655" s="5" t="str">
        <f t="shared" si="112"/>
        <v>R2</v>
      </c>
      <c r="D655" s="5" t="s">
        <v>9</v>
      </c>
      <c r="E655" s="2">
        <v>1452</v>
      </c>
      <c r="F655" s="2">
        <v>4444</v>
      </c>
      <c r="G655" s="2">
        <v>32.67</v>
      </c>
      <c r="H655" s="2">
        <v>798</v>
      </c>
      <c r="I655" s="2">
        <v>654</v>
      </c>
      <c r="J655" s="2">
        <v>226</v>
      </c>
      <c r="K655" s="2">
        <v>190</v>
      </c>
      <c r="L655" s="2">
        <v>184</v>
      </c>
      <c r="M655" s="2">
        <v>198</v>
      </c>
      <c r="N655" s="2">
        <v>798</v>
      </c>
      <c r="O655" s="2">
        <v>0</v>
      </c>
      <c r="R655" s="2">
        <v>45.04</v>
      </c>
      <c r="S655" s="2">
        <v>15.56</v>
      </c>
      <c r="T655" s="2">
        <v>13.09</v>
      </c>
      <c r="U655" s="2">
        <v>12.67</v>
      </c>
      <c r="V655" s="2">
        <v>13.64</v>
      </c>
      <c r="W655" s="2">
        <v>100</v>
      </c>
      <c r="X655" s="2"/>
      <c r="Y655" s="2"/>
    </row>
    <row r="656" spans="1:25" x14ac:dyDescent="0.25">
      <c r="A656" s="5" t="s">
        <v>2803</v>
      </c>
      <c r="B656" s="5" t="str">
        <f>VLOOKUP(A656,'ResOrg-group_definitions'!B1141:C1270,2,FALSE)</f>
        <v>Tarleton State University</v>
      </c>
      <c r="C656" s="5" t="str">
        <f t="shared" si="112"/>
        <v>R2</v>
      </c>
      <c r="D656" s="5" t="s">
        <v>9</v>
      </c>
      <c r="E656" s="2">
        <v>152</v>
      </c>
      <c r="F656" s="2">
        <v>699</v>
      </c>
      <c r="G656" s="2">
        <v>21.75</v>
      </c>
      <c r="H656" s="2">
        <v>96</v>
      </c>
      <c r="I656" s="2">
        <v>56</v>
      </c>
      <c r="J656" s="2">
        <v>16</v>
      </c>
      <c r="K656" s="2">
        <v>42</v>
      </c>
      <c r="L656" s="2">
        <v>23</v>
      </c>
      <c r="M656" s="2">
        <v>15</v>
      </c>
      <c r="N656" s="2">
        <v>96</v>
      </c>
      <c r="O656" s="2">
        <v>0</v>
      </c>
      <c r="R656" s="2">
        <v>36.840000000000003</v>
      </c>
      <c r="S656" s="2">
        <v>10.53</v>
      </c>
      <c r="T656" s="2">
        <v>27.63</v>
      </c>
      <c r="U656" s="2">
        <v>15.13</v>
      </c>
      <c r="V656" s="2">
        <v>9.8699999999999992</v>
      </c>
      <c r="W656" s="2">
        <v>100</v>
      </c>
      <c r="X656" s="2"/>
      <c r="Y656" s="2"/>
    </row>
    <row r="657" spans="1:25" x14ac:dyDescent="0.25">
      <c r="A657" s="5" t="s">
        <v>2805</v>
      </c>
      <c r="B657" s="5" t="str">
        <f>VLOOKUP(A657,'ResOrg-group_definitions'!B1142:C1271,2,FALSE)</f>
        <v>Tennessee Technological University</v>
      </c>
      <c r="C657" s="5" t="str">
        <f t="shared" si="112"/>
        <v>R2</v>
      </c>
      <c r="D657" s="5" t="s">
        <v>9</v>
      </c>
      <c r="E657" s="2">
        <v>656</v>
      </c>
      <c r="F657" s="2">
        <v>2010</v>
      </c>
      <c r="G657" s="2">
        <v>32.64</v>
      </c>
      <c r="H657" s="2">
        <v>376</v>
      </c>
      <c r="I657" s="2">
        <v>280</v>
      </c>
      <c r="J657" s="2">
        <v>127</v>
      </c>
      <c r="K657" s="2">
        <v>110</v>
      </c>
      <c r="L657" s="2">
        <v>60</v>
      </c>
      <c r="M657" s="2">
        <v>79</v>
      </c>
      <c r="N657" s="2">
        <v>376</v>
      </c>
      <c r="O657" s="2">
        <v>0</v>
      </c>
      <c r="R657" s="2">
        <v>42.68</v>
      </c>
      <c r="S657" s="2">
        <v>19.36</v>
      </c>
      <c r="T657" s="2">
        <v>16.77</v>
      </c>
      <c r="U657" s="2">
        <v>9.15</v>
      </c>
      <c r="V657" s="2">
        <v>12.04</v>
      </c>
      <c r="W657" s="2">
        <v>100</v>
      </c>
      <c r="X657" s="2"/>
      <c r="Y657" s="2"/>
    </row>
    <row r="658" spans="1:25" x14ac:dyDescent="0.25">
      <c r="A658" s="5" t="s">
        <v>2312</v>
      </c>
      <c r="B658" s="5" t="str">
        <f>VLOOKUP(A658,'ResOrg-group_definitions'!B1143:C1272,2,FALSE)</f>
        <v>Texas A&amp;M University – Corpus Christi</v>
      </c>
      <c r="C658" s="5" t="str">
        <f t="shared" si="112"/>
        <v>R2</v>
      </c>
      <c r="D658" s="5" t="s">
        <v>9</v>
      </c>
      <c r="E658" s="2">
        <v>549</v>
      </c>
      <c r="F658" s="2">
        <v>1509</v>
      </c>
      <c r="G658" s="2">
        <v>36.380000000000003</v>
      </c>
      <c r="H658" s="2">
        <v>350</v>
      </c>
      <c r="I658" s="2">
        <v>199</v>
      </c>
      <c r="J658" s="2">
        <v>44</v>
      </c>
      <c r="K658" s="2">
        <v>160</v>
      </c>
      <c r="L658" s="2">
        <v>66</v>
      </c>
      <c r="M658" s="2">
        <v>80</v>
      </c>
      <c r="N658" s="2">
        <v>350</v>
      </c>
      <c r="O658" s="2">
        <v>0</v>
      </c>
      <c r="R658" s="2">
        <v>36.25</v>
      </c>
      <c r="S658" s="2">
        <v>8.01</v>
      </c>
      <c r="T658" s="2">
        <v>29.14</v>
      </c>
      <c r="U658" s="2">
        <v>12.02</v>
      </c>
      <c r="V658" s="2">
        <v>14.57</v>
      </c>
      <c r="W658" s="2">
        <v>100</v>
      </c>
      <c r="X658" s="2"/>
      <c r="Y658" s="2"/>
    </row>
    <row r="659" spans="1:25" x14ac:dyDescent="0.25">
      <c r="A659" s="5" t="s">
        <v>2314</v>
      </c>
      <c r="B659" s="5" t="str">
        <f>VLOOKUP(A659,'ResOrg-group_definitions'!B1144:C1273,2,FALSE)</f>
        <v>Texas A&amp;M University – Kingsville</v>
      </c>
      <c r="C659" s="5" t="str">
        <f t="shared" si="112"/>
        <v>R2</v>
      </c>
      <c r="D659" s="5" t="s">
        <v>9</v>
      </c>
      <c r="E659" s="2">
        <v>347</v>
      </c>
      <c r="F659" s="2">
        <v>1437</v>
      </c>
      <c r="G659" s="2">
        <v>24.15</v>
      </c>
      <c r="H659" s="2">
        <v>215</v>
      </c>
      <c r="I659" s="2">
        <v>132</v>
      </c>
      <c r="J659" s="2">
        <v>46</v>
      </c>
      <c r="K659" s="2">
        <v>101</v>
      </c>
      <c r="L659" s="2">
        <v>25</v>
      </c>
      <c r="M659" s="2">
        <v>43</v>
      </c>
      <c r="N659" s="2">
        <v>215</v>
      </c>
      <c r="O659" s="2">
        <v>0</v>
      </c>
      <c r="R659" s="2">
        <v>38.04</v>
      </c>
      <c r="S659" s="2">
        <v>13.26</v>
      </c>
      <c r="T659" s="2">
        <v>29.11</v>
      </c>
      <c r="U659" s="2">
        <v>7.2</v>
      </c>
      <c r="V659" s="2">
        <v>12.39</v>
      </c>
      <c r="W659" s="2">
        <v>100</v>
      </c>
      <c r="X659" s="2"/>
      <c r="Y659" s="2"/>
    </row>
    <row r="660" spans="1:25" x14ac:dyDescent="0.25">
      <c r="A660" s="5" t="s">
        <v>2807</v>
      </c>
      <c r="B660" s="5" t="str">
        <f>VLOOKUP(A660,'ResOrg-group_definitions'!B1145:C1274,2,FALSE)</f>
        <v>Texas Christian University</v>
      </c>
      <c r="C660" s="5" t="str">
        <f t="shared" si="112"/>
        <v>R2</v>
      </c>
      <c r="D660" s="5" t="s">
        <v>9</v>
      </c>
      <c r="E660" s="2">
        <v>555</v>
      </c>
      <c r="F660" s="2">
        <v>3003</v>
      </c>
      <c r="G660" s="2">
        <v>18.48</v>
      </c>
      <c r="H660" s="2">
        <v>348</v>
      </c>
      <c r="I660" s="2">
        <v>207</v>
      </c>
      <c r="J660" s="2">
        <v>104</v>
      </c>
      <c r="K660" s="2">
        <v>101</v>
      </c>
      <c r="L660" s="2">
        <v>97</v>
      </c>
      <c r="M660" s="2">
        <v>46</v>
      </c>
      <c r="N660" s="2">
        <v>348</v>
      </c>
      <c r="O660" s="2">
        <v>0</v>
      </c>
      <c r="R660" s="2">
        <v>37.299999999999997</v>
      </c>
      <c r="S660" s="2">
        <v>18.739999999999998</v>
      </c>
      <c r="T660" s="2">
        <v>18.2</v>
      </c>
      <c r="U660" s="2">
        <v>17.48</v>
      </c>
      <c r="V660" s="2">
        <v>8.2899999999999991</v>
      </c>
      <c r="W660" s="2">
        <v>100</v>
      </c>
      <c r="X660" s="2"/>
      <c r="Y660" s="2"/>
    </row>
    <row r="661" spans="1:25" x14ac:dyDescent="0.25">
      <c r="A661" s="5" t="s">
        <v>1079</v>
      </c>
      <c r="B661" s="5" t="str">
        <f>VLOOKUP(A661,'ResOrg-group_definitions'!B1146:C1275,2,FALSE)</f>
        <v>Texas State University</v>
      </c>
      <c r="C661" s="5" t="str">
        <f t="shared" si="112"/>
        <v>R2</v>
      </c>
      <c r="D661" s="5" t="s">
        <v>9</v>
      </c>
      <c r="E661" s="2">
        <v>1412</v>
      </c>
      <c r="F661" s="2">
        <v>5841</v>
      </c>
      <c r="G661" s="2">
        <v>24.17</v>
      </c>
      <c r="H661" s="2">
        <v>807</v>
      </c>
      <c r="I661" s="2">
        <v>605</v>
      </c>
      <c r="J661" s="2">
        <v>223</v>
      </c>
      <c r="K661" s="2">
        <v>267</v>
      </c>
      <c r="L661" s="2">
        <v>189</v>
      </c>
      <c r="M661" s="2">
        <v>128</v>
      </c>
      <c r="N661" s="2">
        <v>807</v>
      </c>
      <c r="O661" s="2">
        <v>0</v>
      </c>
      <c r="R661" s="2">
        <v>42.85</v>
      </c>
      <c r="S661" s="2">
        <v>15.79</v>
      </c>
      <c r="T661" s="2">
        <v>18.91</v>
      </c>
      <c r="U661" s="2">
        <v>13.39</v>
      </c>
      <c r="V661" s="2">
        <v>9.07</v>
      </c>
      <c r="W661" s="2">
        <v>100</v>
      </c>
      <c r="X661" s="2"/>
      <c r="Y661" s="2"/>
    </row>
    <row r="662" spans="1:25" x14ac:dyDescent="0.25">
      <c r="A662" s="5" t="s">
        <v>1133</v>
      </c>
      <c r="B662" s="5" t="str">
        <f>VLOOKUP(A662,'ResOrg-group_definitions'!B1147:C1276,2,FALSE)</f>
        <v>The University of Texas Rio Grande Valley</v>
      </c>
      <c r="C662" s="5" t="str">
        <f t="shared" si="112"/>
        <v>R2</v>
      </c>
      <c r="D662" s="5" t="s">
        <v>9</v>
      </c>
      <c r="E662" s="2">
        <v>1501</v>
      </c>
      <c r="F662" s="2">
        <v>4972</v>
      </c>
      <c r="G662" s="2">
        <v>30.19</v>
      </c>
      <c r="H662" s="2">
        <v>1157</v>
      </c>
      <c r="I662" s="2">
        <v>344</v>
      </c>
      <c r="J662" s="2">
        <v>330</v>
      </c>
      <c r="K662" s="2">
        <v>355</v>
      </c>
      <c r="L662" s="2">
        <v>247</v>
      </c>
      <c r="M662" s="2">
        <v>225</v>
      </c>
      <c r="N662" s="2">
        <v>1157</v>
      </c>
      <c r="O662" s="2">
        <v>0</v>
      </c>
      <c r="R662" s="2">
        <v>22.92</v>
      </c>
      <c r="S662" s="2">
        <v>21.99</v>
      </c>
      <c r="T662" s="2">
        <v>23.65</v>
      </c>
      <c r="U662" s="2">
        <v>16.46</v>
      </c>
      <c r="V662" s="2">
        <v>14.99</v>
      </c>
      <c r="W662" s="2">
        <v>100</v>
      </c>
      <c r="X662" s="2"/>
      <c r="Y662" s="2"/>
    </row>
    <row r="663" spans="1:25" x14ac:dyDescent="0.25">
      <c r="A663" s="5" t="s">
        <v>2809</v>
      </c>
      <c r="B663" s="5" t="str">
        <f>VLOOKUP(A663,'ResOrg-group_definitions'!B1148:C1277,2,FALSE)</f>
        <v>The University of Texas at Tyler</v>
      </c>
      <c r="C663" s="5" t="str">
        <f t="shared" si="112"/>
        <v>R2</v>
      </c>
      <c r="D663" s="5" t="s">
        <v>9</v>
      </c>
      <c r="E663" s="2">
        <v>249</v>
      </c>
      <c r="F663" s="2">
        <v>1471</v>
      </c>
      <c r="G663" s="2">
        <v>16.93</v>
      </c>
      <c r="H663" s="2">
        <v>154</v>
      </c>
      <c r="I663" s="2">
        <v>95</v>
      </c>
      <c r="J663" s="2">
        <v>44</v>
      </c>
      <c r="K663" s="2">
        <v>56</v>
      </c>
      <c r="L663" s="2">
        <v>25</v>
      </c>
      <c r="M663" s="2">
        <v>29</v>
      </c>
      <c r="N663" s="2">
        <v>154</v>
      </c>
      <c r="O663" s="2">
        <v>0</v>
      </c>
      <c r="R663" s="2">
        <v>38.15</v>
      </c>
      <c r="S663" s="2">
        <v>17.670000000000002</v>
      </c>
      <c r="T663" s="2">
        <v>22.49</v>
      </c>
      <c r="U663" s="2">
        <v>10.039999999999999</v>
      </c>
      <c r="V663" s="2">
        <v>11.65</v>
      </c>
      <c r="W663" s="2">
        <v>100</v>
      </c>
      <c r="X663" s="2"/>
      <c r="Y663" s="2"/>
    </row>
    <row r="664" spans="1:25" x14ac:dyDescent="0.25">
      <c r="A664" s="5" t="s">
        <v>2811</v>
      </c>
      <c r="B664" s="5" t="str">
        <f>VLOOKUP(A664,'ResOrg-group_definitions'!B1149:C1278,2,FALSE)</f>
        <v>University of Arkansas at Little Rock</v>
      </c>
      <c r="C664" s="5" t="str">
        <f t="shared" si="112"/>
        <v>R2</v>
      </c>
      <c r="D664" s="5" t="s">
        <v>9</v>
      </c>
      <c r="E664" s="2">
        <v>457</v>
      </c>
      <c r="F664" s="2">
        <v>1407</v>
      </c>
      <c r="G664" s="2">
        <v>32.479999999999997</v>
      </c>
      <c r="H664" s="2">
        <v>262</v>
      </c>
      <c r="I664" s="2">
        <v>195</v>
      </c>
      <c r="J664" s="2">
        <v>55</v>
      </c>
      <c r="K664" s="2">
        <v>119</v>
      </c>
      <c r="L664" s="2">
        <v>54</v>
      </c>
      <c r="M664" s="2">
        <v>34</v>
      </c>
      <c r="N664" s="2">
        <v>262</v>
      </c>
      <c r="O664" s="2">
        <v>0</v>
      </c>
      <c r="R664" s="2">
        <v>42.67</v>
      </c>
      <c r="S664" s="2">
        <v>12.04</v>
      </c>
      <c r="T664" s="2">
        <v>26.04</v>
      </c>
      <c r="U664" s="2">
        <v>11.82</v>
      </c>
      <c r="V664" s="2">
        <v>7.44</v>
      </c>
      <c r="W664" s="2">
        <v>100</v>
      </c>
      <c r="X664" s="2"/>
      <c r="Y664" s="2"/>
    </row>
    <row r="665" spans="1:25" x14ac:dyDescent="0.25">
      <c r="A665" s="5" t="s">
        <v>2813</v>
      </c>
      <c r="B665" s="5" t="str">
        <f>VLOOKUP(A665,'ResOrg-group_definitions'!B1150:C1279,2,FALSE)</f>
        <v>University of Colorado Colorado Springs</v>
      </c>
      <c r="C665" s="5" t="str">
        <f t="shared" si="112"/>
        <v>R2</v>
      </c>
      <c r="D665" s="5" t="s">
        <v>9</v>
      </c>
      <c r="E665" s="2">
        <v>721</v>
      </c>
      <c r="F665" s="2">
        <v>2768</v>
      </c>
      <c r="G665" s="2">
        <v>26.05</v>
      </c>
      <c r="H665" s="2">
        <v>484</v>
      </c>
      <c r="I665" s="2">
        <v>237</v>
      </c>
      <c r="J665" s="2">
        <v>168</v>
      </c>
      <c r="K665" s="2">
        <v>113</v>
      </c>
      <c r="L665" s="2">
        <v>110</v>
      </c>
      <c r="M665" s="2">
        <v>93</v>
      </c>
      <c r="N665" s="2">
        <v>484</v>
      </c>
      <c r="O665" s="2">
        <v>0</v>
      </c>
      <c r="R665" s="2">
        <v>32.869999999999997</v>
      </c>
      <c r="S665" s="2">
        <v>23.3</v>
      </c>
      <c r="T665" s="2">
        <v>15.67</v>
      </c>
      <c r="U665" s="2">
        <v>15.26</v>
      </c>
      <c r="V665" s="2">
        <v>12.9</v>
      </c>
      <c r="W665" s="2">
        <v>100</v>
      </c>
      <c r="X665" s="2"/>
      <c r="Y665" s="2"/>
    </row>
    <row r="666" spans="1:25" x14ac:dyDescent="0.25">
      <c r="A666" s="5" t="s">
        <v>2815</v>
      </c>
      <c r="B666" s="5" t="str">
        <f>VLOOKUP(A666,'ResOrg-group_definitions'!B1151:C1280,2,FALSE)</f>
        <v>University of Dayton</v>
      </c>
      <c r="C666" s="5" t="str">
        <f t="shared" si="112"/>
        <v>R2</v>
      </c>
      <c r="D666" s="5" t="s">
        <v>9</v>
      </c>
      <c r="E666" s="2">
        <v>897</v>
      </c>
      <c r="F666" s="2">
        <v>3822</v>
      </c>
      <c r="G666" s="2">
        <v>23.47</v>
      </c>
      <c r="H666" s="2">
        <v>499</v>
      </c>
      <c r="I666" s="2">
        <v>398</v>
      </c>
      <c r="J666" s="2">
        <v>98</v>
      </c>
      <c r="K666" s="2">
        <v>169</v>
      </c>
      <c r="L666" s="2">
        <v>114</v>
      </c>
      <c r="M666" s="2">
        <v>118</v>
      </c>
      <c r="N666" s="2">
        <v>499</v>
      </c>
      <c r="O666" s="2">
        <v>0</v>
      </c>
      <c r="R666" s="2">
        <v>44.37</v>
      </c>
      <c r="S666" s="2">
        <v>10.93</v>
      </c>
      <c r="T666" s="2">
        <v>18.84</v>
      </c>
      <c r="U666" s="2">
        <v>12.71</v>
      </c>
      <c r="V666" s="2">
        <v>13.15</v>
      </c>
      <c r="W666" s="2">
        <v>100</v>
      </c>
      <c r="X666" s="2"/>
      <c r="Y666" s="2"/>
    </row>
    <row r="667" spans="1:25" x14ac:dyDescent="0.25">
      <c r="A667" s="5" t="s">
        <v>1135</v>
      </c>
      <c r="B667" s="5" t="str">
        <f>VLOOKUP(A667,'ResOrg-group_definitions'!B1152:C1281,2,FALSE)</f>
        <v>University of Massachusetts Boston</v>
      </c>
      <c r="C667" s="5" t="str">
        <f t="shared" si="112"/>
        <v>R2</v>
      </c>
      <c r="D667" s="5" t="s">
        <v>9</v>
      </c>
      <c r="E667" s="2">
        <v>1521</v>
      </c>
      <c r="F667" s="2">
        <v>4807</v>
      </c>
      <c r="G667" s="2">
        <v>31.64</v>
      </c>
      <c r="H667" s="2">
        <v>1018</v>
      </c>
      <c r="I667" s="2">
        <v>503</v>
      </c>
      <c r="J667" s="2">
        <v>319</v>
      </c>
      <c r="K667" s="2">
        <v>312</v>
      </c>
      <c r="L667" s="2">
        <v>208</v>
      </c>
      <c r="M667" s="2">
        <v>179</v>
      </c>
      <c r="N667" s="2">
        <v>1018</v>
      </c>
      <c r="O667" s="2">
        <v>0</v>
      </c>
      <c r="R667" s="2">
        <v>33.07</v>
      </c>
      <c r="S667" s="2">
        <v>20.97</v>
      </c>
      <c r="T667" s="2">
        <v>20.51</v>
      </c>
      <c r="U667" s="2">
        <v>13.68</v>
      </c>
      <c r="V667" s="2">
        <v>11.77</v>
      </c>
      <c r="W667" s="2">
        <v>100</v>
      </c>
      <c r="X667" s="2"/>
      <c r="Y667" s="2"/>
    </row>
    <row r="668" spans="1:25" x14ac:dyDescent="0.25">
      <c r="A668" s="5" t="s">
        <v>2818</v>
      </c>
      <c r="B668" s="5" t="str">
        <f>VLOOKUP(A668,'ResOrg-group_definitions'!B1153:C1282,2,FALSE)</f>
        <v>University of Massachusetts Dartmouth</v>
      </c>
      <c r="C668" s="5" t="str">
        <f t="shared" si="112"/>
        <v>R2</v>
      </c>
      <c r="D668" s="5" t="s">
        <v>9</v>
      </c>
      <c r="E668" s="2">
        <v>920</v>
      </c>
      <c r="F668" s="2">
        <v>2479</v>
      </c>
      <c r="G668" s="2">
        <v>37.11</v>
      </c>
      <c r="H668" s="2">
        <v>605</v>
      </c>
      <c r="I668" s="2">
        <v>315</v>
      </c>
      <c r="J668" s="2">
        <v>131</v>
      </c>
      <c r="K668" s="2">
        <v>176</v>
      </c>
      <c r="L668" s="2">
        <v>155</v>
      </c>
      <c r="M668" s="2">
        <v>143</v>
      </c>
      <c r="N668" s="2">
        <v>605</v>
      </c>
      <c r="O668" s="2">
        <v>0</v>
      </c>
      <c r="R668" s="2">
        <v>34.24</v>
      </c>
      <c r="S668" s="2">
        <v>14.24</v>
      </c>
      <c r="T668" s="2">
        <v>19.13</v>
      </c>
      <c r="U668" s="2">
        <v>16.850000000000001</v>
      </c>
      <c r="V668" s="2">
        <v>15.54</v>
      </c>
      <c r="W668" s="2">
        <v>100</v>
      </c>
      <c r="X668" s="2"/>
      <c r="Y668" s="2"/>
    </row>
    <row r="669" spans="1:25" x14ac:dyDescent="0.25">
      <c r="A669" s="5" t="s">
        <v>2820</v>
      </c>
      <c r="B669" s="5" t="str">
        <f>VLOOKUP(A669,'ResOrg-group_definitions'!B1154:C1283,2,FALSE)</f>
        <v>University of Missouri–St. Louis</v>
      </c>
      <c r="C669" s="5" t="str">
        <f t="shared" si="112"/>
        <v>R2</v>
      </c>
      <c r="D669" s="5" t="s">
        <v>9</v>
      </c>
      <c r="E669" s="2">
        <v>726</v>
      </c>
      <c r="F669" s="2">
        <v>2117</v>
      </c>
      <c r="G669" s="2">
        <v>34.29</v>
      </c>
      <c r="H669" s="2">
        <v>490</v>
      </c>
      <c r="I669" s="2">
        <v>236</v>
      </c>
      <c r="J669" s="2">
        <v>190</v>
      </c>
      <c r="K669" s="2">
        <v>125</v>
      </c>
      <c r="L669" s="2">
        <v>119</v>
      </c>
      <c r="M669" s="2">
        <v>56</v>
      </c>
      <c r="N669" s="2">
        <v>490</v>
      </c>
      <c r="O669" s="2">
        <v>0</v>
      </c>
      <c r="R669" s="2">
        <v>32.51</v>
      </c>
      <c r="S669" s="2">
        <v>26.17</v>
      </c>
      <c r="T669" s="2">
        <v>17.22</v>
      </c>
      <c r="U669" s="2">
        <v>16.39</v>
      </c>
      <c r="V669" s="2">
        <v>7.71</v>
      </c>
      <c r="W669" s="2">
        <v>100</v>
      </c>
      <c r="X669" s="2"/>
      <c r="Y669" s="2"/>
    </row>
    <row r="670" spans="1:25" x14ac:dyDescent="0.25">
      <c r="A670" s="5" t="s">
        <v>2822</v>
      </c>
      <c r="B670" s="5" t="str">
        <f>VLOOKUP(A670,'ResOrg-group_definitions'!B1155:C1284,2,FALSE)</f>
        <v>University of Nebraska at Omaha</v>
      </c>
      <c r="C670" s="5" t="str">
        <f t="shared" si="112"/>
        <v>R2</v>
      </c>
      <c r="D670" s="5" t="s">
        <v>9</v>
      </c>
      <c r="E670" s="2">
        <v>1125</v>
      </c>
      <c r="F670" s="2">
        <v>4138</v>
      </c>
      <c r="G670" s="2">
        <v>27.19</v>
      </c>
      <c r="H670" s="2">
        <v>794</v>
      </c>
      <c r="I670" s="2">
        <v>331</v>
      </c>
      <c r="J670" s="2">
        <v>262</v>
      </c>
      <c r="K670" s="2">
        <v>293</v>
      </c>
      <c r="L670" s="2">
        <v>138</v>
      </c>
      <c r="M670" s="2">
        <v>101</v>
      </c>
      <c r="N670" s="2">
        <v>794</v>
      </c>
      <c r="O670" s="2">
        <v>0</v>
      </c>
      <c r="R670" s="2">
        <v>29.42</v>
      </c>
      <c r="S670" s="2">
        <v>23.29</v>
      </c>
      <c r="T670" s="2">
        <v>26.04</v>
      </c>
      <c r="U670" s="2">
        <v>12.27</v>
      </c>
      <c r="V670" s="2">
        <v>8.98</v>
      </c>
      <c r="W670" s="2">
        <v>100</v>
      </c>
      <c r="X670" s="2"/>
      <c r="Y670" s="2"/>
    </row>
    <row r="671" spans="1:25" x14ac:dyDescent="0.25">
      <c r="A671" s="5" t="s">
        <v>2824</v>
      </c>
      <c r="B671" s="5" t="str">
        <f>VLOOKUP(A671,'ResOrg-group_definitions'!B1156:C1285,2,FALSE)</f>
        <v>University of New England</v>
      </c>
      <c r="C671" s="5" t="str">
        <f t="shared" ref="C671:C685" si="113">C670</f>
        <v>R2</v>
      </c>
      <c r="D671" s="5" t="s">
        <v>9</v>
      </c>
      <c r="E671" s="2">
        <v>387</v>
      </c>
      <c r="F671" s="2">
        <v>1126</v>
      </c>
      <c r="G671" s="2">
        <v>34.369999999999997</v>
      </c>
      <c r="H671" s="2">
        <v>300</v>
      </c>
      <c r="I671" s="2">
        <v>87</v>
      </c>
      <c r="J671" s="2">
        <v>100</v>
      </c>
      <c r="K671" s="2">
        <v>115</v>
      </c>
      <c r="L671" s="2">
        <v>46</v>
      </c>
      <c r="M671" s="2">
        <v>39</v>
      </c>
      <c r="N671" s="2">
        <v>300</v>
      </c>
      <c r="O671" s="2">
        <v>0</v>
      </c>
      <c r="R671" s="2">
        <v>22.48</v>
      </c>
      <c r="S671" s="2">
        <v>25.84</v>
      </c>
      <c r="T671" s="2">
        <v>29.72</v>
      </c>
      <c r="U671" s="2">
        <v>11.89</v>
      </c>
      <c r="V671" s="2">
        <v>10.08</v>
      </c>
      <c r="W671" s="2">
        <v>100</v>
      </c>
      <c r="X671" s="2"/>
      <c r="Y671" s="2"/>
    </row>
    <row r="672" spans="1:25" x14ac:dyDescent="0.25">
      <c r="A672" s="5" t="s">
        <v>1713</v>
      </c>
      <c r="B672" s="5" t="str">
        <f>VLOOKUP(A672,'ResOrg-group_definitions'!B1157:C1286,2,FALSE)</f>
        <v>University of New Orleans</v>
      </c>
      <c r="C672" s="5" t="str">
        <f t="shared" si="113"/>
        <v>R2</v>
      </c>
      <c r="D672" s="5" t="s">
        <v>9</v>
      </c>
      <c r="E672" s="2">
        <v>404</v>
      </c>
      <c r="F672" s="2">
        <v>1898</v>
      </c>
      <c r="G672" s="2">
        <v>21.29</v>
      </c>
      <c r="H672" s="2">
        <v>225</v>
      </c>
      <c r="I672" s="2">
        <v>179</v>
      </c>
      <c r="J672" s="2">
        <v>50</v>
      </c>
      <c r="K672" s="2">
        <v>69</v>
      </c>
      <c r="L672" s="2">
        <v>65</v>
      </c>
      <c r="M672" s="2">
        <v>41</v>
      </c>
      <c r="N672" s="2">
        <v>225</v>
      </c>
      <c r="O672" s="2">
        <v>0</v>
      </c>
      <c r="R672" s="2">
        <v>44.31</v>
      </c>
      <c r="S672" s="2">
        <v>12.38</v>
      </c>
      <c r="T672" s="2">
        <v>17.079999999999998</v>
      </c>
      <c r="U672" s="2">
        <v>16.09</v>
      </c>
      <c r="V672" s="2">
        <v>10.15</v>
      </c>
      <c r="W672" s="2">
        <v>100</v>
      </c>
      <c r="X672" s="2"/>
      <c r="Y672" s="2"/>
    </row>
    <row r="673" spans="1:25" x14ac:dyDescent="0.25">
      <c r="A673" s="5" t="s">
        <v>1715</v>
      </c>
      <c r="B673" s="5" t="str">
        <f>VLOOKUP(A673,'ResOrg-group_definitions'!B1158:C1287,2,FALSE)</f>
        <v>University of North Carolina Wilmington</v>
      </c>
      <c r="C673" s="5" t="str">
        <f t="shared" si="113"/>
        <v>R2</v>
      </c>
      <c r="D673" s="5" t="s">
        <v>9</v>
      </c>
      <c r="E673" s="2">
        <v>899</v>
      </c>
      <c r="F673" s="2">
        <v>2797</v>
      </c>
      <c r="G673" s="2">
        <v>32.14</v>
      </c>
      <c r="H673" s="2">
        <v>598</v>
      </c>
      <c r="I673" s="2">
        <v>301</v>
      </c>
      <c r="J673" s="2">
        <v>151</v>
      </c>
      <c r="K673" s="2">
        <v>201</v>
      </c>
      <c r="L673" s="2">
        <v>126</v>
      </c>
      <c r="M673" s="2">
        <v>120</v>
      </c>
      <c r="N673" s="2">
        <v>598</v>
      </c>
      <c r="O673" s="2">
        <v>0</v>
      </c>
      <c r="R673" s="2">
        <v>33.479999999999997</v>
      </c>
      <c r="S673" s="2">
        <v>16.8</v>
      </c>
      <c r="T673" s="2">
        <v>22.36</v>
      </c>
      <c r="U673" s="2">
        <v>14.02</v>
      </c>
      <c r="V673" s="2">
        <v>13.35</v>
      </c>
      <c r="W673" s="2">
        <v>100</v>
      </c>
      <c r="X673" s="2"/>
      <c r="Y673" s="2"/>
    </row>
    <row r="674" spans="1:25" x14ac:dyDescent="0.25">
      <c r="A674" s="5" t="s">
        <v>1083</v>
      </c>
      <c r="B674" s="5" t="str">
        <f>VLOOKUP(A674,'ResOrg-group_definitions'!B1159:C1288,2,FALSE)</f>
        <v>University of North Carolina at Greensboro</v>
      </c>
      <c r="C674" s="5" t="str">
        <f t="shared" si="113"/>
        <v>R2</v>
      </c>
      <c r="D674" s="5" t="s">
        <v>9</v>
      </c>
      <c r="E674" s="2">
        <v>1693</v>
      </c>
      <c r="F674" s="2">
        <v>5809</v>
      </c>
      <c r="G674" s="2">
        <v>29.14</v>
      </c>
      <c r="H674" s="2">
        <v>1268</v>
      </c>
      <c r="I674" s="2">
        <v>425</v>
      </c>
      <c r="J674" s="2">
        <v>540</v>
      </c>
      <c r="K674" s="2">
        <v>343</v>
      </c>
      <c r="L674" s="2">
        <v>219</v>
      </c>
      <c r="M674" s="2">
        <v>166</v>
      </c>
      <c r="N674" s="2">
        <v>1268</v>
      </c>
      <c r="O674" s="2">
        <v>0</v>
      </c>
      <c r="R674" s="2">
        <v>25.1</v>
      </c>
      <c r="S674" s="2">
        <v>31.9</v>
      </c>
      <c r="T674" s="2">
        <v>20.260000000000002</v>
      </c>
      <c r="U674" s="2">
        <v>12.94</v>
      </c>
      <c r="V674" s="2">
        <v>9.81</v>
      </c>
      <c r="W674" s="2">
        <v>100</v>
      </c>
      <c r="X674" s="2"/>
      <c r="Y674" s="2"/>
    </row>
    <row r="675" spans="1:25" x14ac:dyDescent="0.25">
      <c r="A675" s="5" t="s">
        <v>2826</v>
      </c>
      <c r="B675" s="5" t="str">
        <f>VLOOKUP(A675,'ResOrg-group_definitions'!B1160:C1289,2,FALSE)</f>
        <v>University of North Florida</v>
      </c>
      <c r="C675" s="5" t="str">
        <f t="shared" si="113"/>
        <v>R2</v>
      </c>
      <c r="D675" s="5" t="s">
        <v>9</v>
      </c>
      <c r="E675" s="2">
        <v>448</v>
      </c>
      <c r="F675" s="2">
        <v>2383</v>
      </c>
      <c r="G675" s="2">
        <v>18.8</v>
      </c>
      <c r="H675" s="2">
        <v>271</v>
      </c>
      <c r="I675" s="2">
        <v>177</v>
      </c>
      <c r="J675" s="2">
        <v>78</v>
      </c>
      <c r="K675" s="2">
        <v>83</v>
      </c>
      <c r="L675" s="2">
        <v>70</v>
      </c>
      <c r="M675" s="2">
        <v>40</v>
      </c>
      <c r="N675" s="2">
        <v>271</v>
      </c>
      <c r="O675" s="2">
        <v>0</v>
      </c>
      <c r="R675" s="2">
        <v>39.51</v>
      </c>
      <c r="S675" s="2">
        <v>17.41</v>
      </c>
      <c r="T675" s="2">
        <v>18.53</v>
      </c>
      <c r="U675" s="2">
        <v>15.62</v>
      </c>
      <c r="V675" s="2">
        <v>8.93</v>
      </c>
      <c r="W675" s="2">
        <v>100</v>
      </c>
      <c r="X675" s="2"/>
      <c r="Y675" s="2"/>
    </row>
    <row r="676" spans="1:25" x14ac:dyDescent="0.25">
      <c r="A676" s="5" t="s">
        <v>2382</v>
      </c>
      <c r="B676" s="5" t="str">
        <f>VLOOKUP(A676,'ResOrg-group_definitions'!B1161:C1290,2,FALSE)</f>
        <v>University of Puerto Rico at Río Piedras</v>
      </c>
      <c r="C676" s="5" t="str">
        <f t="shared" si="113"/>
        <v>R2</v>
      </c>
      <c r="D676" s="5" t="s">
        <v>9</v>
      </c>
      <c r="E676" s="2">
        <v>1748</v>
      </c>
      <c r="F676" s="2">
        <v>3224</v>
      </c>
      <c r="G676" s="2">
        <v>54.22</v>
      </c>
      <c r="H676" s="2">
        <v>1363</v>
      </c>
      <c r="I676" s="2">
        <v>385</v>
      </c>
      <c r="J676" s="2">
        <v>394</v>
      </c>
      <c r="K676" s="2">
        <v>596</v>
      </c>
      <c r="L676" s="2">
        <v>211</v>
      </c>
      <c r="M676" s="2">
        <v>162</v>
      </c>
      <c r="N676" s="2">
        <v>1363</v>
      </c>
      <c r="O676" s="2">
        <v>0</v>
      </c>
      <c r="R676" s="2">
        <v>22.03</v>
      </c>
      <c r="S676" s="2">
        <v>22.54</v>
      </c>
      <c r="T676" s="2">
        <v>34.1</v>
      </c>
      <c r="U676" s="2">
        <v>12.07</v>
      </c>
      <c r="V676" s="2">
        <v>9.27</v>
      </c>
      <c r="W676" s="2">
        <v>100</v>
      </c>
      <c r="X676" s="2"/>
      <c r="Y676" s="2"/>
    </row>
    <row r="677" spans="1:25" x14ac:dyDescent="0.25">
      <c r="A677" s="5" t="s">
        <v>2828</v>
      </c>
      <c r="B677" s="5" t="str">
        <f>VLOOKUP(A677,'ResOrg-group_definitions'!B1162:C1291,2,FALSE)</f>
        <v>University of San Diego</v>
      </c>
      <c r="C677" s="5" t="str">
        <f t="shared" si="113"/>
        <v>R2</v>
      </c>
      <c r="D677" s="5" t="s">
        <v>9</v>
      </c>
      <c r="E677" s="2">
        <v>505</v>
      </c>
      <c r="F677" s="2">
        <v>1997</v>
      </c>
      <c r="G677" s="2">
        <v>25.29</v>
      </c>
      <c r="H677" s="2">
        <v>354</v>
      </c>
      <c r="I677" s="2">
        <v>151</v>
      </c>
      <c r="J677" s="2">
        <v>94</v>
      </c>
      <c r="K677" s="2">
        <v>113</v>
      </c>
      <c r="L677" s="2">
        <v>86</v>
      </c>
      <c r="M677" s="2">
        <v>61</v>
      </c>
      <c r="N677" s="2">
        <v>354</v>
      </c>
      <c r="O677" s="2">
        <v>0</v>
      </c>
      <c r="R677" s="2">
        <v>29.9</v>
      </c>
      <c r="S677" s="2">
        <v>18.61</v>
      </c>
      <c r="T677" s="2">
        <v>22.38</v>
      </c>
      <c r="U677" s="2">
        <v>17.03</v>
      </c>
      <c r="V677" s="2">
        <v>12.08</v>
      </c>
      <c r="W677" s="2">
        <v>100</v>
      </c>
      <c r="X677" s="2"/>
      <c r="Y677" s="2"/>
    </row>
    <row r="678" spans="1:25" x14ac:dyDescent="0.25">
      <c r="A678" s="5" t="s">
        <v>1725</v>
      </c>
      <c r="B678" s="5" t="str">
        <f>VLOOKUP(A678,'ResOrg-group_definitions'!B1163:C1292,2,FALSE)</f>
        <v>University of South Alabama</v>
      </c>
      <c r="C678" s="5" t="str">
        <f t="shared" si="113"/>
        <v>R2</v>
      </c>
      <c r="D678" s="5" t="s">
        <v>9</v>
      </c>
      <c r="E678" s="2">
        <v>1316</v>
      </c>
      <c r="F678" s="2">
        <v>4284</v>
      </c>
      <c r="G678" s="2">
        <v>30.72</v>
      </c>
      <c r="H678" s="2">
        <v>976</v>
      </c>
      <c r="I678" s="2">
        <v>340</v>
      </c>
      <c r="J678" s="2">
        <v>303</v>
      </c>
      <c r="K678" s="2">
        <v>349</v>
      </c>
      <c r="L678" s="2">
        <v>203</v>
      </c>
      <c r="M678" s="2">
        <v>121</v>
      </c>
      <c r="N678" s="2">
        <v>976</v>
      </c>
      <c r="O678" s="2">
        <v>0</v>
      </c>
      <c r="R678" s="2">
        <v>25.84</v>
      </c>
      <c r="S678" s="2">
        <v>23.02</v>
      </c>
      <c r="T678" s="2">
        <v>26.52</v>
      </c>
      <c r="U678" s="2">
        <v>15.43</v>
      </c>
      <c r="V678" s="2">
        <v>9.19</v>
      </c>
      <c r="W678" s="2">
        <v>100</v>
      </c>
      <c r="X678" s="2"/>
      <c r="Y678" s="2"/>
    </row>
    <row r="679" spans="1:25" x14ac:dyDescent="0.25">
      <c r="A679" s="5" t="s">
        <v>1728</v>
      </c>
      <c r="B679" s="5" t="str">
        <f>VLOOKUP(A679,'ResOrg-group_definitions'!B1164:C1293,2,FALSE)</f>
        <v>University of South Dakota</v>
      </c>
      <c r="C679" s="5" t="str">
        <f t="shared" si="113"/>
        <v>R2</v>
      </c>
      <c r="D679" s="5" t="s">
        <v>9</v>
      </c>
      <c r="E679" s="2">
        <v>1267</v>
      </c>
      <c r="F679" s="2">
        <v>3639</v>
      </c>
      <c r="G679" s="2">
        <v>34.82</v>
      </c>
      <c r="H679" s="2">
        <v>972</v>
      </c>
      <c r="I679" s="2">
        <v>295</v>
      </c>
      <c r="J679" s="2">
        <v>303</v>
      </c>
      <c r="K679" s="2">
        <v>359</v>
      </c>
      <c r="L679" s="2">
        <v>152</v>
      </c>
      <c r="M679" s="2">
        <v>158</v>
      </c>
      <c r="N679" s="2">
        <v>972</v>
      </c>
      <c r="O679" s="2">
        <v>0</v>
      </c>
      <c r="R679" s="2">
        <v>23.28</v>
      </c>
      <c r="S679" s="2">
        <v>23.91</v>
      </c>
      <c r="T679" s="2">
        <v>28.33</v>
      </c>
      <c r="U679" s="2">
        <v>12</v>
      </c>
      <c r="V679" s="2">
        <v>12.47</v>
      </c>
      <c r="W679" s="2">
        <v>100</v>
      </c>
      <c r="X679" s="2"/>
      <c r="Y679" s="2"/>
    </row>
    <row r="680" spans="1:25" x14ac:dyDescent="0.25">
      <c r="A680" s="5" t="s">
        <v>2830</v>
      </c>
      <c r="B680" s="5" t="str">
        <f>VLOOKUP(A680,'ResOrg-group_definitions'!B1165:C1294,2,FALSE)</f>
        <v>University of Tulsa</v>
      </c>
      <c r="C680" s="5" t="str">
        <f t="shared" si="113"/>
        <v>R2</v>
      </c>
      <c r="D680" s="5" t="s">
        <v>9</v>
      </c>
      <c r="E680" s="2">
        <v>745</v>
      </c>
      <c r="F680" s="2">
        <v>2748</v>
      </c>
      <c r="G680" s="2">
        <v>27.11</v>
      </c>
      <c r="H680" s="2">
        <v>470</v>
      </c>
      <c r="I680" s="2">
        <v>275</v>
      </c>
      <c r="J680" s="2">
        <v>124</v>
      </c>
      <c r="K680" s="2">
        <v>165</v>
      </c>
      <c r="L680" s="2">
        <v>103</v>
      </c>
      <c r="M680" s="2">
        <v>78</v>
      </c>
      <c r="N680" s="2">
        <v>470</v>
      </c>
      <c r="O680" s="2">
        <v>0</v>
      </c>
      <c r="R680" s="2">
        <v>36.909999999999997</v>
      </c>
      <c r="S680" s="2">
        <v>16.64</v>
      </c>
      <c r="T680" s="2">
        <v>22.15</v>
      </c>
      <c r="U680" s="2">
        <v>13.83</v>
      </c>
      <c r="V680" s="2">
        <v>10.47</v>
      </c>
      <c r="W680" s="2">
        <v>100</v>
      </c>
      <c r="X680" s="2"/>
      <c r="Y680" s="2"/>
    </row>
    <row r="681" spans="1:25" x14ac:dyDescent="0.25">
      <c r="A681" s="5" t="s">
        <v>2832</v>
      </c>
      <c r="B681" s="5" t="str">
        <f>VLOOKUP(A681,'ResOrg-group_definitions'!B1166:C1295,2,FALSE)</f>
        <v>Villanova University</v>
      </c>
      <c r="C681" s="5" t="str">
        <f t="shared" si="113"/>
        <v>R2</v>
      </c>
      <c r="D681" s="5" t="s">
        <v>9</v>
      </c>
      <c r="E681" s="2">
        <v>1110</v>
      </c>
      <c r="F681" s="2">
        <v>4130</v>
      </c>
      <c r="G681" s="2">
        <v>26.88</v>
      </c>
      <c r="H681" s="2">
        <v>713</v>
      </c>
      <c r="I681" s="2">
        <v>397</v>
      </c>
      <c r="J681" s="2">
        <v>197</v>
      </c>
      <c r="K681" s="2">
        <v>146</v>
      </c>
      <c r="L681" s="2">
        <v>237</v>
      </c>
      <c r="M681" s="2">
        <v>133</v>
      </c>
      <c r="N681" s="2">
        <v>713</v>
      </c>
      <c r="O681" s="2">
        <v>0</v>
      </c>
      <c r="R681" s="2">
        <v>35.770000000000003</v>
      </c>
      <c r="S681" s="2">
        <v>17.75</v>
      </c>
      <c r="T681" s="2">
        <v>13.15</v>
      </c>
      <c r="U681" s="2">
        <v>21.35</v>
      </c>
      <c r="V681" s="2">
        <v>11.98</v>
      </c>
      <c r="W681" s="2">
        <v>100</v>
      </c>
      <c r="X681" s="2"/>
      <c r="Y681" s="2"/>
    </row>
    <row r="682" spans="1:25" x14ac:dyDescent="0.25">
      <c r="A682" s="5" t="s">
        <v>2834</v>
      </c>
      <c r="B682" s="5" t="str">
        <f>VLOOKUP(A682,'ResOrg-group_definitions'!B1167:C1296,2,FALSE)</f>
        <v>West Chester University</v>
      </c>
      <c r="C682" s="5" t="str">
        <f t="shared" si="113"/>
        <v>R2</v>
      </c>
      <c r="D682" s="5" t="s">
        <v>9</v>
      </c>
      <c r="E682" s="2">
        <v>341</v>
      </c>
      <c r="F682" s="2">
        <v>1651</v>
      </c>
      <c r="G682" s="2">
        <v>20.65</v>
      </c>
      <c r="H682" s="2">
        <v>242</v>
      </c>
      <c r="I682" s="2">
        <v>99</v>
      </c>
      <c r="J682" s="2">
        <v>85</v>
      </c>
      <c r="K682" s="2">
        <v>58</v>
      </c>
      <c r="L682" s="2">
        <v>57</v>
      </c>
      <c r="M682" s="2">
        <v>42</v>
      </c>
      <c r="N682" s="2">
        <v>242</v>
      </c>
      <c r="O682" s="2">
        <v>0</v>
      </c>
      <c r="R682" s="2">
        <v>29.03</v>
      </c>
      <c r="S682" s="2">
        <v>24.93</v>
      </c>
      <c r="T682" s="2">
        <v>17.010000000000002</v>
      </c>
      <c r="U682" s="2">
        <v>16.72</v>
      </c>
      <c r="V682" s="2">
        <v>12.32</v>
      </c>
      <c r="W682" s="2">
        <v>100</v>
      </c>
      <c r="X682" s="2"/>
      <c r="Y682" s="2"/>
    </row>
    <row r="683" spans="1:25" x14ac:dyDescent="0.25">
      <c r="A683" s="5" t="s">
        <v>1103</v>
      </c>
      <c r="B683" s="5" t="str">
        <f>VLOOKUP(A683,'ResOrg-group_definitions'!B1168:C1297,2,FALSE)</f>
        <v>Western Michigan University</v>
      </c>
      <c r="C683" s="5" t="str">
        <f t="shared" si="113"/>
        <v>R2</v>
      </c>
      <c r="D683" s="5" t="s">
        <v>9</v>
      </c>
      <c r="E683" s="2">
        <v>1148</v>
      </c>
      <c r="F683" s="2">
        <v>5404</v>
      </c>
      <c r="G683" s="2">
        <v>21.24</v>
      </c>
      <c r="H683" s="2">
        <v>758</v>
      </c>
      <c r="I683" s="2">
        <v>390</v>
      </c>
      <c r="J683" s="2">
        <v>193</v>
      </c>
      <c r="K683" s="2">
        <v>230</v>
      </c>
      <c r="L683" s="2">
        <v>184</v>
      </c>
      <c r="M683" s="2">
        <v>151</v>
      </c>
      <c r="N683" s="2">
        <v>758</v>
      </c>
      <c r="O683" s="2">
        <v>0</v>
      </c>
      <c r="R683" s="2">
        <v>33.97</v>
      </c>
      <c r="S683" s="2">
        <v>16.809999999999999</v>
      </c>
      <c r="T683" s="2">
        <v>20.03</v>
      </c>
      <c r="U683" s="2">
        <v>16.03</v>
      </c>
      <c r="V683" s="2">
        <v>13.15</v>
      </c>
      <c r="W683" s="2">
        <v>100</v>
      </c>
      <c r="X683" s="2"/>
      <c r="Y683" s="2"/>
    </row>
    <row r="684" spans="1:25" x14ac:dyDescent="0.25">
      <c r="A684" s="5" t="s">
        <v>1748</v>
      </c>
      <c r="B684" s="5" t="str">
        <f>VLOOKUP(A684,'ResOrg-group_definitions'!B1169:C1298,2,FALSE)</f>
        <v>Wichita State University</v>
      </c>
      <c r="C684" s="5" t="str">
        <f t="shared" si="113"/>
        <v>R2</v>
      </c>
      <c r="D684" s="5" t="s">
        <v>9</v>
      </c>
      <c r="E684" s="2">
        <v>641</v>
      </c>
      <c r="F684" s="2">
        <v>2449</v>
      </c>
      <c r="G684" s="2">
        <v>26.17</v>
      </c>
      <c r="H684" s="2">
        <v>397</v>
      </c>
      <c r="I684" s="2">
        <v>244</v>
      </c>
      <c r="J684" s="2">
        <v>120</v>
      </c>
      <c r="K684" s="2">
        <v>103</v>
      </c>
      <c r="L684" s="2">
        <v>82</v>
      </c>
      <c r="M684" s="2">
        <v>92</v>
      </c>
      <c r="N684" s="2">
        <v>397</v>
      </c>
      <c r="O684" s="2">
        <v>0</v>
      </c>
      <c r="R684" s="2">
        <v>38.07</v>
      </c>
      <c r="S684" s="2">
        <v>18.72</v>
      </c>
      <c r="T684" s="2">
        <v>16.07</v>
      </c>
      <c r="U684" s="2">
        <v>12.79</v>
      </c>
      <c r="V684" s="2">
        <v>14.35</v>
      </c>
      <c r="W684" s="2">
        <v>100</v>
      </c>
      <c r="X684" s="2"/>
      <c r="Y684" s="2"/>
    </row>
    <row r="685" spans="1:25" x14ac:dyDescent="0.25">
      <c r="A685" s="5" t="s">
        <v>1121</v>
      </c>
      <c r="B685" s="5" t="str">
        <f>VLOOKUP(A685,'ResOrg-group_definitions'!B1170:C1299,2,FALSE)</f>
        <v>Wright State University</v>
      </c>
      <c r="C685" s="5" t="str">
        <f t="shared" si="113"/>
        <v>R2</v>
      </c>
      <c r="D685" s="5" t="s">
        <v>9</v>
      </c>
      <c r="E685" s="2">
        <v>1535</v>
      </c>
      <c r="F685" s="2">
        <v>5050</v>
      </c>
      <c r="G685" s="2">
        <v>30.4</v>
      </c>
      <c r="H685" s="2">
        <v>1043</v>
      </c>
      <c r="I685" s="2">
        <v>492</v>
      </c>
      <c r="J685" s="2">
        <v>304</v>
      </c>
      <c r="K685" s="2">
        <v>341</v>
      </c>
      <c r="L685" s="2">
        <v>195</v>
      </c>
      <c r="M685" s="2">
        <v>203</v>
      </c>
      <c r="N685" s="2">
        <v>1043</v>
      </c>
      <c r="O685" s="2">
        <v>0</v>
      </c>
      <c r="R685" s="2">
        <v>32.049999999999997</v>
      </c>
      <c r="S685" s="2">
        <v>19.8</v>
      </c>
      <c r="T685" s="2">
        <v>22.21</v>
      </c>
      <c r="U685" s="2">
        <v>12.7</v>
      </c>
      <c r="V685" s="2">
        <v>13.22</v>
      </c>
      <c r="W685" s="2">
        <v>100</v>
      </c>
      <c r="X685" s="2"/>
      <c r="Y685" s="2"/>
    </row>
    <row r="686" spans="1:25" x14ac:dyDescent="0.25">
      <c r="A686" s="5" t="s">
        <v>1691</v>
      </c>
      <c r="B686" s="5" t="str">
        <f>VLOOKUP(A686,'ResOrg-group_definitions'!B942:C1089,2,FALSE)</f>
        <v>University of Alabama System</v>
      </c>
      <c r="C686" s="1" t="s">
        <v>3244</v>
      </c>
      <c r="D686" s="5" t="s">
        <v>9</v>
      </c>
      <c r="E686" s="2">
        <v>3</v>
      </c>
      <c r="F686" s="2">
        <v>29</v>
      </c>
      <c r="G686" s="2">
        <v>10.34</v>
      </c>
      <c r="H686" s="2">
        <v>2</v>
      </c>
      <c r="I686" s="2">
        <v>1</v>
      </c>
      <c r="J686" s="2">
        <v>0</v>
      </c>
      <c r="K686" s="2">
        <v>1</v>
      </c>
      <c r="L686" s="2">
        <v>1</v>
      </c>
      <c r="M686" s="2">
        <v>0</v>
      </c>
      <c r="N686" s="2">
        <v>2</v>
      </c>
      <c r="O686" s="2">
        <v>0</v>
      </c>
      <c r="R686" s="2">
        <v>33.33</v>
      </c>
      <c r="S686" s="2">
        <v>0</v>
      </c>
      <c r="T686" s="2">
        <v>33.33</v>
      </c>
      <c r="U686" s="2">
        <v>33.33</v>
      </c>
      <c r="V686" s="2">
        <v>0</v>
      </c>
      <c r="W686" s="2">
        <v>100</v>
      </c>
    </row>
    <row r="687" spans="1:25" x14ac:dyDescent="0.25">
      <c r="A687" s="5" t="s">
        <v>1694</v>
      </c>
      <c r="B687" s="5" t="str">
        <f>VLOOKUP(A687,'ResOrg-group_definitions'!B943:C1090,2,FALSE)</f>
        <v>University of Alabama in Huntsville</v>
      </c>
      <c r="C687" s="1" t="str">
        <f>C686</f>
        <v>R1</v>
      </c>
      <c r="D687" s="5" t="s">
        <v>9</v>
      </c>
      <c r="E687" s="2">
        <v>1623</v>
      </c>
      <c r="F687" s="2">
        <v>3576</v>
      </c>
      <c r="G687" s="2">
        <v>45.39</v>
      </c>
      <c r="H687" s="2">
        <v>1205</v>
      </c>
      <c r="I687" s="2">
        <v>418</v>
      </c>
      <c r="J687" s="2">
        <v>170</v>
      </c>
      <c r="K687" s="2">
        <v>375</v>
      </c>
      <c r="L687" s="2">
        <v>408</v>
      </c>
      <c r="M687" s="2">
        <v>252</v>
      </c>
      <c r="N687" s="2">
        <v>1205</v>
      </c>
      <c r="O687" s="2">
        <v>0</v>
      </c>
      <c r="R687" s="2">
        <v>25.75</v>
      </c>
      <c r="S687" s="2">
        <v>10.47</v>
      </c>
      <c r="T687" s="2">
        <v>23.11</v>
      </c>
      <c r="U687" s="2">
        <v>25.14</v>
      </c>
      <c r="V687" s="2">
        <v>15.53</v>
      </c>
      <c r="W687" s="2">
        <v>100</v>
      </c>
    </row>
    <row r="688" spans="1:25" x14ac:dyDescent="0.25">
      <c r="A688" s="5" t="s">
        <v>1093</v>
      </c>
      <c r="B688" s="5" t="str">
        <f>VLOOKUP(A688,'ResOrg-group_definitions'!B944:C1091,2,FALSE)</f>
        <v>University of Denver</v>
      </c>
      <c r="C688" s="5" t="str">
        <f t="shared" ref="C688:C690" si="114">C687</f>
        <v>R1</v>
      </c>
      <c r="D688" s="5" t="s">
        <v>9</v>
      </c>
      <c r="E688" s="2">
        <v>1651</v>
      </c>
      <c r="F688" s="2">
        <v>5687</v>
      </c>
      <c r="G688" s="2">
        <v>29.03</v>
      </c>
      <c r="H688" s="2">
        <v>1132</v>
      </c>
      <c r="I688" s="2">
        <v>519</v>
      </c>
      <c r="J688" s="2">
        <v>454</v>
      </c>
      <c r="K688" s="2">
        <v>243</v>
      </c>
      <c r="L688" s="2">
        <v>254</v>
      </c>
      <c r="M688" s="2">
        <v>181</v>
      </c>
      <c r="N688" s="2">
        <v>1132</v>
      </c>
      <c r="O688" s="2">
        <v>0</v>
      </c>
      <c r="R688" s="2">
        <v>31.44</v>
      </c>
      <c r="S688" s="2">
        <v>27.5</v>
      </c>
      <c r="T688" s="2">
        <v>14.72</v>
      </c>
      <c r="U688" s="2">
        <v>15.38</v>
      </c>
      <c r="V688" s="2">
        <v>10.96</v>
      </c>
      <c r="W688" s="2">
        <v>100</v>
      </c>
    </row>
    <row r="689" spans="1:27" x14ac:dyDescent="0.25">
      <c r="A689" s="5" t="s">
        <v>1703</v>
      </c>
      <c r="B689" s="5" t="str">
        <f>VLOOKUP(A689,'ResOrg-group_definitions'!B945:C1092,2,FALSE)</f>
        <v>University of Louisiana at Lafayette</v>
      </c>
      <c r="C689" s="5" t="str">
        <f t="shared" si="114"/>
        <v>R1</v>
      </c>
      <c r="D689" s="5" t="s">
        <v>9</v>
      </c>
      <c r="E689" s="2">
        <v>951</v>
      </c>
      <c r="F689" s="2">
        <v>3664</v>
      </c>
      <c r="G689" s="2">
        <v>25.96</v>
      </c>
      <c r="H689" s="2">
        <v>584</v>
      </c>
      <c r="I689" s="2">
        <v>367</v>
      </c>
      <c r="J689" s="2">
        <v>94</v>
      </c>
      <c r="K689" s="2">
        <v>221</v>
      </c>
      <c r="L689" s="2">
        <v>144</v>
      </c>
      <c r="M689" s="2">
        <v>125</v>
      </c>
      <c r="N689" s="2">
        <v>584</v>
      </c>
      <c r="O689" s="2">
        <v>0</v>
      </c>
      <c r="R689" s="2">
        <v>38.590000000000003</v>
      </c>
      <c r="S689" s="2">
        <v>9.8800000000000008</v>
      </c>
      <c r="T689" s="2">
        <v>23.24</v>
      </c>
      <c r="U689" s="2">
        <v>15.14</v>
      </c>
      <c r="V689" s="2">
        <v>13.14</v>
      </c>
      <c r="W689" s="2">
        <v>100</v>
      </c>
    </row>
    <row r="690" spans="1:27" x14ac:dyDescent="0.25">
      <c r="A690" s="5" t="s">
        <v>1730</v>
      </c>
      <c r="B690" s="5" t="str">
        <f>VLOOKUP(A690,'ResOrg-group_definitions'!B946:C1093,2,FALSE)</f>
        <v>University of Southern Mississippi</v>
      </c>
      <c r="C690" s="5" t="str">
        <f t="shared" si="114"/>
        <v>R1</v>
      </c>
      <c r="D690" s="5" t="s">
        <v>9</v>
      </c>
      <c r="E690" s="2">
        <v>1248</v>
      </c>
      <c r="F690" s="2">
        <v>3587</v>
      </c>
      <c r="G690" s="2">
        <v>34.79</v>
      </c>
      <c r="H690" s="2">
        <v>783</v>
      </c>
      <c r="I690" s="2">
        <v>465</v>
      </c>
      <c r="J690" s="2">
        <v>239</v>
      </c>
      <c r="K690" s="2">
        <v>273</v>
      </c>
      <c r="L690" s="2">
        <v>168</v>
      </c>
      <c r="M690" s="2">
        <v>103</v>
      </c>
      <c r="N690" s="2">
        <v>783</v>
      </c>
      <c r="O690" s="2">
        <v>0</v>
      </c>
      <c r="R690" s="2">
        <v>37.26</v>
      </c>
      <c r="S690" s="2">
        <v>19.149999999999999</v>
      </c>
      <c r="T690" s="2">
        <v>21.88</v>
      </c>
      <c r="U690" s="2">
        <v>13.46</v>
      </c>
      <c r="V690" s="2">
        <v>8.25</v>
      </c>
      <c r="W690" s="2">
        <v>100</v>
      </c>
    </row>
    <row r="691" spans="1:27" x14ac:dyDescent="0.25">
      <c r="A691" s="5" t="s">
        <v>1752</v>
      </c>
      <c r="B691" s="5" t="str">
        <f>VLOOKUP(A691,'ResOrg-group_definitions'!B274:C748,2,FALSE)</f>
        <v>Adams State University</v>
      </c>
      <c r="C691" s="1" t="s">
        <v>3245</v>
      </c>
      <c r="D691" s="5" t="s">
        <v>9</v>
      </c>
      <c r="E691" s="2">
        <v>15</v>
      </c>
      <c r="F691" s="2">
        <v>99</v>
      </c>
      <c r="G691" s="2">
        <v>15.15</v>
      </c>
      <c r="H691" s="2">
        <v>6</v>
      </c>
      <c r="I691" s="2">
        <v>9</v>
      </c>
      <c r="J691" s="2">
        <v>2</v>
      </c>
      <c r="K691" s="2">
        <v>0</v>
      </c>
      <c r="L691" s="2">
        <v>1</v>
      </c>
      <c r="M691" s="2">
        <v>3</v>
      </c>
      <c r="N691" s="2">
        <v>6</v>
      </c>
      <c r="O691" s="2">
        <v>0</v>
      </c>
      <c r="R691" s="2">
        <v>60</v>
      </c>
      <c r="S691" s="2">
        <v>13.33</v>
      </c>
      <c r="T691" s="2">
        <v>0</v>
      </c>
      <c r="U691" s="2">
        <v>6.67</v>
      </c>
      <c r="V691" s="2">
        <v>20</v>
      </c>
      <c r="W691" s="2">
        <v>100</v>
      </c>
      <c r="X691" s="2"/>
      <c r="Y691" s="2"/>
      <c r="Z691" s="2"/>
      <c r="AA691" s="2"/>
    </row>
    <row r="692" spans="1:27" x14ac:dyDescent="0.25">
      <c r="A692" s="5" t="s">
        <v>1754</v>
      </c>
      <c r="B692" s="5" t="str">
        <f>VLOOKUP(A692,'ResOrg-group_definitions'!B275:C749,2,FALSE)</f>
        <v>AdventHealth University</v>
      </c>
      <c r="C692" s="5" t="s">
        <v>3245</v>
      </c>
      <c r="D692" s="5" t="s">
        <v>9</v>
      </c>
      <c r="E692" s="2">
        <v>7</v>
      </c>
      <c r="F692" s="2">
        <v>67</v>
      </c>
      <c r="G692" s="2">
        <v>10.45</v>
      </c>
      <c r="H692" s="2">
        <v>5</v>
      </c>
      <c r="I692" s="2">
        <v>2</v>
      </c>
      <c r="J692" s="2">
        <v>0</v>
      </c>
      <c r="K692" s="2">
        <v>5</v>
      </c>
      <c r="L692" s="2">
        <v>0</v>
      </c>
      <c r="M692" s="2">
        <v>0</v>
      </c>
      <c r="N692" s="2">
        <v>5</v>
      </c>
      <c r="O692" s="2">
        <v>0</v>
      </c>
      <c r="R692" s="2">
        <v>28.57</v>
      </c>
      <c r="S692" s="2">
        <v>0</v>
      </c>
      <c r="T692" s="2">
        <v>71.430000000000007</v>
      </c>
      <c r="U692" s="2">
        <v>0</v>
      </c>
      <c r="V692" s="2">
        <v>0</v>
      </c>
      <c r="W692" s="2">
        <v>100</v>
      </c>
      <c r="X692" s="2"/>
      <c r="Y692" s="2"/>
      <c r="Z692" s="2"/>
      <c r="AA692" s="2"/>
    </row>
    <row r="693" spans="1:27" x14ac:dyDescent="0.25">
      <c r="A693" s="5" t="s">
        <v>1756</v>
      </c>
      <c r="B693" s="5" t="str">
        <f>VLOOKUP(A693,'ResOrg-group_definitions'!B276:C750,2,FALSE)</f>
        <v>Allan Hancock College</v>
      </c>
      <c r="C693" s="5" t="s">
        <v>3245</v>
      </c>
      <c r="D693" s="5" t="s">
        <v>9</v>
      </c>
      <c r="E693" s="2">
        <v>4</v>
      </c>
      <c r="F693" s="2">
        <v>11</v>
      </c>
      <c r="G693" s="2">
        <v>36.36</v>
      </c>
      <c r="H693" s="2">
        <v>3</v>
      </c>
      <c r="I693" s="2">
        <v>1</v>
      </c>
      <c r="J693" s="2">
        <v>0</v>
      </c>
      <c r="K693" s="2">
        <v>2</v>
      </c>
      <c r="L693" s="2">
        <v>1</v>
      </c>
      <c r="M693" s="2">
        <v>0</v>
      </c>
      <c r="N693" s="2">
        <v>3</v>
      </c>
      <c r="O693" s="2">
        <v>0</v>
      </c>
      <c r="R693" s="2">
        <v>25</v>
      </c>
      <c r="S693" s="2">
        <v>0</v>
      </c>
      <c r="T693" s="2">
        <v>50</v>
      </c>
      <c r="U693" s="2">
        <v>25</v>
      </c>
      <c r="V693" s="2">
        <v>0</v>
      </c>
      <c r="W693" s="2">
        <v>100</v>
      </c>
      <c r="X693" s="2"/>
      <c r="Y693" s="2"/>
      <c r="Z693" s="2"/>
      <c r="AA693" s="2"/>
    </row>
    <row r="694" spans="1:27" x14ac:dyDescent="0.25">
      <c r="A694" s="5" t="s">
        <v>1758</v>
      </c>
      <c r="B694" s="5" t="str">
        <f>VLOOKUP(A694,'ResOrg-group_definitions'!B277:C751,2,FALSE)</f>
        <v>Alverno College</v>
      </c>
      <c r="C694" s="5" t="s">
        <v>3245</v>
      </c>
      <c r="D694" s="5" t="s">
        <v>9</v>
      </c>
      <c r="E694" s="2">
        <v>3</v>
      </c>
      <c r="F694" s="2">
        <v>23</v>
      </c>
      <c r="G694" s="2">
        <v>13.04</v>
      </c>
      <c r="H694" s="2">
        <v>2</v>
      </c>
      <c r="I694" s="2">
        <v>1</v>
      </c>
      <c r="J694" s="2">
        <v>0</v>
      </c>
      <c r="K694" s="2">
        <v>1</v>
      </c>
      <c r="L694" s="2">
        <v>1</v>
      </c>
      <c r="M694" s="2">
        <v>0</v>
      </c>
      <c r="N694" s="2">
        <v>2</v>
      </c>
      <c r="O694" s="2">
        <v>0</v>
      </c>
      <c r="R694" s="2">
        <v>33.33</v>
      </c>
      <c r="S694" s="2">
        <v>0</v>
      </c>
      <c r="T694" s="2">
        <v>33.33</v>
      </c>
      <c r="U694" s="2">
        <v>33.33</v>
      </c>
      <c r="V694" s="2">
        <v>0</v>
      </c>
      <c r="W694" s="2">
        <v>100</v>
      </c>
      <c r="X694" s="2"/>
      <c r="Y694" s="2"/>
      <c r="Z694" s="2"/>
      <c r="AA694" s="2"/>
    </row>
    <row r="695" spans="1:27" x14ac:dyDescent="0.25">
      <c r="A695" s="5" t="s">
        <v>1760</v>
      </c>
      <c r="B695" s="5" t="str">
        <f>VLOOKUP(A695,'ResOrg-group_definitions'!B278:C752,2,FALSE)</f>
        <v>Alvin Community College</v>
      </c>
      <c r="C695" s="5" t="s">
        <v>3245</v>
      </c>
      <c r="D695" s="5" t="s">
        <v>9</v>
      </c>
      <c r="E695" s="2">
        <v>0</v>
      </c>
      <c r="F695" s="2">
        <v>2</v>
      </c>
      <c r="G695" s="2">
        <v>0</v>
      </c>
      <c r="H695" s="2">
        <v>0</v>
      </c>
      <c r="I695" s="2">
        <v>0</v>
      </c>
      <c r="J695" s="2">
        <v>0</v>
      </c>
      <c r="K695" s="2">
        <v>0</v>
      </c>
      <c r="L695" s="2">
        <v>0</v>
      </c>
      <c r="M695" s="2">
        <v>0</v>
      </c>
      <c r="N695" s="2">
        <v>0</v>
      </c>
      <c r="O695" s="2">
        <v>0</v>
      </c>
      <c r="X695" s="2"/>
      <c r="Y695" s="2"/>
      <c r="Z695" s="2"/>
      <c r="AA695" s="2"/>
    </row>
    <row r="696" spans="1:27" x14ac:dyDescent="0.25">
      <c r="A696" s="5" t="s">
        <v>1762</v>
      </c>
      <c r="B696" s="5" t="str">
        <f>VLOOKUP(A696,'ResOrg-group_definitions'!B279:C753,2,FALSE)</f>
        <v>Amarillo College</v>
      </c>
      <c r="C696" s="5" t="s">
        <v>3245</v>
      </c>
      <c r="D696" s="5" t="s">
        <v>9</v>
      </c>
      <c r="E696" s="2">
        <v>2</v>
      </c>
      <c r="F696" s="2">
        <v>17</v>
      </c>
      <c r="G696" s="2">
        <v>11.76</v>
      </c>
      <c r="H696" s="2">
        <v>2</v>
      </c>
      <c r="I696" s="2">
        <v>0</v>
      </c>
      <c r="J696" s="2">
        <v>1</v>
      </c>
      <c r="K696" s="2">
        <v>1</v>
      </c>
      <c r="L696" s="2">
        <v>0</v>
      </c>
      <c r="M696" s="2">
        <v>0</v>
      </c>
      <c r="N696" s="2">
        <v>2</v>
      </c>
      <c r="O696" s="2">
        <v>0</v>
      </c>
      <c r="R696" s="2">
        <v>0</v>
      </c>
      <c r="S696" s="2">
        <v>50</v>
      </c>
      <c r="T696" s="2">
        <v>50</v>
      </c>
      <c r="U696" s="2">
        <v>0</v>
      </c>
      <c r="V696" s="2">
        <v>0</v>
      </c>
      <c r="W696" s="2">
        <v>100</v>
      </c>
      <c r="X696" s="2"/>
      <c r="Y696" s="2"/>
      <c r="Z696" s="2"/>
      <c r="AA696" s="2"/>
    </row>
    <row r="697" spans="1:27" x14ac:dyDescent="0.25">
      <c r="A697" s="5" t="s">
        <v>1239</v>
      </c>
      <c r="B697" s="5" t="str">
        <f>VLOOKUP(A697,'ResOrg-group_definitions'!B280:C754,2,FALSE)</f>
        <v>American River College</v>
      </c>
      <c r="C697" s="5" t="s">
        <v>3245</v>
      </c>
      <c r="D697" s="5" t="s">
        <v>9</v>
      </c>
      <c r="E697" s="2">
        <v>9</v>
      </c>
      <c r="F697" s="2">
        <v>33</v>
      </c>
      <c r="G697" s="2">
        <v>27.27</v>
      </c>
      <c r="H697" s="2">
        <v>8</v>
      </c>
      <c r="I697" s="2">
        <v>1</v>
      </c>
      <c r="J697" s="2">
        <v>0</v>
      </c>
      <c r="K697" s="2">
        <v>0</v>
      </c>
      <c r="L697" s="2">
        <v>6</v>
      </c>
      <c r="M697" s="2">
        <v>2</v>
      </c>
      <c r="N697" s="2">
        <v>8</v>
      </c>
      <c r="O697" s="2">
        <v>0</v>
      </c>
      <c r="R697" s="2">
        <v>11.11</v>
      </c>
      <c r="S697" s="2">
        <v>0</v>
      </c>
      <c r="T697" s="2">
        <v>0</v>
      </c>
      <c r="U697" s="2">
        <v>66.67</v>
      </c>
      <c r="V697" s="2">
        <v>22.22</v>
      </c>
      <c r="W697" s="2">
        <v>100</v>
      </c>
      <c r="X697" s="2"/>
      <c r="Y697" s="2"/>
      <c r="Z697" s="2"/>
      <c r="AA697" s="2"/>
    </row>
    <row r="698" spans="1:27" x14ac:dyDescent="0.25">
      <c r="A698" s="5" t="s">
        <v>1764</v>
      </c>
      <c r="B698" s="5" t="str">
        <f>VLOOKUP(A698,'ResOrg-group_definitions'!B281:C755,2,FALSE)</f>
        <v>American University of Puerto Rico</v>
      </c>
      <c r="C698" s="5" t="s">
        <v>3245</v>
      </c>
      <c r="D698" s="5" t="s">
        <v>9</v>
      </c>
      <c r="E698" s="2">
        <v>2</v>
      </c>
      <c r="F698" s="2">
        <v>5</v>
      </c>
      <c r="G698" s="2">
        <v>40</v>
      </c>
      <c r="H698" s="2">
        <v>2</v>
      </c>
      <c r="I698" s="2">
        <v>0</v>
      </c>
      <c r="J698" s="2">
        <v>0</v>
      </c>
      <c r="K698" s="2">
        <v>2</v>
      </c>
      <c r="L698" s="2">
        <v>0</v>
      </c>
      <c r="M698" s="2">
        <v>0</v>
      </c>
      <c r="N698" s="2">
        <v>2</v>
      </c>
      <c r="O698" s="2">
        <v>0</v>
      </c>
      <c r="R698" s="2">
        <v>0</v>
      </c>
      <c r="S698" s="2">
        <v>0</v>
      </c>
      <c r="T698" s="2">
        <v>100</v>
      </c>
      <c r="U698" s="2">
        <v>0</v>
      </c>
      <c r="V698" s="2">
        <v>0</v>
      </c>
      <c r="W698" s="2">
        <v>100</v>
      </c>
      <c r="X698" s="2"/>
      <c r="Y698" s="2"/>
      <c r="Z698" s="2"/>
      <c r="AA698" s="2"/>
    </row>
    <row r="699" spans="1:27" x14ac:dyDescent="0.25">
      <c r="A699" s="5" t="s">
        <v>1766</v>
      </c>
      <c r="B699" s="5" t="str">
        <f>VLOOKUP(A699,'ResOrg-group_definitions'!B282:C756,2,FALSE)</f>
        <v>Angelina College</v>
      </c>
      <c r="C699" s="5" t="s">
        <v>3245</v>
      </c>
      <c r="D699" s="5" t="s">
        <v>9</v>
      </c>
      <c r="E699" s="2">
        <v>0</v>
      </c>
      <c r="F699" s="2">
        <v>2</v>
      </c>
      <c r="G699" s="2">
        <v>0</v>
      </c>
      <c r="H699" s="2">
        <v>0</v>
      </c>
      <c r="I699" s="2">
        <v>0</v>
      </c>
      <c r="J699" s="2">
        <v>0</v>
      </c>
      <c r="K699" s="2">
        <v>0</v>
      </c>
      <c r="L699" s="2">
        <v>0</v>
      </c>
      <c r="M699" s="2">
        <v>0</v>
      </c>
      <c r="N699" s="2">
        <v>0</v>
      </c>
      <c r="O699" s="2">
        <v>0</v>
      </c>
      <c r="X699" s="2"/>
      <c r="Y699" s="2"/>
      <c r="Z699" s="2"/>
      <c r="AA699" s="2"/>
    </row>
    <row r="700" spans="1:27" x14ac:dyDescent="0.25">
      <c r="A700" s="5" t="s">
        <v>1768</v>
      </c>
      <c r="B700" s="5" t="str">
        <f>VLOOKUP(A700,'ResOrg-group_definitions'!B283:C757,2,FALSE)</f>
        <v>Angelo State University</v>
      </c>
      <c r="C700" s="5" t="s">
        <v>3245</v>
      </c>
      <c r="D700" s="5" t="s">
        <v>9</v>
      </c>
      <c r="E700" s="2">
        <v>49</v>
      </c>
      <c r="F700" s="2">
        <v>377</v>
      </c>
      <c r="G700" s="2">
        <v>13</v>
      </c>
      <c r="H700" s="2">
        <v>33</v>
      </c>
      <c r="I700" s="2">
        <v>16</v>
      </c>
      <c r="J700" s="2">
        <v>4</v>
      </c>
      <c r="K700" s="2">
        <v>10</v>
      </c>
      <c r="L700" s="2">
        <v>12</v>
      </c>
      <c r="M700" s="2">
        <v>7</v>
      </c>
      <c r="N700" s="2">
        <v>33</v>
      </c>
      <c r="O700" s="2">
        <v>0</v>
      </c>
      <c r="R700" s="2">
        <v>32.65</v>
      </c>
      <c r="S700" s="2">
        <v>8.16</v>
      </c>
      <c r="T700" s="2">
        <v>20.41</v>
      </c>
      <c r="U700" s="2">
        <v>24.49</v>
      </c>
      <c r="V700" s="2">
        <v>14.29</v>
      </c>
      <c r="W700" s="2">
        <v>100</v>
      </c>
      <c r="X700" s="2"/>
      <c r="Y700" s="2"/>
      <c r="Z700" s="2"/>
      <c r="AA700" s="2"/>
    </row>
    <row r="701" spans="1:27" x14ac:dyDescent="0.25">
      <c r="A701" s="5" t="s">
        <v>1770</v>
      </c>
      <c r="B701" s="5" t="str">
        <f>VLOOKUP(A701,'ResOrg-group_definitions'!B284:C758,2,FALSE)</f>
        <v>Antelope Valley College</v>
      </c>
      <c r="C701" s="5" t="s">
        <v>3245</v>
      </c>
      <c r="D701" s="5" t="s">
        <v>9</v>
      </c>
      <c r="E701" s="2">
        <v>6</v>
      </c>
      <c r="F701" s="2">
        <v>18</v>
      </c>
      <c r="G701" s="2">
        <v>33.33</v>
      </c>
      <c r="H701" s="2">
        <v>3</v>
      </c>
      <c r="I701" s="2">
        <v>3</v>
      </c>
      <c r="J701" s="2">
        <v>0</v>
      </c>
      <c r="K701" s="2">
        <v>0</v>
      </c>
      <c r="L701" s="2">
        <v>3</v>
      </c>
      <c r="M701" s="2">
        <v>0</v>
      </c>
      <c r="N701" s="2">
        <v>3</v>
      </c>
      <c r="O701" s="2">
        <v>0</v>
      </c>
      <c r="R701" s="2">
        <v>50</v>
      </c>
      <c r="S701" s="2">
        <v>0</v>
      </c>
      <c r="T701" s="2">
        <v>0</v>
      </c>
      <c r="U701" s="2">
        <v>50</v>
      </c>
      <c r="V701" s="2">
        <v>0</v>
      </c>
      <c r="W701" s="2">
        <v>100</v>
      </c>
      <c r="X701" s="2"/>
      <c r="Y701" s="2"/>
      <c r="Z701" s="2"/>
      <c r="AA701" s="2"/>
    </row>
    <row r="702" spans="1:27" x14ac:dyDescent="0.25">
      <c r="A702" s="5" t="s">
        <v>1772</v>
      </c>
      <c r="B702" s="5" t="str">
        <f>VLOOKUP(A702,'ResOrg-group_definitions'!B285:C759,2,FALSE)</f>
        <v>Antillean Adventist University</v>
      </c>
      <c r="C702" s="5" t="s">
        <v>3245</v>
      </c>
      <c r="D702" s="5" t="s">
        <v>9</v>
      </c>
      <c r="E702" s="2">
        <v>0</v>
      </c>
      <c r="F702" s="2">
        <v>2</v>
      </c>
      <c r="G702" s="2">
        <v>0</v>
      </c>
      <c r="H702" s="2">
        <v>0</v>
      </c>
      <c r="I702" s="2">
        <v>0</v>
      </c>
      <c r="J702" s="2">
        <v>0</v>
      </c>
      <c r="K702" s="2">
        <v>0</v>
      </c>
      <c r="L702" s="2">
        <v>0</v>
      </c>
      <c r="M702" s="2">
        <v>0</v>
      </c>
      <c r="N702" s="2">
        <v>0</v>
      </c>
      <c r="O702" s="2">
        <v>0</v>
      </c>
      <c r="X702" s="2"/>
      <c r="Y702" s="2"/>
      <c r="Z702" s="2"/>
      <c r="AA702" s="2"/>
    </row>
    <row r="703" spans="1:27" x14ac:dyDescent="0.25">
      <c r="A703" s="5" t="s">
        <v>1774</v>
      </c>
      <c r="B703" s="5" t="str">
        <f>VLOOKUP(A703,'ResOrg-group_definitions'!B286:C760,2,FALSE)</f>
        <v>Antioch University Santa Barbara</v>
      </c>
      <c r="C703" s="5" t="s">
        <v>3245</v>
      </c>
      <c r="D703" s="5" t="s">
        <v>9</v>
      </c>
      <c r="E703" s="2">
        <v>0</v>
      </c>
      <c r="F703" s="2">
        <v>2</v>
      </c>
      <c r="G703" s="2">
        <v>0</v>
      </c>
      <c r="H703" s="2">
        <v>0</v>
      </c>
      <c r="I703" s="2">
        <v>0</v>
      </c>
      <c r="J703" s="2">
        <v>0</v>
      </c>
      <c r="K703" s="2">
        <v>0</v>
      </c>
      <c r="L703" s="2">
        <v>0</v>
      </c>
      <c r="M703" s="2">
        <v>0</v>
      </c>
      <c r="N703" s="2">
        <v>0</v>
      </c>
      <c r="O703" s="2">
        <v>0</v>
      </c>
      <c r="X703" s="2"/>
      <c r="Y703" s="2"/>
      <c r="Z703" s="2"/>
      <c r="AA703" s="2"/>
    </row>
    <row r="704" spans="1:27" x14ac:dyDescent="0.25">
      <c r="A704" s="5" t="s">
        <v>1776</v>
      </c>
      <c r="B704" s="5" t="str">
        <f>VLOOKUP(A704,'ResOrg-group_definitions'!B287:C761,2,FALSE)</f>
        <v>Arizona Christian University</v>
      </c>
      <c r="C704" s="5" t="s">
        <v>3245</v>
      </c>
      <c r="D704" s="5" t="s">
        <v>9</v>
      </c>
      <c r="E704" s="2">
        <v>1</v>
      </c>
      <c r="F704" s="2">
        <v>9</v>
      </c>
      <c r="G704" s="2">
        <v>11.11</v>
      </c>
      <c r="H704" s="2">
        <v>0</v>
      </c>
      <c r="I704" s="2">
        <v>1</v>
      </c>
      <c r="J704" s="2">
        <v>0</v>
      </c>
      <c r="K704" s="2">
        <v>0</v>
      </c>
      <c r="L704" s="2">
        <v>0</v>
      </c>
      <c r="M704" s="2">
        <v>0</v>
      </c>
      <c r="N704" s="2">
        <v>0</v>
      </c>
      <c r="O704" s="2">
        <v>0</v>
      </c>
      <c r="R704" s="2">
        <v>100</v>
      </c>
      <c r="S704" s="2">
        <v>0</v>
      </c>
      <c r="T704" s="2">
        <v>0</v>
      </c>
      <c r="U704" s="2">
        <v>0</v>
      </c>
      <c r="V704" s="2">
        <v>0</v>
      </c>
      <c r="W704" s="2">
        <v>100</v>
      </c>
      <c r="X704" s="2"/>
      <c r="Y704" s="2"/>
      <c r="Z704" s="2"/>
      <c r="AA704" s="2"/>
    </row>
    <row r="705" spans="1:27" x14ac:dyDescent="0.25">
      <c r="A705" s="5" t="s">
        <v>1778</v>
      </c>
      <c r="B705" s="5" t="str">
        <f>VLOOKUP(A705,'ResOrg-group_definitions'!B288:C762,2,FALSE)</f>
        <v>Arizona Western College</v>
      </c>
      <c r="C705" s="5" t="s">
        <v>3245</v>
      </c>
      <c r="D705" s="5" t="s">
        <v>9</v>
      </c>
      <c r="E705" s="2">
        <v>3</v>
      </c>
      <c r="F705" s="2">
        <v>8</v>
      </c>
      <c r="G705" s="2">
        <v>37.5</v>
      </c>
      <c r="H705" s="2">
        <v>2</v>
      </c>
      <c r="I705" s="2">
        <v>1</v>
      </c>
      <c r="J705" s="2">
        <v>0</v>
      </c>
      <c r="K705" s="2">
        <v>2</v>
      </c>
      <c r="L705" s="2">
        <v>0</v>
      </c>
      <c r="M705" s="2">
        <v>0</v>
      </c>
      <c r="N705" s="2">
        <v>2</v>
      </c>
      <c r="O705" s="2">
        <v>0</v>
      </c>
      <c r="R705" s="2">
        <v>33.33</v>
      </c>
      <c r="S705" s="2">
        <v>0</v>
      </c>
      <c r="T705" s="2">
        <v>66.67</v>
      </c>
      <c r="U705" s="2">
        <v>0</v>
      </c>
      <c r="V705" s="2">
        <v>0</v>
      </c>
      <c r="W705" s="2">
        <v>100</v>
      </c>
      <c r="X705" s="2"/>
      <c r="Y705" s="2"/>
      <c r="Z705" s="2"/>
      <c r="AA705" s="2"/>
    </row>
    <row r="706" spans="1:27" x14ac:dyDescent="0.25">
      <c r="A706" s="5" t="s">
        <v>1780</v>
      </c>
      <c r="B706" s="5" t="str">
        <f>VLOOKUP(A706,'ResOrg-group_definitions'!B289:C763,2,FALSE)</f>
        <v>Atlantic Cape Community College</v>
      </c>
      <c r="C706" s="5" t="s">
        <v>3245</v>
      </c>
      <c r="D706" s="5" t="s">
        <v>9</v>
      </c>
      <c r="E706" s="2">
        <v>2</v>
      </c>
      <c r="F706" s="2">
        <v>6</v>
      </c>
      <c r="G706" s="2">
        <v>33.33</v>
      </c>
      <c r="H706" s="2">
        <v>1</v>
      </c>
      <c r="I706" s="2">
        <v>1</v>
      </c>
      <c r="J706" s="2">
        <v>0</v>
      </c>
      <c r="K706" s="2">
        <v>1</v>
      </c>
      <c r="L706" s="2">
        <v>0</v>
      </c>
      <c r="M706" s="2">
        <v>0</v>
      </c>
      <c r="N706" s="2">
        <v>1</v>
      </c>
      <c r="O706" s="2">
        <v>0</v>
      </c>
      <c r="R706" s="2">
        <v>50</v>
      </c>
      <c r="S706" s="2">
        <v>0</v>
      </c>
      <c r="T706" s="2">
        <v>50</v>
      </c>
      <c r="U706" s="2">
        <v>0</v>
      </c>
      <c r="V706" s="2">
        <v>0</v>
      </c>
      <c r="W706" s="2">
        <v>100</v>
      </c>
      <c r="X706" s="2"/>
      <c r="Y706" s="2"/>
      <c r="Z706" s="2"/>
      <c r="AA706" s="2"/>
    </row>
    <row r="707" spans="1:27" x14ac:dyDescent="0.25">
      <c r="A707" s="5" t="s">
        <v>1784</v>
      </c>
      <c r="B707" s="5" t="str">
        <f>VLOOKUP(A707,'ResOrg-group_definitions'!B290:C764,2,FALSE)</f>
        <v>Aurora University</v>
      </c>
      <c r="C707" s="5" t="s">
        <v>3245</v>
      </c>
      <c r="D707" s="5" t="s">
        <v>9</v>
      </c>
      <c r="E707" s="2">
        <v>10</v>
      </c>
      <c r="F707" s="2">
        <v>107</v>
      </c>
      <c r="G707" s="2">
        <v>9.35</v>
      </c>
      <c r="H707" s="2">
        <v>7</v>
      </c>
      <c r="I707" s="2">
        <v>3</v>
      </c>
      <c r="J707" s="2">
        <v>0</v>
      </c>
      <c r="K707" s="2">
        <v>3</v>
      </c>
      <c r="L707" s="2">
        <v>2</v>
      </c>
      <c r="M707" s="2">
        <v>2</v>
      </c>
      <c r="N707" s="2">
        <v>7</v>
      </c>
      <c r="O707" s="2">
        <v>0</v>
      </c>
      <c r="R707" s="2">
        <v>30</v>
      </c>
      <c r="S707" s="2">
        <v>0</v>
      </c>
      <c r="T707" s="2">
        <v>30</v>
      </c>
      <c r="U707" s="2">
        <v>20</v>
      </c>
      <c r="V707" s="2">
        <v>20</v>
      </c>
      <c r="W707" s="2">
        <v>100</v>
      </c>
      <c r="X707" s="2"/>
      <c r="Y707" s="2"/>
      <c r="Z707" s="2"/>
      <c r="AA707" s="2"/>
    </row>
    <row r="708" spans="1:27" x14ac:dyDescent="0.25">
      <c r="A708" s="5" t="s">
        <v>1786</v>
      </c>
      <c r="B708" s="5" t="str">
        <f>VLOOKUP(A708,'ResOrg-group_definitions'!B291:C765,2,FALSE)</f>
        <v>Austin Community College</v>
      </c>
      <c r="C708" s="5" t="s">
        <v>3245</v>
      </c>
      <c r="D708" s="5" t="s">
        <v>9</v>
      </c>
      <c r="E708" s="2">
        <v>22</v>
      </c>
      <c r="F708" s="2">
        <v>105</v>
      </c>
      <c r="G708" s="2">
        <v>20.95</v>
      </c>
      <c r="H708" s="2">
        <v>10</v>
      </c>
      <c r="I708" s="2">
        <v>12</v>
      </c>
      <c r="J708" s="2">
        <v>2</v>
      </c>
      <c r="K708" s="2">
        <v>2</v>
      </c>
      <c r="L708" s="2">
        <v>3</v>
      </c>
      <c r="M708" s="2">
        <v>3</v>
      </c>
      <c r="N708" s="2">
        <v>10</v>
      </c>
      <c r="O708" s="2">
        <v>0</v>
      </c>
      <c r="R708" s="2">
        <v>54.55</v>
      </c>
      <c r="S708" s="2">
        <v>9.09</v>
      </c>
      <c r="T708" s="2">
        <v>9.09</v>
      </c>
      <c r="U708" s="2">
        <v>13.64</v>
      </c>
      <c r="V708" s="2">
        <v>13.64</v>
      </c>
      <c r="W708" s="2">
        <v>100</v>
      </c>
      <c r="X708" s="2"/>
      <c r="Y708" s="2"/>
      <c r="Z708" s="2"/>
      <c r="AA708" s="2"/>
    </row>
    <row r="709" spans="1:27" x14ac:dyDescent="0.25">
      <c r="A709" s="5" t="s">
        <v>1788</v>
      </c>
      <c r="B709" s="5" t="str">
        <f>VLOOKUP(A709,'ResOrg-group_definitions'!B292:C766,2,FALSE)</f>
        <v>Bakersfield College</v>
      </c>
      <c r="C709" s="5" t="s">
        <v>3245</v>
      </c>
      <c r="D709" s="5" t="s">
        <v>9</v>
      </c>
      <c r="E709" s="2">
        <v>3</v>
      </c>
      <c r="F709" s="2">
        <v>19</v>
      </c>
      <c r="G709" s="2">
        <v>15.79</v>
      </c>
      <c r="H709" s="2">
        <v>3</v>
      </c>
      <c r="I709" s="2">
        <v>0</v>
      </c>
      <c r="J709" s="2">
        <v>0</v>
      </c>
      <c r="K709" s="2">
        <v>1</v>
      </c>
      <c r="L709" s="2">
        <v>2</v>
      </c>
      <c r="M709" s="2">
        <v>0</v>
      </c>
      <c r="N709" s="2">
        <v>3</v>
      </c>
      <c r="O709" s="2">
        <v>0</v>
      </c>
      <c r="R709" s="2">
        <v>0</v>
      </c>
      <c r="S709" s="2">
        <v>0</v>
      </c>
      <c r="T709" s="2">
        <v>33.33</v>
      </c>
      <c r="U709" s="2">
        <v>66.67</v>
      </c>
      <c r="V709" s="2">
        <v>0</v>
      </c>
      <c r="W709" s="2">
        <v>100</v>
      </c>
      <c r="X709" s="2"/>
      <c r="Y709" s="2"/>
      <c r="Z709" s="2"/>
      <c r="AA709" s="2"/>
    </row>
    <row r="710" spans="1:27" x14ac:dyDescent="0.25">
      <c r="A710" s="5" t="s">
        <v>1790</v>
      </c>
      <c r="B710" s="5" t="str">
        <f>VLOOKUP(A710,'ResOrg-group_definitions'!B293:C767,2,FALSE)</f>
        <v>Baptist University of the Américas</v>
      </c>
      <c r="C710" s="5" t="s">
        <v>3245</v>
      </c>
      <c r="D710" s="5" t="s">
        <v>9</v>
      </c>
      <c r="E710" s="2">
        <v>0</v>
      </c>
      <c r="F710" s="2">
        <v>2</v>
      </c>
      <c r="G710" s="2">
        <v>0</v>
      </c>
      <c r="H710" s="2">
        <v>0</v>
      </c>
      <c r="I710" s="2">
        <v>0</v>
      </c>
      <c r="J710" s="2">
        <v>0</v>
      </c>
      <c r="K710" s="2">
        <v>0</v>
      </c>
      <c r="L710" s="2">
        <v>0</v>
      </c>
      <c r="M710" s="2">
        <v>0</v>
      </c>
      <c r="N710" s="2">
        <v>0</v>
      </c>
      <c r="O710" s="2">
        <v>0</v>
      </c>
      <c r="X710" s="2"/>
      <c r="Y710" s="2"/>
      <c r="Z710" s="2"/>
      <c r="AA710" s="2"/>
    </row>
    <row r="711" spans="1:27" x14ac:dyDescent="0.25">
      <c r="A711" s="5" t="s">
        <v>1792</v>
      </c>
      <c r="B711" s="5" t="str">
        <f>VLOOKUP(A711,'ResOrg-group_definitions'!B294:C768,2,FALSE)</f>
        <v>Barry University</v>
      </c>
      <c r="C711" s="5" t="s">
        <v>3245</v>
      </c>
      <c r="D711" s="5" t="s">
        <v>9</v>
      </c>
      <c r="E711" s="2">
        <v>77</v>
      </c>
      <c r="F711" s="2">
        <v>576</v>
      </c>
      <c r="G711" s="2">
        <v>13.37</v>
      </c>
      <c r="H711" s="2">
        <v>49</v>
      </c>
      <c r="I711" s="2">
        <v>28</v>
      </c>
      <c r="J711" s="2">
        <v>19</v>
      </c>
      <c r="K711" s="2">
        <v>14</v>
      </c>
      <c r="L711" s="2">
        <v>8</v>
      </c>
      <c r="M711" s="2">
        <v>8</v>
      </c>
      <c r="N711" s="2">
        <v>49</v>
      </c>
      <c r="O711" s="2">
        <v>0</v>
      </c>
      <c r="R711" s="2">
        <v>36.36</v>
      </c>
      <c r="S711" s="2">
        <v>24.68</v>
      </c>
      <c r="T711" s="2">
        <v>18.18</v>
      </c>
      <c r="U711" s="2">
        <v>10.39</v>
      </c>
      <c r="V711" s="2">
        <v>10.39</v>
      </c>
      <c r="W711" s="2">
        <v>100</v>
      </c>
      <c r="X711" s="2"/>
      <c r="Y711" s="2"/>
      <c r="Z711" s="2"/>
      <c r="AA711" s="2"/>
    </row>
    <row r="712" spans="1:27" x14ac:dyDescent="0.25">
      <c r="A712" s="5" t="s">
        <v>1794</v>
      </c>
      <c r="B712" s="5" t="str">
        <f>VLOOKUP(A712,'ResOrg-group_definitions'!B295:C769,2,FALSE)</f>
        <v>Barstow Community College</v>
      </c>
      <c r="C712" s="5" t="s">
        <v>3245</v>
      </c>
      <c r="D712" s="5" t="s">
        <v>9</v>
      </c>
      <c r="E712" s="2">
        <v>0</v>
      </c>
      <c r="F712" s="2">
        <v>1</v>
      </c>
      <c r="G712" s="2">
        <v>0</v>
      </c>
      <c r="H712" s="2">
        <v>0</v>
      </c>
      <c r="I712" s="2">
        <v>0</v>
      </c>
      <c r="J712" s="2">
        <v>0</v>
      </c>
      <c r="K712" s="2">
        <v>0</v>
      </c>
      <c r="L712" s="2">
        <v>0</v>
      </c>
      <c r="M712" s="2">
        <v>0</v>
      </c>
      <c r="N712" s="2">
        <v>0</v>
      </c>
      <c r="O712" s="2">
        <v>0</v>
      </c>
      <c r="X712" s="2"/>
      <c r="Y712" s="2"/>
      <c r="Z712" s="2"/>
      <c r="AA712" s="2"/>
    </row>
    <row r="713" spans="1:27" x14ac:dyDescent="0.25">
      <c r="A713" s="5" t="s">
        <v>1251</v>
      </c>
      <c r="B713" s="5" t="str">
        <f>VLOOKUP(A713,'ResOrg-group_definitions'!B296:C770,2,FALSE)</f>
        <v>Baruch College</v>
      </c>
      <c r="C713" s="5" t="s">
        <v>3245</v>
      </c>
      <c r="D713" s="5" t="s">
        <v>9</v>
      </c>
      <c r="E713" s="2">
        <v>290</v>
      </c>
      <c r="F713" s="2">
        <v>1366</v>
      </c>
      <c r="G713" s="2">
        <v>21.23</v>
      </c>
      <c r="H713" s="2">
        <v>236</v>
      </c>
      <c r="I713" s="2">
        <v>54</v>
      </c>
      <c r="J713" s="2">
        <v>60</v>
      </c>
      <c r="K713" s="2">
        <v>52</v>
      </c>
      <c r="L713" s="2">
        <v>31</v>
      </c>
      <c r="M713" s="2">
        <v>93</v>
      </c>
      <c r="N713" s="2">
        <v>236</v>
      </c>
      <c r="O713" s="2">
        <v>0</v>
      </c>
      <c r="R713" s="2">
        <v>18.62</v>
      </c>
      <c r="S713" s="2">
        <v>20.69</v>
      </c>
      <c r="T713" s="2">
        <v>17.93</v>
      </c>
      <c r="U713" s="2">
        <v>10.69</v>
      </c>
      <c r="V713" s="2">
        <v>32.07</v>
      </c>
      <c r="W713" s="2">
        <v>100</v>
      </c>
      <c r="X713" s="2"/>
      <c r="Y713" s="2"/>
      <c r="Z713" s="2"/>
      <c r="AA713" s="2"/>
    </row>
    <row r="714" spans="1:27" x14ac:dyDescent="0.25">
      <c r="A714" s="5" t="s">
        <v>1796</v>
      </c>
      <c r="B714" s="5" t="str">
        <f>VLOOKUP(A714,'ResOrg-group_definitions'!B297:C771,2,FALSE)</f>
        <v>Bayamón Central University</v>
      </c>
      <c r="C714" s="5" t="s">
        <v>3245</v>
      </c>
      <c r="D714" s="5" t="s">
        <v>9</v>
      </c>
      <c r="E714" s="2">
        <v>1</v>
      </c>
      <c r="F714" s="2">
        <v>3</v>
      </c>
      <c r="G714" s="2">
        <v>33.33</v>
      </c>
      <c r="H714" s="2">
        <v>1</v>
      </c>
      <c r="I714" s="2">
        <v>0</v>
      </c>
      <c r="J714" s="2">
        <v>0</v>
      </c>
      <c r="K714" s="2">
        <v>0</v>
      </c>
      <c r="L714" s="2">
        <v>0</v>
      </c>
      <c r="M714" s="2">
        <v>1</v>
      </c>
      <c r="N714" s="2">
        <v>1</v>
      </c>
      <c r="O714" s="2">
        <v>0</v>
      </c>
      <c r="R714" s="2">
        <v>0</v>
      </c>
      <c r="S714" s="2">
        <v>0</v>
      </c>
      <c r="T714" s="2">
        <v>0</v>
      </c>
      <c r="U714" s="2">
        <v>0</v>
      </c>
      <c r="V714" s="2">
        <v>100</v>
      </c>
      <c r="W714" s="2">
        <v>100</v>
      </c>
      <c r="X714" s="2"/>
      <c r="Y714" s="2"/>
      <c r="Z714" s="2"/>
      <c r="AA714" s="2"/>
    </row>
    <row r="715" spans="1:27" x14ac:dyDescent="0.25">
      <c r="A715" s="5" t="s">
        <v>1798</v>
      </c>
      <c r="B715" s="5" t="str">
        <f>VLOOKUP(A715,'ResOrg-group_definitions'!B298:C772,2,FALSE)</f>
        <v>Benjamin Franklin Institute of Technology</v>
      </c>
      <c r="C715" s="5" t="s">
        <v>3245</v>
      </c>
      <c r="D715" s="5" t="s">
        <v>9</v>
      </c>
      <c r="E715" s="2">
        <v>2</v>
      </c>
      <c r="F715" s="2">
        <v>3</v>
      </c>
      <c r="G715" s="2">
        <v>66.67</v>
      </c>
      <c r="H715" s="2">
        <v>2</v>
      </c>
      <c r="I715" s="2">
        <v>0</v>
      </c>
      <c r="J715" s="2">
        <v>0</v>
      </c>
      <c r="K715" s="2">
        <v>2</v>
      </c>
      <c r="L715" s="2">
        <v>0</v>
      </c>
      <c r="M715" s="2">
        <v>0</v>
      </c>
      <c r="N715" s="2">
        <v>2</v>
      </c>
      <c r="O715" s="2">
        <v>0</v>
      </c>
      <c r="R715" s="2">
        <v>0</v>
      </c>
      <c r="S715" s="2">
        <v>0</v>
      </c>
      <c r="T715" s="2">
        <v>100</v>
      </c>
      <c r="U715" s="2">
        <v>0</v>
      </c>
      <c r="V715" s="2">
        <v>0</v>
      </c>
      <c r="W715" s="2">
        <v>100</v>
      </c>
      <c r="X715" s="2"/>
      <c r="Y715" s="2"/>
      <c r="Z715" s="2"/>
      <c r="AA715" s="2"/>
    </row>
    <row r="716" spans="1:27" x14ac:dyDescent="0.25">
      <c r="A716" s="5" t="s">
        <v>1255</v>
      </c>
      <c r="B716" s="5" t="str">
        <f>VLOOKUP(A716,'ResOrg-group_definitions'!B299:C773,2,FALSE)</f>
        <v>Bergen Community College</v>
      </c>
      <c r="C716" s="5" t="s">
        <v>3245</v>
      </c>
      <c r="D716" s="5" t="s">
        <v>9</v>
      </c>
      <c r="E716" s="2">
        <v>13</v>
      </c>
      <c r="F716" s="2">
        <v>41</v>
      </c>
      <c r="G716" s="2">
        <v>31.71</v>
      </c>
      <c r="H716" s="2">
        <v>5</v>
      </c>
      <c r="I716" s="2">
        <v>8</v>
      </c>
      <c r="J716" s="2">
        <v>1</v>
      </c>
      <c r="K716" s="2">
        <v>4</v>
      </c>
      <c r="L716" s="2">
        <v>0</v>
      </c>
      <c r="M716" s="2">
        <v>0</v>
      </c>
      <c r="N716" s="2">
        <v>5</v>
      </c>
      <c r="O716" s="2">
        <v>0</v>
      </c>
      <c r="R716" s="2">
        <v>61.54</v>
      </c>
      <c r="S716" s="2">
        <v>7.69</v>
      </c>
      <c r="T716" s="2">
        <v>30.77</v>
      </c>
      <c r="U716" s="2">
        <v>0</v>
      </c>
      <c r="V716" s="2">
        <v>0</v>
      </c>
      <c r="W716" s="2">
        <v>100</v>
      </c>
      <c r="X716" s="2"/>
      <c r="Y716" s="2"/>
      <c r="Z716" s="2"/>
      <c r="AA716" s="2"/>
    </row>
    <row r="717" spans="1:27" x14ac:dyDescent="0.25">
      <c r="A717" s="5" t="s">
        <v>1257</v>
      </c>
      <c r="B717" s="5" t="str">
        <f>VLOOKUP(A717,'ResOrg-group_definitions'!B300:C774,2,FALSE)</f>
        <v>Berkeley City College</v>
      </c>
      <c r="C717" s="5" t="s">
        <v>3245</v>
      </c>
      <c r="D717" s="5" t="s">
        <v>9</v>
      </c>
      <c r="E717" s="2">
        <v>4</v>
      </c>
      <c r="F717" s="2">
        <v>13</v>
      </c>
      <c r="G717" s="2">
        <v>30.77</v>
      </c>
      <c r="H717" s="2">
        <v>3</v>
      </c>
      <c r="I717" s="2">
        <v>1</v>
      </c>
      <c r="J717" s="2">
        <v>0</v>
      </c>
      <c r="K717" s="2">
        <v>1</v>
      </c>
      <c r="L717" s="2">
        <v>2</v>
      </c>
      <c r="M717" s="2">
        <v>0</v>
      </c>
      <c r="N717" s="2">
        <v>3</v>
      </c>
      <c r="O717" s="2">
        <v>0</v>
      </c>
      <c r="R717" s="2">
        <v>25</v>
      </c>
      <c r="S717" s="2">
        <v>0</v>
      </c>
      <c r="T717" s="2">
        <v>25</v>
      </c>
      <c r="U717" s="2">
        <v>50</v>
      </c>
      <c r="V717" s="2">
        <v>0</v>
      </c>
      <c r="W717" s="2">
        <v>100</v>
      </c>
      <c r="X717" s="2"/>
      <c r="Y717" s="2"/>
      <c r="Z717" s="2"/>
      <c r="AA717" s="2"/>
    </row>
    <row r="718" spans="1:27" x14ac:dyDescent="0.25">
      <c r="A718" s="5" t="s">
        <v>1800</v>
      </c>
      <c r="B718" s="5" t="str">
        <f>VLOOKUP(A718,'ResOrg-group_definitions'!B301:C775,2,FALSE)</f>
        <v>Big Bend Community College</v>
      </c>
      <c r="C718" s="5" t="s">
        <v>3245</v>
      </c>
      <c r="D718" s="5" t="s">
        <v>9</v>
      </c>
      <c r="E718" s="2">
        <v>0</v>
      </c>
      <c r="F718" s="2">
        <v>2</v>
      </c>
      <c r="G718" s="2">
        <v>0</v>
      </c>
      <c r="H718" s="2">
        <v>0</v>
      </c>
      <c r="I718" s="2">
        <v>0</v>
      </c>
      <c r="J718" s="2">
        <v>0</v>
      </c>
      <c r="K718" s="2">
        <v>0</v>
      </c>
      <c r="L718" s="2">
        <v>0</v>
      </c>
      <c r="M718" s="2">
        <v>0</v>
      </c>
      <c r="N718" s="2">
        <v>0</v>
      </c>
      <c r="O718" s="2">
        <v>0</v>
      </c>
      <c r="X718" s="2"/>
      <c r="Y718" s="2"/>
      <c r="Z718" s="2"/>
      <c r="AA718" s="2"/>
    </row>
    <row r="719" spans="1:27" x14ac:dyDescent="0.25">
      <c r="A719" s="5" t="s">
        <v>1802</v>
      </c>
      <c r="B719" s="5" t="str">
        <f>VLOOKUP(A719,'ResOrg-group_definitions'!B302:C776,2,FALSE)</f>
        <v>Bloomfield College</v>
      </c>
      <c r="C719" s="5" t="s">
        <v>3245</v>
      </c>
      <c r="D719" s="5" t="s">
        <v>9</v>
      </c>
      <c r="E719" s="2">
        <v>7</v>
      </c>
      <c r="F719" s="2">
        <v>49</v>
      </c>
      <c r="G719" s="2">
        <v>14.29</v>
      </c>
      <c r="H719" s="2">
        <v>3</v>
      </c>
      <c r="I719" s="2">
        <v>4</v>
      </c>
      <c r="J719" s="2">
        <v>1</v>
      </c>
      <c r="K719" s="2">
        <v>1</v>
      </c>
      <c r="L719" s="2">
        <v>1</v>
      </c>
      <c r="M719" s="2">
        <v>0</v>
      </c>
      <c r="N719" s="2">
        <v>3</v>
      </c>
      <c r="O719" s="2">
        <v>0</v>
      </c>
      <c r="R719" s="2">
        <v>57.14</v>
      </c>
      <c r="S719" s="2">
        <v>14.29</v>
      </c>
      <c r="T719" s="2">
        <v>14.29</v>
      </c>
      <c r="U719" s="2">
        <v>14.29</v>
      </c>
      <c r="V719" s="2">
        <v>0</v>
      </c>
      <c r="W719" s="2">
        <v>100</v>
      </c>
      <c r="X719" s="2"/>
      <c r="Y719" s="2"/>
      <c r="Z719" s="2"/>
      <c r="AA719" s="2"/>
    </row>
    <row r="720" spans="1:27" x14ac:dyDescent="0.25">
      <c r="A720" s="5" t="s">
        <v>1804</v>
      </c>
      <c r="B720" s="5" t="str">
        <f>VLOOKUP(A720,'ResOrg-group_definitions'!B303:C777,2,FALSE)</f>
        <v>Blue Mountain Community College</v>
      </c>
      <c r="C720" s="5" t="s">
        <v>3245</v>
      </c>
      <c r="D720" s="5" t="s">
        <v>9</v>
      </c>
      <c r="E720" s="2">
        <v>2</v>
      </c>
      <c r="F720" s="2">
        <v>4</v>
      </c>
      <c r="G720" s="2">
        <v>50</v>
      </c>
      <c r="H720" s="2">
        <v>0</v>
      </c>
      <c r="I720" s="2">
        <v>2</v>
      </c>
      <c r="J720" s="2">
        <v>0</v>
      </c>
      <c r="K720" s="2">
        <v>0</v>
      </c>
      <c r="L720" s="2">
        <v>0</v>
      </c>
      <c r="M720" s="2">
        <v>0</v>
      </c>
      <c r="N720" s="2">
        <v>0</v>
      </c>
      <c r="O720" s="2">
        <v>0</v>
      </c>
      <c r="R720" s="2">
        <v>100</v>
      </c>
      <c r="S720" s="2">
        <v>0</v>
      </c>
      <c r="T720" s="2">
        <v>0</v>
      </c>
      <c r="U720" s="2">
        <v>0</v>
      </c>
      <c r="V720" s="2">
        <v>0</v>
      </c>
      <c r="W720" s="2">
        <v>100</v>
      </c>
      <c r="X720" s="2"/>
      <c r="Y720" s="2"/>
      <c r="Z720" s="2"/>
      <c r="AA720" s="2"/>
    </row>
    <row r="721" spans="1:27" x14ac:dyDescent="0.25">
      <c r="A721" s="5" t="s">
        <v>1806</v>
      </c>
      <c r="B721" s="5" t="str">
        <f>VLOOKUP(A721,'ResOrg-group_definitions'!B304:C778,2,FALSE)</f>
        <v>Boricua College</v>
      </c>
      <c r="C721" s="5" t="s">
        <v>3245</v>
      </c>
      <c r="D721" s="5" t="s">
        <v>9</v>
      </c>
      <c r="E721" s="2">
        <v>0</v>
      </c>
      <c r="F721" s="2">
        <v>3</v>
      </c>
      <c r="G721" s="2">
        <v>0</v>
      </c>
      <c r="H721" s="2">
        <v>0</v>
      </c>
      <c r="I721" s="2">
        <v>0</v>
      </c>
      <c r="J721" s="2">
        <v>0</v>
      </c>
      <c r="K721" s="2">
        <v>0</v>
      </c>
      <c r="L721" s="2">
        <v>0</v>
      </c>
      <c r="M721" s="2">
        <v>0</v>
      </c>
      <c r="N721" s="2">
        <v>0</v>
      </c>
      <c r="O721" s="2">
        <v>0</v>
      </c>
      <c r="X721" s="2"/>
      <c r="Y721" s="2"/>
      <c r="Z721" s="2"/>
      <c r="AA721" s="2"/>
    </row>
    <row r="722" spans="1:27" x14ac:dyDescent="0.25">
      <c r="A722" s="5" t="s">
        <v>1808</v>
      </c>
      <c r="B722" s="5" t="str">
        <f>VLOOKUP(A722,'ResOrg-group_definitions'!B305:C779,2,FALSE)</f>
        <v>Borough of Manhattan Community College</v>
      </c>
      <c r="C722" s="5" t="s">
        <v>3245</v>
      </c>
      <c r="D722" s="5" t="s">
        <v>9</v>
      </c>
      <c r="E722" s="2">
        <v>274</v>
      </c>
      <c r="F722" s="2">
        <v>541</v>
      </c>
      <c r="G722" s="2">
        <v>50.65</v>
      </c>
      <c r="H722" s="2">
        <v>256</v>
      </c>
      <c r="I722" s="2">
        <v>18</v>
      </c>
      <c r="J722" s="2">
        <v>29</v>
      </c>
      <c r="K722" s="2">
        <v>185</v>
      </c>
      <c r="L722" s="2">
        <v>25</v>
      </c>
      <c r="M722" s="2">
        <v>17</v>
      </c>
      <c r="N722" s="2">
        <v>256</v>
      </c>
      <c r="O722" s="2">
        <v>0</v>
      </c>
      <c r="R722" s="2">
        <v>6.57</v>
      </c>
      <c r="S722" s="2">
        <v>10.58</v>
      </c>
      <c r="T722" s="2">
        <v>67.52</v>
      </c>
      <c r="U722" s="2">
        <v>9.1199999999999992</v>
      </c>
      <c r="V722" s="2">
        <v>6.2</v>
      </c>
      <c r="W722" s="2">
        <v>100</v>
      </c>
      <c r="X722" s="2"/>
      <c r="Y722" s="2"/>
      <c r="Z722" s="2"/>
      <c r="AA722" s="2"/>
    </row>
    <row r="723" spans="1:27" x14ac:dyDescent="0.25">
      <c r="A723" s="5" t="s">
        <v>1810</v>
      </c>
      <c r="B723" s="5" t="str">
        <f>VLOOKUP(A723,'ResOrg-group_definitions'!B306:C780,2,FALSE)</f>
        <v>Brazosport College</v>
      </c>
      <c r="C723" s="5" t="s">
        <v>3245</v>
      </c>
      <c r="D723" s="5" t="s">
        <v>9</v>
      </c>
      <c r="E723" s="2">
        <v>0</v>
      </c>
      <c r="F723" s="2">
        <v>2</v>
      </c>
      <c r="G723" s="2">
        <v>0</v>
      </c>
      <c r="H723" s="2">
        <v>0</v>
      </c>
      <c r="I723" s="2">
        <v>0</v>
      </c>
      <c r="J723" s="2">
        <v>0</v>
      </c>
      <c r="K723" s="2">
        <v>0</v>
      </c>
      <c r="L723" s="2">
        <v>0</v>
      </c>
      <c r="M723" s="2">
        <v>0</v>
      </c>
      <c r="N723" s="2">
        <v>0</v>
      </c>
      <c r="O723" s="2">
        <v>0</v>
      </c>
      <c r="X723" s="2"/>
      <c r="Y723" s="2"/>
      <c r="Z723" s="2"/>
      <c r="AA723" s="2"/>
    </row>
    <row r="724" spans="1:27" x14ac:dyDescent="0.25">
      <c r="A724" s="5" t="s">
        <v>1812</v>
      </c>
      <c r="B724" s="5" t="str">
        <f>VLOOKUP(A724,'ResOrg-group_definitions'!B307:C781,2,FALSE)</f>
        <v>Bronx Community College</v>
      </c>
      <c r="C724" s="5" t="s">
        <v>3245</v>
      </c>
      <c r="D724" s="5" t="s">
        <v>9</v>
      </c>
      <c r="E724" s="2">
        <v>37</v>
      </c>
      <c r="F724" s="2">
        <v>175</v>
      </c>
      <c r="G724" s="2">
        <v>21.14</v>
      </c>
      <c r="H724" s="2">
        <v>29</v>
      </c>
      <c r="I724" s="2">
        <v>8</v>
      </c>
      <c r="J724" s="2">
        <v>6</v>
      </c>
      <c r="K724" s="2">
        <v>12</v>
      </c>
      <c r="L724" s="2">
        <v>7</v>
      </c>
      <c r="M724" s="2">
        <v>4</v>
      </c>
      <c r="N724" s="2">
        <v>29</v>
      </c>
      <c r="O724" s="2">
        <v>0</v>
      </c>
      <c r="R724" s="2">
        <v>21.62</v>
      </c>
      <c r="S724" s="2">
        <v>16.22</v>
      </c>
      <c r="T724" s="2">
        <v>32.43</v>
      </c>
      <c r="U724" s="2">
        <v>18.920000000000002</v>
      </c>
      <c r="V724" s="2">
        <v>10.81</v>
      </c>
      <c r="W724" s="2">
        <v>100</v>
      </c>
      <c r="X724" s="2"/>
      <c r="Y724" s="2"/>
      <c r="Z724" s="2"/>
      <c r="AA724" s="2"/>
    </row>
    <row r="725" spans="1:27" x14ac:dyDescent="0.25">
      <c r="A725" s="5" t="s">
        <v>1814</v>
      </c>
      <c r="B725" s="5" t="str">
        <f>VLOOKUP(A725,'ResOrg-group_definitions'!B308:C782,2,FALSE)</f>
        <v>Broward College</v>
      </c>
      <c r="C725" s="5" t="s">
        <v>3245</v>
      </c>
      <c r="D725" s="5" t="s">
        <v>9</v>
      </c>
      <c r="E725" s="2">
        <v>15</v>
      </c>
      <c r="F725" s="2">
        <v>83</v>
      </c>
      <c r="G725" s="2">
        <v>18.07</v>
      </c>
      <c r="H725" s="2">
        <v>9</v>
      </c>
      <c r="I725" s="2">
        <v>6</v>
      </c>
      <c r="J725" s="2">
        <v>0</v>
      </c>
      <c r="K725" s="2">
        <v>5</v>
      </c>
      <c r="L725" s="2">
        <v>3</v>
      </c>
      <c r="M725" s="2">
        <v>1</v>
      </c>
      <c r="N725" s="2">
        <v>9</v>
      </c>
      <c r="O725" s="2">
        <v>0</v>
      </c>
      <c r="R725" s="2">
        <v>40</v>
      </c>
      <c r="S725" s="2">
        <v>0</v>
      </c>
      <c r="T725" s="2">
        <v>33.33</v>
      </c>
      <c r="U725" s="2">
        <v>20</v>
      </c>
      <c r="V725" s="2">
        <v>6.67</v>
      </c>
      <c r="W725" s="2">
        <v>100</v>
      </c>
      <c r="X725" s="2"/>
      <c r="Y725" s="2"/>
      <c r="Z725" s="2"/>
      <c r="AA725" s="2"/>
    </row>
    <row r="726" spans="1:27" x14ac:dyDescent="0.25">
      <c r="A726" s="5" t="s">
        <v>1265</v>
      </c>
      <c r="B726" s="5" t="str">
        <f>VLOOKUP(A726,'ResOrg-group_definitions'!B309:C783,2,FALSE)</f>
        <v>Bunker Hill Community College</v>
      </c>
      <c r="C726" s="5" t="s">
        <v>3245</v>
      </c>
      <c r="D726" s="5" t="s">
        <v>9</v>
      </c>
      <c r="E726" s="2">
        <v>5</v>
      </c>
      <c r="F726" s="2">
        <v>17</v>
      </c>
      <c r="G726" s="2">
        <v>29.41</v>
      </c>
      <c r="H726" s="2">
        <v>4</v>
      </c>
      <c r="I726" s="2">
        <v>1</v>
      </c>
      <c r="J726" s="2">
        <v>2</v>
      </c>
      <c r="K726" s="2">
        <v>0</v>
      </c>
      <c r="L726" s="2">
        <v>1</v>
      </c>
      <c r="M726" s="2">
        <v>1</v>
      </c>
      <c r="N726" s="2">
        <v>4</v>
      </c>
      <c r="O726" s="2">
        <v>0</v>
      </c>
      <c r="R726" s="2">
        <v>20</v>
      </c>
      <c r="S726" s="2">
        <v>40</v>
      </c>
      <c r="T726" s="2">
        <v>0</v>
      </c>
      <c r="U726" s="2">
        <v>20</v>
      </c>
      <c r="V726" s="2">
        <v>20</v>
      </c>
      <c r="W726" s="2">
        <v>100</v>
      </c>
      <c r="X726" s="2"/>
      <c r="Y726" s="2"/>
      <c r="Z726" s="2"/>
      <c r="AA726" s="2"/>
    </row>
    <row r="727" spans="1:27" x14ac:dyDescent="0.25">
      <c r="A727" s="5" t="s">
        <v>1816</v>
      </c>
      <c r="B727" s="5" t="str">
        <f>VLOOKUP(A727,'ResOrg-group_definitions'!B310:C784,2,FALSE)</f>
        <v>Butte College</v>
      </c>
      <c r="C727" s="5" t="s">
        <v>3245</v>
      </c>
      <c r="D727" s="5" t="s">
        <v>9</v>
      </c>
      <c r="E727" s="2">
        <v>11</v>
      </c>
      <c r="F727" s="2">
        <v>11</v>
      </c>
      <c r="G727" s="2">
        <v>100</v>
      </c>
      <c r="H727" s="2">
        <v>8</v>
      </c>
      <c r="I727" s="2">
        <v>3</v>
      </c>
      <c r="J727" s="2">
        <v>2</v>
      </c>
      <c r="K727" s="2">
        <v>4</v>
      </c>
      <c r="L727" s="2">
        <v>1</v>
      </c>
      <c r="M727" s="2">
        <v>1</v>
      </c>
      <c r="N727" s="2">
        <v>8</v>
      </c>
      <c r="O727" s="2">
        <v>0</v>
      </c>
      <c r="R727" s="2">
        <v>27.27</v>
      </c>
      <c r="S727" s="2">
        <v>18.18</v>
      </c>
      <c r="T727" s="2">
        <v>36.36</v>
      </c>
      <c r="U727" s="2">
        <v>9.09</v>
      </c>
      <c r="V727" s="2">
        <v>9.09</v>
      </c>
      <c r="W727" s="2">
        <v>100</v>
      </c>
      <c r="X727" s="2"/>
      <c r="Y727" s="2"/>
      <c r="Z727" s="2"/>
      <c r="AA727" s="2"/>
    </row>
    <row r="728" spans="1:27" x14ac:dyDescent="0.25">
      <c r="A728" s="5" t="s">
        <v>1818</v>
      </c>
      <c r="B728" s="5" t="str">
        <f>VLOOKUP(A728,'ResOrg-group_definitions'!B311:C785,2,FALSE)</f>
        <v>Cabrillo College</v>
      </c>
      <c r="C728" s="5" t="s">
        <v>3245</v>
      </c>
      <c r="D728" s="5" t="s">
        <v>9</v>
      </c>
      <c r="E728" s="2">
        <v>6</v>
      </c>
      <c r="F728" s="2">
        <v>27</v>
      </c>
      <c r="G728" s="2">
        <v>22.22</v>
      </c>
      <c r="H728" s="2">
        <v>5</v>
      </c>
      <c r="I728" s="2">
        <v>1</v>
      </c>
      <c r="J728" s="2">
        <v>1</v>
      </c>
      <c r="K728" s="2">
        <v>3</v>
      </c>
      <c r="L728" s="2">
        <v>0</v>
      </c>
      <c r="M728" s="2">
        <v>1</v>
      </c>
      <c r="N728" s="2">
        <v>5</v>
      </c>
      <c r="O728" s="2">
        <v>0</v>
      </c>
      <c r="R728" s="2">
        <v>16.670000000000002</v>
      </c>
      <c r="S728" s="2">
        <v>16.670000000000002</v>
      </c>
      <c r="T728" s="2">
        <v>50</v>
      </c>
      <c r="U728" s="2">
        <v>0</v>
      </c>
      <c r="V728" s="2">
        <v>16.670000000000002</v>
      </c>
      <c r="W728" s="2">
        <v>100</v>
      </c>
      <c r="X728" s="2"/>
      <c r="Y728" s="2"/>
      <c r="Z728" s="2"/>
      <c r="AA728" s="2"/>
    </row>
    <row r="729" spans="1:27" x14ac:dyDescent="0.25">
      <c r="A729" s="5" t="s">
        <v>1820</v>
      </c>
      <c r="B729" s="5" t="str">
        <f>VLOOKUP(A729,'ResOrg-group_definitions'!B312:C786,2,FALSE)</f>
        <v>Caldwell University</v>
      </c>
      <c r="C729" s="5" t="s">
        <v>3245</v>
      </c>
      <c r="D729" s="5" t="s">
        <v>9</v>
      </c>
      <c r="E729" s="2">
        <v>14</v>
      </c>
      <c r="F729" s="2">
        <v>145</v>
      </c>
      <c r="G729" s="2">
        <v>9.66</v>
      </c>
      <c r="H729" s="2">
        <v>11</v>
      </c>
      <c r="I729" s="2">
        <v>3</v>
      </c>
      <c r="J729" s="2">
        <v>6</v>
      </c>
      <c r="K729" s="2">
        <v>2</v>
      </c>
      <c r="L729" s="2">
        <v>3</v>
      </c>
      <c r="M729" s="2">
        <v>0</v>
      </c>
      <c r="N729" s="2">
        <v>11</v>
      </c>
      <c r="O729" s="2">
        <v>0</v>
      </c>
      <c r="R729" s="2">
        <v>21.43</v>
      </c>
      <c r="S729" s="2">
        <v>42.86</v>
      </c>
      <c r="T729" s="2">
        <v>14.29</v>
      </c>
      <c r="U729" s="2">
        <v>21.43</v>
      </c>
      <c r="V729" s="2">
        <v>0</v>
      </c>
      <c r="W729" s="2">
        <v>100</v>
      </c>
      <c r="X729" s="2"/>
      <c r="Y729" s="2"/>
      <c r="Z729" s="2"/>
      <c r="AA729" s="2"/>
    </row>
    <row r="730" spans="1:27" x14ac:dyDescent="0.25">
      <c r="A730" s="5" t="s">
        <v>1822</v>
      </c>
      <c r="B730" s="5" t="str">
        <f>VLOOKUP(A730,'ResOrg-group_definitions'!B313:C787,2,FALSE)</f>
        <v>California Baptist University</v>
      </c>
      <c r="C730" s="5" t="s">
        <v>3245</v>
      </c>
      <c r="D730" s="5" t="s">
        <v>9</v>
      </c>
      <c r="E730" s="2">
        <v>58</v>
      </c>
      <c r="F730" s="2">
        <v>382</v>
      </c>
      <c r="G730" s="2">
        <v>15.18</v>
      </c>
      <c r="H730" s="2">
        <v>37</v>
      </c>
      <c r="I730" s="2">
        <v>21</v>
      </c>
      <c r="J730" s="2">
        <v>9</v>
      </c>
      <c r="K730" s="2">
        <v>18</v>
      </c>
      <c r="L730" s="2">
        <v>7</v>
      </c>
      <c r="M730" s="2">
        <v>3</v>
      </c>
      <c r="N730" s="2">
        <v>37</v>
      </c>
      <c r="O730" s="2">
        <v>0</v>
      </c>
      <c r="R730" s="2">
        <v>36.21</v>
      </c>
      <c r="S730" s="2">
        <v>15.52</v>
      </c>
      <c r="T730" s="2">
        <v>31.03</v>
      </c>
      <c r="U730" s="2">
        <v>12.07</v>
      </c>
      <c r="V730" s="2">
        <v>5.17</v>
      </c>
      <c r="W730" s="2">
        <v>100</v>
      </c>
      <c r="X730" s="2"/>
      <c r="Y730" s="2"/>
      <c r="Z730" s="2"/>
      <c r="AA730" s="2"/>
    </row>
    <row r="731" spans="1:27" x14ac:dyDescent="0.25">
      <c r="A731" s="5" t="s">
        <v>1826</v>
      </c>
      <c r="B731" s="5" t="str">
        <f>VLOOKUP(A731,'ResOrg-group_definitions'!B314:C788,2,FALSE)</f>
        <v>California Lutheran University</v>
      </c>
      <c r="C731" s="5" t="s">
        <v>3245</v>
      </c>
      <c r="D731" s="5" t="s">
        <v>9</v>
      </c>
      <c r="E731" s="2">
        <v>51</v>
      </c>
      <c r="F731" s="2">
        <v>347</v>
      </c>
      <c r="G731" s="2">
        <v>14.7</v>
      </c>
      <c r="H731" s="2">
        <v>37</v>
      </c>
      <c r="I731" s="2">
        <v>14</v>
      </c>
      <c r="J731" s="2">
        <v>7</v>
      </c>
      <c r="K731" s="2">
        <v>15</v>
      </c>
      <c r="L731" s="2">
        <v>12</v>
      </c>
      <c r="M731" s="2">
        <v>3</v>
      </c>
      <c r="N731" s="2">
        <v>37</v>
      </c>
      <c r="O731" s="2">
        <v>0</v>
      </c>
      <c r="R731" s="2">
        <v>27.45</v>
      </c>
      <c r="S731" s="2">
        <v>13.73</v>
      </c>
      <c r="T731" s="2">
        <v>29.41</v>
      </c>
      <c r="U731" s="2">
        <v>23.53</v>
      </c>
      <c r="V731" s="2">
        <v>5.88</v>
      </c>
      <c r="W731" s="2">
        <v>100</v>
      </c>
      <c r="X731" s="2"/>
      <c r="Y731" s="2"/>
      <c r="Z731" s="2"/>
      <c r="AA731" s="2"/>
    </row>
    <row r="732" spans="1:27" x14ac:dyDescent="0.25">
      <c r="A732" s="5" t="s">
        <v>1271</v>
      </c>
      <c r="B732" s="5" t="str">
        <f>VLOOKUP(A732,'ResOrg-group_definitions'!B315:C789,2,FALSE)</f>
        <v>California State Polytechnic University</v>
      </c>
      <c r="C732" s="5" t="s">
        <v>3245</v>
      </c>
      <c r="D732" s="5" t="s">
        <v>9</v>
      </c>
      <c r="E732" s="2">
        <v>460</v>
      </c>
      <c r="F732" s="2">
        <v>2081</v>
      </c>
      <c r="G732" s="2">
        <v>22.1</v>
      </c>
      <c r="H732" s="2">
        <v>318</v>
      </c>
      <c r="I732" s="2">
        <v>142</v>
      </c>
      <c r="J732" s="2">
        <v>62</v>
      </c>
      <c r="K732" s="2">
        <v>106</v>
      </c>
      <c r="L732" s="2">
        <v>89</v>
      </c>
      <c r="M732" s="2">
        <v>61</v>
      </c>
      <c r="N732" s="2">
        <v>318</v>
      </c>
      <c r="O732" s="2">
        <v>0</v>
      </c>
      <c r="R732" s="2">
        <v>30.87</v>
      </c>
      <c r="S732" s="2">
        <v>13.48</v>
      </c>
      <c r="T732" s="2">
        <v>23.04</v>
      </c>
      <c r="U732" s="2">
        <v>19.350000000000001</v>
      </c>
      <c r="V732" s="2">
        <v>13.26</v>
      </c>
      <c r="W732" s="2">
        <v>100</v>
      </c>
      <c r="X732" s="2"/>
      <c r="Y732" s="2"/>
      <c r="Z732" s="2"/>
      <c r="AA732" s="2"/>
    </row>
    <row r="733" spans="1:27" x14ac:dyDescent="0.25">
      <c r="A733" s="5" t="s">
        <v>1273</v>
      </c>
      <c r="B733" s="5" t="str">
        <f>VLOOKUP(A733,'ResOrg-group_definitions'!B316:C790,2,FALSE)</f>
        <v>California State University Los Angeles</v>
      </c>
      <c r="C733" s="5" t="s">
        <v>3245</v>
      </c>
      <c r="D733" s="5" t="s">
        <v>9</v>
      </c>
      <c r="E733" s="2">
        <v>781</v>
      </c>
      <c r="F733" s="2">
        <v>2428</v>
      </c>
      <c r="G733" s="2">
        <v>32.17</v>
      </c>
      <c r="H733" s="2">
        <v>568</v>
      </c>
      <c r="I733" s="2">
        <v>213</v>
      </c>
      <c r="J733" s="2">
        <v>138</v>
      </c>
      <c r="K733" s="2">
        <v>159</v>
      </c>
      <c r="L733" s="2">
        <v>127</v>
      </c>
      <c r="M733" s="2">
        <v>144</v>
      </c>
      <c r="N733" s="2">
        <v>568</v>
      </c>
      <c r="O733" s="2">
        <v>0</v>
      </c>
      <c r="R733" s="2">
        <v>27.27</v>
      </c>
      <c r="S733" s="2">
        <v>17.670000000000002</v>
      </c>
      <c r="T733" s="2">
        <v>20.36</v>
      </c>
      <c r="U733" s="2">
        <v>16.260000000000002</v>
      </c>
      <c r="V733" s="2">
        <v>18.440000000000001</v>
      </c>
      <c r="W733" s="2">
        <v>100</v>
      </c>
      <c r="X733" s="2"/>
      <c r="Y733" s="2"/>
      <c r="Z733" s="2"/>
      <c r="AA733" s="2"/>
    </row>
    <row r="734" spans="1:27" x14ac:dyDescent="0.25">
      <c r="A734" s="5" t="s">
        <v>1828</v>
      </c>
      <c r="B734" s="5" t="str">
        <f>VLOOKUP(A734,'ResOrg-group_definitions'!B317:C791,2,FALSE)</f>
        <v>California State University, Bakersfield</v>
      </c>
      <c r="C734" s="5" t="s">
        <v>3245</v>
      </c>
      <c r="D734" s="5" t="s">
        <v>9</v>
      </c>
      <c r="E734" s="2">
        <v>207</v>
      </c>
      <c r="F734" s="2">
        <v>856</v>
      </c>
      <c r="G734" s="2">
        <v>24.18</v>
      </c>
      <c r="H734" s="2">
        <v>137</v>
      </c>
      <c r="I734" s="2">
        <v>70</v>
      </c>
      <c r="J734" s="2">
        <v>18</v>
      </c>
      <c r="K734" s="2">
        <v>50</v>
      </c>
      <c r="L734" s="2">
        <v>46</v>
      </c>
      <c r="M734" s="2">
        <v>23</v>
      </c>
      <c r="N734" s="2">
        <v>137</v>
      </c>
      <c r="O734" s="2">
        <v>0</v>
      </c>
      <c r="R734" s="2">
        <v>33.82</v>
      </c>
      <c r="S734" s="2">
        <v>8.6999999999999993</v>
      </c>
      <c r="T734" s="2">
        <v>24.15</v>
      </c>
      <c r="U734" s="2">
        <v>22.22</v>
      </c>
      <c r="V734" s="2">
        <v>11.11</v>
      </c>
      <c r="W734" s="2">
        <v>100</v>
      </c>
      <c r="X734" s="2"/>
      <c r="Y734" s="2"/>
      <c r="Z734" s="2"/>
      <c r="AA734" s="2"/>
    </row>
    <row r="735" spans="1:27" x14ac:dyDescent="0.25">
      <c r="A735" s="5" t="s">
        <v>1830</v>
      </c>
      <c r="B735" s="5" t="str">
        <f>VLOOKUP(A735,'ResOrg-group_definitions'!B318:C792,2,FALSE)</f>
        <v>California State University, Channel Islands</v>
      </c>
      <c r="C735" s="5" t="s">
        <v>3245</v>
      </c>
      <c r="D735" s="5" t="s">
        <v>9</v>
      </c>
      <c r="E735" s="2">
        <v>110</v>
      </c>
      <c r="F735" s="2">
        <v>529</v>
      </c>
      <c r="G735" s="2">
        <v>20.79</v>
      </c>
      <c r="H735" s="2">
        <v>76</v>
      </c>
      <c r="I735" s="2">
        <v>34</v>
      </c>
      <c r="J735" s="2">
        <v>20</v>
      </c>
      <c r="K735" s="2">
        <v>30</v>
      </c>
      <c r="L735" s="2">
        <v>17</v>
      </c>
      <c r="M735" s="2">
        <v>9</v>
      </c>
      <c r="N735" s="2">
        <v>76</v>
      </c>
      <c r="O735" s="2">
        <v>0</v>
      </c>
      <c r="R735" s="2">
        <v>30.91</v>
      </c>
      <c r="S735" s="2">
        <v>18.18</v>
      </c>
      <c r="T735" s="2">
        <v>27.27</v>
      </c>
      <c r="U735" s="2">
        <v>15.45</v>
      </c>
      <c r="V735" s="2">
        <v>8.18</v>
      </c>
      <c r="W735" s="2">
        <v>100</v>
      </c>
      <c r="X735" s="2"/>
      <c r="Y735" s="2"/>
      <c r="Z735" s="2"/>
      <c r="AA735" s="2"/>
    </row>
    <row r="736" spans="1:27" x14ac:dyDescent="0.25">
      <c r="A736" s="5" t="s">
        <v>1832</v>
      </c>
      <c r="B736" s="5" t="str">
        <f>VLOOKUP(A736,'ResOrg-group_definitions'!B319:C793,2,FALSE)</f>
        <v>California State University, Chico</v>
      </c>
      <c r="C736" s="5" t="s">
        <v>3245</v>
      </c>
      <c r="D736" s="5" t="s">
        <v>9</v>
      </c>
      <c r="E736" s="2">
        <v>264</v>
      </c>
      <c r="F736" s="2">
        <v>1196</v>
      </c>
      <c r="G736" s="2">
        <v>22.07</v>
      </c>
      <c r="H736" s="2">
        <v>157</v>
      </c>
      <c r="I736" s="2">
        <v>107</v>
      </c>
      <c r="J736" s="2">
        <v>41</v>
      </c>
      <c r="K736" s="2">
        <v>46</v>
      </c>
      <c r="L736" s="2">
        <v>33</v>
      </c>
      <c r="M736" s="2">
        <v>37</v>
      </c>
      <c r="N736" s="2">
        <v>157</v>
      </c>
      <c r="O736" s="2">
        <v>0</v>
      </c>
      <c r="R736" s="2">
        <v>40.53</v>
      </c>
      <c r="S736" s="2">
        <v>15.53</v>
      </c>
      <c r="T736" s="2">
        <v>17.420000000000002</v>
      </c>
      <c r="U736" s="2">
        <v>12.5</v>
      </c>
      <c r="V736" s="2">
        <v>14.02</v>
      </c>
      <c r="W736" s="2">
        <v>100</v>
      </c>
      <c r="X736" s="2"/>
      <c r="Y736" s="2"/>
      <c r="Z736" s="2"/>
      <c r="AA736" s="2"/>
    </row>
    <row r="737" spans="1:27" x14ac:dyDescent="0.25">
      <c r="A737" s="5" t="s">
        <v>1834</v>
      </c>
      <c r="B737" s="5" t="str">
        <f>VLOOKUP(A737,'ResOrg-group_definitions'!B320:C794,2,FALSE)</f>
        <v>California State University, Dominguez Hills</v>
      </c>
      <c r="C737" s="5" t="s">
        <v>3245</v>
      </c>
      <c r="D737" s="5" t="s">
        <v>9</v>
      </c>
      <c r="E737" s="2">
        <v>282</v>
      </c>
      <c r="F737" s="2">
        <v>973</v>
      </c>
      <c r="G737" s="2">
        <v>28.98</v>
      </c>
      <c r="H737" s="2">
        <v>224</v>
      </c>
      <c r="I737" s="2">
        <v>58</v>
      </c>
      <c r="J737" s="2">
        <v>59</v>
      </c>
      <c r="K737" s="2">
        <v>69</v>
      </c>
      <c r="L737" s="2">
        <v>28</v>
      </c>
      <c r="M737" s="2">
        <v>68</v>
      </c>
      <c r="N737" s="2">
        <v>224</v>
      </c>
      <c r="O737" s="2">
        <v>0</v>
      </c>
      <c r="R737" s="2">
        <v>20.57</v>
      </c>
      <c r="S737" s="2">
        <v>20.92</v>
      </c>
      <c r="T737" s="2">
        <v>24.47</v>
      </c>
      <c r="U737" s="2">
        <v>9.93</v>
      </c>
      <c r="V737" s="2">
        <v>24.11</v>
      </c>
      <c r="W737" s="2">
        <v>100</v>
      </c>
      <c r="X737" s="2"/>
      <c r="Y737" s="2"/>
      <c r="Z737" s="2"/>
      <c r="AA737" s="2"/>
    </row>
    <row r="738" spans="1:27" x14ac:dyDescent="0.25">
      <c r="A738" s="5" t="s">
        <v>1836</v>
      </c>
      <c r="B738" s="5" t="str">
        <f>VLOOKUP(A738,'ResOrg-group_definitions'!B321:C795,2,FALSE)</f>
        <v>California State University, Monterey Bay</v>
      </c>
      <c r="C738" s="5" t="s">
        <v>3245</v>
      </c>
      <c r="D738" s="5" t="s">
        <v>9</v>
      </c>
      <c r="E738" s="2">
        <v>247</v>
      </c>
      <c r="F738" s="2">
        <v>703</v>
      </c>
      <c r="G738" s="2">
        <v>35.14</v>
      </c>
      <c r="H738" s="2">
        <v>183</v>
      </c>
      <c r="I738" s="2">
        <v>64</v>
      </c>
      <c r="J738" s="2">
        <v>28</v>
      </c>
      <c r="K738" s="2">
        <v>83</v>
      </c>
      <c r="L738" s="2">
        <v>37</v>
      </c>
      <c r="M738" s="2">
        <v>35</v>
      </c>
      <c r="N738" s="2">
        <v>183</v>
      </c>
      <c r="O738" s="2">
        <v>0</v>
      </c>
      <c r="R738" s="2">
        <v>25.91</v>
      </c>
      <c r="S738" s="2">
        <v>11.34</v>
      </c>
      <c r="T738" s="2">
        <v>33.6</v>
      </c>
      <c r="U738" s="2">
        <v>14.98</v>
      </c>
      <c r="V738" s="2">
        <v>14.17</v>
      </c>
      <c r="W738" s="2">
        <v>100</v>
      </c>
      <c r="X738" s="2"/>
      <c r="Y738" s="2"/>
      <c r="Z738" s="2"/>
      <c r="AA738" s="2"/>
    </row>
    <row r="739" spans="1:27" x14ac:dyDescent="0.25">
      <c r="A739" s="5" t="s">
        <v>1613</v>
      </c>
      <c r="B739" s="5" t="str">
        <f>VLOOKUP(A739,'ResOrg-group_definitions'!B322:C796,2,FALSE)</f>
        <v>California State University, Northridge</v>
      </c>
      <c r="C739" s="5" t="s">
        <v>3245</v>
      </c>
      <c r="D739" s="5" t="s">
        <v>9</v>
      </c>
      <c r="E739" s="2">
        <v>1337</v>
      </c>
      <c r="F739" s="2">
        <v>3464</v>
      </c>
      <c r="G739" s="2">
        <v>38.6</v>
      </c>
      <c r="H739" s="2">
        <v>929</v>
      </c>
      <c r="I739" s="2">
        <v>408</v>
      </c>
      <c r="J739" s="2">
        <v>267</v>
      </c>
      <c r="K739" s="2">
        <v>252</v>
      </c>
      <c r="L739" s="2">
        <v>184</v>
      </c>
      <c r="M739" s="2">
        <v>226</v>
      </c>
      <c r="N739" s="2">
        <v>929</v>
      </c>
      <c r="O739" s="2">
        <v>0</v>
      </c>
      <c r="R739" s="2">
        <v>30.52</v>
      </c>
      <c r="S739" s="2">
        <v>19.97</v>
      </c>
      <c r="T739" s="2">
        <v>18.850000000000001</v>
      </c>
      <c r="U739" s="2">
        <v>13.76</v>
      </c>
      <c r="V739" s="2">
        <v>16.899999999999999</v>
      </c>
      <c r="W739" s="2">
        <v>100</v>
      </c>
      <c r="X739" s="2"/>
      <c r="Y739" s="2"/>
      <c r="Z739" s="2"/>
      <c r="AA739" s="2"/>
    </row>
    <row r="740" spans="1:27" x14ac:dyDescent="0.25">
      <c r="A740" s="5" t="s">
        <v>1283</v>
      </c>
      <c r="B740" s="5" t="str">
        <f>VLOOKUP(A740,'ResOrg-group_definitions'!B323:C797,2,FALSE)</f>
        <v>California State University, Sacramento</v>
      </c>
      <c r="C740" s="5" t="s">
        <v>3245</v>
      </c>
      <c r="D740" s="5" t="s">
        <v>9</v>
      </c>
      <c r="E740" s="2">
        <v>635</v>
      </c>
      <c r="F740" s="2">
        <v>1963</v>
      </c>
      <c r="G740" s="2">
        <v>32.35</v>
      </c>
      <c r="H740" s="2">
        <v>472</v>
      </c>
      <c r="I740" s="2">
        <v>163</v>
      </c>
      <c r="J740" s="2">
        <v>72</v>
      </c>
      <c r="K740" s="2">
        <v>267</v>
      </c>
      <c r="L740" s="2">
        <v>75</v>
      </c>
      <c r="M740" s="2">
        <v>58</v>
      </c>
      <c r="N740" s="2">
        <v>472</v>
      </c>
      <c r="O740" s="2">
        <v>0</v>
      </c>
      <c r="R740" s="2">
        <v>25.67</v>
      </c>
      <c r="S740" s="2">
        <v>11.34</v>
      </c>
      <c r="T740" s="2">
        <v>42.05</v>
      </c>
      <c r="U740" s="2">
        <v>11.81</v>
      </c>
      <c r="V740" s="2">
        <v>9.1300000000000008</v>
      </c>
      <c r="W740" s="2">
        <v>100</v>
      </c>
      <c r="X740" s="2"/>
      <c r="Y740" s="2"/>
      <c r="Z740" s="2"/>
      <c r="AA740" s="2"/>
    </row>
    <row r="741" spans="1:27" x14ac:dyDescent="0.25">
      <c r="A741" s="5" t="s">
        <v>1840</v>
      </c>
      <c r="B741" s="5" t="str">
        <f>VLOOKUP(A741,'ResOrg-group_definitions'!B324:C798,2,FALSE)</f>
        <v>California State University, San Marcos</v>
      </c>
      <c r="C741" s="5" t="s">
        <v>3245</v>
      </c>
      <c r="D741" s="5" t="s">
        <v>9</v>
      </c>
      <c r="E741" s="2">
        <v>285</v>
      </c>
      <c r="F741" s="2">
        <v>1089</v>
      </c>
      <c r="G741" s="2">
        <v>26.17</v>
      </c>
      <c r="H741" s="2">
        <v>216</v>
      </c>
      <c r="I741" s="2">
        <v>69</v>
      </c>
      <c r="J741" s="2">
        <v>76</v>
      </c>
      <c r="K741" s="2">
        <v>64</v>
      </c>
      <c r="L741" s="2">
        <v>38</v>
      </c>
      <c r="M741" s="2">
        <v>38</v>
      </c>
      <c r="N741" s="2">
        <v>216</v>
      </c>
      <c r="O741" s="2">
        <v>0</v>
      </c>
      <c r="R741" s="2">
        <v>24.21</v>
      </c>
      <c r="S741" s="2">
        <v>26.67</v>
      </c>
      <c r="T741" s="2">
        <v>22.46</v>
      </c>
      <c r="U741" s="2">
        <v>13.33</v>
      </c>
      <c r="V741" s="2">
        <v>13.33</v>
      </c>
      <c r="W741" s="2">
        <v>100</v>
      </c>
      <c r="X741" s="2"/>
      <c r="Y741" s="2"/>
      <c r="Z741" s="2"/>
      <c r="AA741" s="2"/>
    </row>
    <row r="742" spans="1:27" x14ac:dyDescent="0.25">
      <c r="A742" s="5" t="s">
        <v>1842</v>
      </c>
      <c r="B742" s="5" t="str">
        <f>VLOOKUP(A742,'ResOrg-group_definitions'!B325:C799,2,FALSE)</f>
        <v>California State University, Stanislaus</v>
      </c>
      <c r="C742" s="5" t="s">
        <v>3245</v>
      </c>
      <c r="D742" s="5" t="s">
        <v>9</v>
      </c>
      <c r="E742" s="2">
        <v>115</v>
      </c>
      <c r="F742" s="2">
        <v>547</v>
      </c>
      <c r="G742" s="2">
        <v>21.02</v>
      </c>
      <c r="H742" s="2">
        <v>80</v>
      </c>
      <c r="I742" s="2">
        <v>35</v>
      </c>
      <c r="J742" s="2">
        <v>29</v>
      </c>
      <c r="K742" s="2">
        <v>19</v>
      </c>
      <c r="L742" s="2">
        <v>5</v>
      </c>
      <c r="M742" s="2">
        <v>27</v>
      </c>
      <c r="N742" s="2">
        <v>80</v>
      </c>
      <c r="O742" s="2">
        <v>0</v>
      </c>
      <c r="R742" s="2">
        <v>30.43</v>
      </c>
      <c r="S742" s="2">
        <v>25.22</v>
      </c>
      <c r="T742" s="2">
        <v>16.52</v>
      </c>
      <c r="U742" s="2">
        <v>4.3499999999999996</v>
      </c>
      <c r="V742" s="2">
        <v>23.48</v>
      </c>
      <c r="W742" s="2">
        <v>100</v>
      </c>
      <c r="X742" s="2"/>
      <c r="Y742" s="2"/>
      <c r="Z742" s="2"/>
      <c r="AA742" s="2"/>
    </row>
    <row r="743" spans="1:27" x14ac:dyDescent="0.25">
      <c r="A743" s="5" t="s">
        <v>1844</v>
      </c>
      <c r="B743" s="5" t="str">
        <f>VLOOKUP(A743,'ResOrg-group_definitions'!B326:C800,2,FALSE)</f>
        <v>Calumet College of Saint Joseph</v>
      </c>
      <c r="C743" s="5" t="s">
        <v>3245</v>
      </c>
      <c r="D743" s="5" t="s">
        <v>9</v>
      </c>
      <c r="E743" s="2">
        <v>1</v>
      </c>
      <c r="F743" s="2">
        <v>10</v>
      </c>
      <c r="G743" s="2">
        <v>10</v>
      </c>
      <c r="H743" s="2">
        <v>0</v>
      </c>
      <c r="I743" s="2">
        <v>1</v>
      </c>
      <c r="J743" s="2">
        <v>0</v>
      </c>
      <c r="K743" s="2">
        <v>0</v>
      </c>
      <c r="L743" s="2">
        <v>0</v>
      </c>
      <c r="M743" s="2">
        <v>0</v>
      </c>
      <c r="N743" s="2">
        <v>0</v>
      </c>
      <c r="O743" s="2">
        <v>0</v>
      </c>
      <c r="R743" s="2">
        <v>100</v>
      </c>
      <c r="S743" s="2">
        <v>0</v>
      </c>
      <c r="T743" s="2">
        <v>0</v>
      </c>
      <c r="U743" s="2">
        <v>0</v>
      </c>
      <c r="V743" s="2">
        <v>0</v>
      </c>
      <c r="W743" s="2">
        <v>100</v>
      </c>
      <c r="X743" s="2"/>
      <c r="Y743" s="2"/>
      <c r="Z743" s="2"/>
      <c r="AA743" s="2"/>
    </row>
    <row r="744" spans="1:27" x14ac:dyDescent="0.25">
      <c r="A744" s="5" t="s">
        <v>1285</v>
      </c>
      <c r="B744" s="5" t="str">
        <f>VLOOKUP(A744,'ResOrg-group_definitions'!B327:C801,2,FALSE)</f>
        <v>Cambridge College</v>
      </c>
      <c r="C744" s="5" t="s">
        <v>3245</v>
      </c>
      <c r="D744" s="5" t="s">
        <v>9</v>
      </c>
      <c r="E744" s="2">
        <v>0</v>
      </c>
      <c r="F744" s="2">
        <v>18</v>
      </c>
      <c r="G744" s="2">
        <v>0</v>
      </c>
      <c r="H744" s="2">
        <v>0</v>
      </c>
      <c r="I744" s="2">
        <v>0</v>
      </c>
      <c r="J744" s="2">
        <v>0</v>
      </c>
      <c r="K744" s="2">
        <v>0</v>
      </c>
      <c r="L744" s="2">
        <v>0</v>
      </c>
      <c r="M744" s="2">
        <v>0</v>
      </c>
      <c r="N744" s="2">
        <v>0</v>
      </c>
      <c r="O744" s="2">
        <v>0</v>
      </c>
      <c r="X744" s="2"/>
      <c r="Y744" s="2"/>
      <c r="Z744" s="2"/>
      <c r="AA744" s="2"/>
    </row>
    <row r="745" spans="1:27" x14ac:dyDescent="0.25">
      <c r="A745" s="5" t="s">
        <v>1846</v>
      </c>
      <c r="B745" s="5" t="str">
        <f>VLOOKUP(A745,'ResOrg-group_definitions'!B328:C802,2,FALSE)</f>
        <v>Capital Community College</v>
      </c>
      <c r="C745" s="5" t="s">
        <v>3245</v>
      </c>
      <c r="D745" s="5" t="s">
        <v>9</v>
      </c>
      <c r="E745" s="2">
        <v>4</v>
      </c>
      <c r="F745" s="2">
        <v>9</v>
      </c>
      <c r="G745" s="2">
        <v>44.44</v>
      </c>
      <c r="H745" s="2">
        <v>3</v>
      </c>
      <c r="I745" s="2">
        <v>1</v>
      </c>
      <c r="J745" s="2">
        <v>0</v>
      </c>
      <c r="K745" s="2">
        <v>2</v>
      </c>
      <c r="L745" s="2">
        <v>1</v>
      </c>
      <c r="M745" s="2">
        <v>0</v>
      </c>
      <c r="N745" s="2">
        <v>3</v>
      </c>
      <c r="O745" s="2">
        <v>0</v>
      </c>
      <c r="R745" s="2">
        <v>25</v>
      </c>
      <c r="S745" s="2">
        <v>0</v>
      </c>
      <c r="T745" s="2">
        <v>50</v>
      </c>
      <c r="U745" s="2">
        <v>25</v>
      </c>
      <c r="V745" s="2">
        <v>0</v>
      </c>
      <c r="W745" s="2">
        <v>100</v>
      </c>
      <c r="X745" s="2"/>
      <c r="Y745" s="2"/>
      <c r="Z745" s="2"/>
      <c r="AA745" s="2"/>
    </row>
    <row r="746" spans="1:27" x14ac:dyDescent="0.25">
      <c r="A746" s="5" t="s">
        <v>1848</v>
      </c>
      <c r="B746" s="5" t="str">
        <f>VLOOKUP(A746,'ResOrg-group_definitions'!B329:C803,2,FALSE)</f>
        <v>Caribbean University</v>
      </c>
      <c r="C746" s="5" t="s">
        <v>3245</v>
      </c>
      <c r="D746" s="5" t="s">
        <v>9</v>
      </c>
      <c r="E746" s="2">
        <v>1</v>
      </c>
      <c r="F746" s="2">
        <v>3</v>
      </c>
      <c r="G746" s="2">
        <v>33.33</v>
      </c>
      <c r="H746" s="2">
        <v>1</v>
      </c>
      <c r="I746" s="2">
        <v>0</v>
      </c>
      <c r="J746" s="2">
        <v>1</v>
      </c>
      <c r="K746" s="2">
        <v>0</v>
      </c>
      <c r="L746" s="2">
        <v>0</v>
      </c>
      <c r="M746" s="2">
        <v>0</v>
      </c>
      <c r="N746" s="2">
        <v>1</v>
      </c>
      <c r="O746" s="2">
        <v>0</v>
      </c>
      <c r="R746" s="2">
        <v>0</v>
      </c>
      <c r="S746" s="2">
        <v>100</v>
      </c>
      <c r="T746" s="2">
        <v>0</v>
      </c>
      <c r="U746" s="2">
        <v>0</v>
      </c>
      <c r="V746" s="2">
        <v>0</v>
      </c>
      <c r="W746" s="2">
        <v>100</v>
      </c>
      <c r="X746" s="2"/>
      <c r="Y746" s="2"/>
      <c r="Z746" s="2"/>
      <c r="AA746" s="2"/>
    </row>
    <row r="747" spans="1:27" x14ac:dyDescent="0.25">
      <c r="A747" s="5" t="s">
        <v>1850</v>
      </c>
      <c r="B747" s="5" t="str">
        <f>VLOOKUP(A747,'ResOrg-group_definitions'!B330:C804,2,FALSE)</f>
        <v>Carlos Albizu University</v>
      </c>
      <c r="C747" s="5" t="s">
        <v>3245</v>
      </c>
      <c r="D747" s="5" t="s">
        <v>9</v>
      </c>
      <c r="E747" s="2">
        <v>50</v>
      </c>
      <c r="F747" s="2">
        <v>206</v>
      </c>
      <c r="G747" s="2">
        <v>24.27</v>
      </c>
      <c r="H747" s="2">
        <v>32</v>
      </c>
      <c r="I747" s="2">
        <v>18</v>
      </c>
      <c r="J747" s="2">
        <v>17</v>
      </c>
      <c r="K747" s="2">
        <v>3</v>
      </c>
      <c r="L747" s="2">
        <v>7</v>
      </c>
      <c r="M747" s="2">
        <v>5</v>
      </c>
      <c r="N747" s="2">
        <v>32</v>
      </c>
      <c r="O747" s="2">
        <v>0</v>
      </c>
      <c r="R747" s="2">
        <v>36</v>
      </c>
      <c r="S747" s="2">
        <v>34</v>
      </c>
      <c r="T747" s="2">
        <v>6</v>
      </c>
      <c r="U747" s="2">
        <v>14</v>
      </c>
      <c r="V747" s="2">
        <v>10</v>
      </c>
      <c r="W747" s="2">
        <v>100</v>
      </c>
      <c r="X747" s="2"/>
      <c r="Y747" s="2"/>
      <c r="Z747" s="2"/>
      <c r="AA747" s="2"/>
    </row>
    <row r="748" spans="1:27" x14ac:dyDescent="0.25">
      <c r="A748" s="5" t="s">
        <v>1287</v>
      </c>
      <c r="B748" s="5" t="str">
        <f>VLOOKUP(A748,'ResOrg-group_definitions'!B331:C805,2,FALSE)</f>
        <v>Cañada College</v>
      </c>
      <c r="C748" s="5" t="s">
        <v>3245</v>
      </c>
      <c r="D748" s="5" t="s">
        <v>9</v>
      </c>
      <c r="E748" s="2">
        <v>15</v>
      </c>
      <c r="F748" s="2">
        <v>29</v>
      </c>
      <c r="G748" s="2">
        <v>51.72</v>
      </c>
      <c r="H748" s="2">
        <v>15</v>
      </c>
      <c r="I748" s="2">
        <v>0</v>
      </c>
      <c r="J748" s="2">
        <v>4</v>
      </c>
      <c r="K748" s="2">
        <v>4</v>
      </c>
      <c r="L748" s="2">
        <v>7</v>
      </c>
      <c r="M748" s="2">
        <v>0</v>
      </c>
      <c r="N748" s="2">
        <v>15</v>
      </c>
      <c r="O748" s="2">
        <v>0</v>
      </c>
      <c r="R748" s="2">
        <v>0</v>
      </c>
      <c r="S748" s="2">
        <v>26.67</v>
      </c>
      <c r="T748" s="2">
        <v>26.67</v>
      </c>
      <c r="U748" s="2">
        <v>46.67</v>
      </c>
      <c r="V748" s="2">
        <v>0</v>
      </c>
      <c r="W748" s="2">
        <v>100</v>
      </c>
      <c r="X748" s="2"/>
      <c r="Y748" s="2"/>
      <c r="Z748" s="2"/>
      <c r="AA748" s="2"/>
    </row>
    <row r="749" spans="1:27" x14ac:dyDescent="0.25">
      <c r="A749" s="5" t="s">
        <v>1852</v>
      </c>
      <c r="B749" s="5" t="str">
        <f>VLOOKUP(A749,'ResOrg-group_definitions'!B332:C806,2,FALSE)</f>
        <v>Central Arizona College</v>
      </c>
      <c r="C749" s="5" t="s">
        <v>3245</v>
      </c>
      <c r="D749" s="5" t="s">
        <v>9</v>
      </c>
      <c r="E749" s="2">
        <v>28</v>
      </c>
      <c r="F749" s="2">
        <v>45</v>
      </c>
      <c r="G749" s="2">
        <v>62.22</v>
      </c>
      <c r="H749" s="2">
        <v>24</v>
      </c>
      <c r="I749" s="2">
        <v>4</v>
      </c>
      <c r="J749" s="2">
        <v>7</v>
      </c>
      <c r="K749" s="2">
        <v>1</v>
      </c>
      <c r="L749" s="2">
        <v>6</v>
      </c>
      <c r="M749" s="2">
        <v>10</v>
      </c>
      <c r="N749" s="2">
        <v>24</v>
      </c>
      <c r="O749" s="2">
        <v>0</v>
      </c>
      <c r="R749" s="2">
        <v>14.29</v>
      </c>
      <c r="S749" s="2">
        <v>25</v>
      </c>
      <c r="T749" s="2">
        <v>3.57</v>
      </c>
      <c r="U749" s="2">
        <v>21.43</v>
      </c>
      <c r="V749" s="2">
        <v>35.71</v>
      </c>
      <c r="W749" s="2">
        <v>100</v>
      </c>
      <c r="X749" s="2"/>
      <c r="Y749" s="2"/>
      <c r="Z749" s="2"/>
      <c r="AA749" s="2"/>
    </row>
    <row r="750" spans="1:27" x14ac:dyDescent="0.25">
      <c r="A750" s="5" t="s">
        <v>1854</v>
      </c>
      <c r="B750" s="5" t="str">
        <f>VLOOKUP(A750,'ResOrg-group_definitions'!B333:C807,2,FALSE)</f>
        <v>Central New Mexico Community College</v>
      </c>
      <c r="C750" s="5" t="s">
        <v>3245</v>
      </c>
      <c r="D750" s="5" t="s">
        <v>9</v>
      </c>
      <c r="E750" s="2">
        <v>25</v>
      </c>
      <c r="F750" s="2">
        <v>55</v>
      </c>
      <c r="G750" s="2">
        <v>45.45</v>
      </c>
      <c r="H750" s="2">
        <v>22</v>
      </c>
      <c r="I750" s="2">
        <v>3</v>
      </c>
      <c r="J750" s="2">
        <v>6</v>
      </c>
      <c r="K750" s="2">
        <v>3</v>
      </c>
      <c r="L750" s="2">
        <v>7</v>
      </c>
      <c r="M750" s="2">
        <v>6</v>
      </c>
      <c r="N750" s="2">
        <v>22</v>
      </c>
      <c r="O750" s="2">
        <v>0</v>
      </c>
      <c r="R750" s="2">
        <v>12</v>
      </c>
      <c r="S750" s="2">
        <v>24</v>
      </c>
      <c r="T750" s="2">
        <v>12</v>
      </c>
      <c r="U750" s="2">
        <v>28</v>
      </c>
      <c r="V750" s="2">
        <v>24</v>
      </c>
      <c r="W750" s="2">
        <v>100</v>
      </c>
      <c r="X750" s="2"/>
      <c r="Y750" s="2"/>
      <c r="Z750" s="2"/>
      <c r="AA750" s="2"/>
    </row>
    <row r="751" spans="1:27" x14ac:dyDescent="0.25">
      <c r="A751" s="5" t="s">
        <v>1856</v>
      </c>
      <c r="B751" s="5" t="str">
        <f>VLOOKUP(A751,'ResOrg-group_definitions'!B334:C808,2,FALSE)</f>
        <v>Central University of the Caribbean</v>
      </c>
      <c r="C751" s="5" t="s">
        <v>3245</v>
      </c>
      <c r="D751" s="5" t="s">
        <v>9</v>
      </c>
      <c r="E751" s="2">
        <v>194</v>
      </c>
      <c r="F751" s="2">
        <v>327</v>
      </c>
      <c r="G751" s="2">
        <v>59.33</v>
      </c>
      <c r="H751" s="2">
        <v>168</v>
      </c>
      <c r="I751" s="2">
        <v>26</v>
      </c>
      <c r="J751" s="2">
        <v>41</v>
      </c>
      <c r="K751" s="2">
        <v>85</v>
      </c>
      <c r="L751" s="2">
        <v>19</v>
      </c>
      <c r="M751" s="2">
        <v>23</v>
      </c>
      <c r="N751" s="2">
        <v>168</v>
      </c>
      <c r="O751" s="2">
        <v>0</v>
      </c>
      <c r="R751" s="2">
        <v>13.4</v>
      </c>
      <c r="S751" s="2">
        <v>21.13</v>
      </c>
      <c r="T751" s="2">
        <v>43.81</v>
      </c>
      <c r="U751" s="2">
        <v>9.7899999999999991</v>
      </c>
      <c r="V751" s="2">
        <v>11.86</v>
      </c>
      <c r="W751" s="2">
        <v>100</v>
      </c>
      <c r="X751" s="2"/>
      <c r="Y751" s="2"/>
      <c r="Z751" s="2"/>
      <c r="AA751" s="2"/>
    </row>
    <row r="752" spans="1:27" x14ac:dyDescent="0.25">
      <c r="A752" s="5" t="s">
        <v>1858</v>
      </c>
      <c r="B752" s="5" t="str">
        <f>VLOOKUP(A752,'ResOrg-group_definitions'!B335:C809,2,FALSE)</f>
        <v>Cerritos College</v>
      </c>
      <c r="C752" s="5" t="s">
        <v>3245</v>
      </c>
      <c r="D752" s="5" t="s">
        <v>9</v>
      </c>
      <c r="E752" s="2">
        <v>6</v>
      </c>
      <c r="F752" s="2">
        <v>23</v>
      </c>
      <c r="G752" s="2">
        <v>26.09</v>
      </c>
      <c r="H752" s="2">
        <v>3</v>
      </c>
      <c r="I752" s="2">
        <v>3</v>
      </c>
      <c r="J752" s="2">
        <v>0</v>
      </c>
      <c r="K752" s="2">
        <v>2</v>
      </c>
      <c r="L752" s="2">
        <v>0</v>
      </c>
      <c r="M752" s="2">
        <v>1</v>
      </c>
      <c r="N752" s="2">
        <v>3</v>
      </c>
      <c r="O752" s="2">
        <v>0</v>
      </c>
      <c r="R752" s="2">
        <v>50</v>
      </c>
      <c r="S752" s="2">
        <v>0</v>
      </c>
      <c r="T752" s="2">
        <v>33.33</v>
      </c>
      <c r="U752" s="2">
        <v>0</v>
      </c>
      <c r="V752" s="2">
        <v>16.670000000000002</v>
      </c>
      <c r="W752" s="2">
        <v>100</v>
      </c>
      <c r="X752" s="2"/>
      <c r="Y752" s="2"/>
      <c r="Z752" s="2"/>
      <c r="AA752" s="2"/>
    </row>
    <row r="753" spans="1:27" x14ac:dyDescent="0.25">
      <c r="A753" s="5" t="s">
        <v>1860</v>
      </c>
      <c r="B753" s="5" t="str">
        <f>VLOOKUP(A753,'ResOrg-group_definitions'!B336:C810,2,FALSE)</f>
        <v>Cerro Coso Community College</v>
      </c>
      <c r="C753" s="5" t="s">
        <v>3245</v>
      </c>
      <c r="D753" s="5" t="s">
        <v>9</v>
      </c>
      <c r="E753" s="2">
        <v>0</v>
      </c>
      <c r="F753" s="2">
        <v>2</v>
      </c>
      <c r="G753" s="2">
        <v>0</v>
      </c>
      <c r="H753" s="2">
        <v>0</v>
      </c>
      <c r="I753" s="2">
        <v>0</v>
      </c>
      <c r="J753" s="2">
        <v>0</v>
      </c>
      <c r="K753" s="2">
        <v>0</v>
      </c>
      <c r="L753" s="2">
        <v>0</v>
      </c>
      <c r="M753" s="2">
        <v>0</v>
      </c>
      <c r="N753" s="2">
        <v>0</v>
      </c>
      <c r="O753" s="2">
        <v>0</v>
      </c>
      <c r="X753" s="2"/>
      <c r="Y753" s="2"/>
      <c r="Z753" s="2"/>
      <c r="AA753" s="2"/>
    </row>
    <row r="754" spans="1:27" x14ac:dyDescent="0.25">
      <c r="A754" s="5" t="s">
        <v>1291</v>
      </c>
      <c r="B754" s="5" t="str">
        <f>VLOOKUP(A754,'ResOrg-group_definitions'!B337:C811,2,FALSE)</f>
        <v>Chabot College</v>
      </c>
      <c r="C754" s="5" t="s">
        <v>3245</v>
      </c>
      <c r="D754" s="5" t="s">
        <v>9</v>
      </c>
      <c r="E754" s="2">
        <v>6</v>
      </c>
      <c r="F754" s="2">
        <v>14</v>
      </c>
      <c r="G754" s="2">
        <v>42.86</v>
      </c>
      <c r="H754" s="2">
        <v>6</v>
      </c>
      <c r="I754" s="2">
        <v>0</v>
      </c>
      <c r="J754" s="2">
        <v>0</v>
      </c>
      <c r="K754" s="2">
        <v>2</v>
      </c>
      <c r="L754" s="2">
        <v>2</v>
      </c>
      <c r="M754" s="2">
        <v>2</v>
      </c>
      <c r="N754" s="2">
        <v>6</v>
      </c>
      <c r="O754" s="2">
        <v>0</v>
      </c>
      <c r="R754" s="2">
        <v>0</v>
      </c>
      <c r="S754" s="2">
        <v>0</v>
      </c>
      <c r="T754" s="2">
        <v>33.33</v>
      </c>
      <c r="U754" s="2">
        <v>33.33</v>
      </c>
      <c r="V754" s="2">
        <v>33.33</v>
      </c>
      <c r="W754" s="2">
        <v>100</v>
      </c>
      <c r="X754" s="2"/>
      <c r="Y754" s="2"/>
      <c r="Z754" s="2"/>
      <c r="AA754" s="2"/>
    </row>
    <row r="755" spans="1:27" x14ac:dyDescent="0.25">
      <c r="A755" s="5" t="s">
        <v>1862</v>
      </c>
      <c r="B755" s="5" t="str">
        <f>VLOOKUP(A755,'ResOrg-group_definitions'!B338:C812,2,FALSE)</f>
        <v>Chaffey College</v>
      </c>
      <c r="C755" s="5" t="s">
        <v>3245</v>
      </c>
      <c r="D755" s="5" t="s">
        <v>9</v>
      </c>
      <c r="E755" s="2">
        <v>5</v>
      </c>
      <c r="F755" s="2">
        <v>27</v>
      </c>
      <c r="G755" s="2">
        <v>18.52</v>
      </c>
      <c r="H755" s="2">
        <v>3</v>
      </c>
      <c r="I755" s="2">
        <v>2</v>
      </c>
      <c r="J755" s="2">
        <v>1</v>
      </c>
      <c r="K755" s="2">
        <v>2</v>
      </c>
      <c r="L755" s="2">
        <v>0</v>
      </c>
      <c r="M755" s="2">
        <v>0</v>
      </c>
      <c r="N755" s="2">
        <v>3</v>
      </c>
      <c r="O755" s="2">
        <v>0</v>
      </c>
      <c r="R755" s="2">
        <v>40</v>
      </c>
      <c r="S755" s="2">
        <v>20</v>
      </c>
      <c r="T755" s="2">
        <v>40</v>
      </c>
      <c r="U755" s="2">
        <v>0</v>
      </c>
      <c r="V755" s="2">
        <v>0</v>
      </c>
      <c r="W755" s="2">
        <v>100</v>
      </c>
      <c r="X755" s="2"/>
      <c r="Y755" s="2"/>
      <c r="Z755" s="2"/>
      <c r="AA755" s="2"/>
    </row>
    <row r="756" spans="1:27" x14ac:dyDescent="0.25">
      <c r="A756" s="5" t="s">
        <v>1864</v>
      </c>
      <c r="B756" s="5" t="str">
        <f>VLOOKUP(A756,'ResOrg-group_definitions'!B339:C813,2,FALSE)</f>
        <v>Chandler–Gilbert Community College</v>
      </c>
      <c r="C756" s="5" t="s">
        <v>3245</v>
      </c>
      <c r="D756" s="5" t="s">
        <v>9</v>
      </c>
      <c r="E756" s="2">
        <v>13</v>
      </c>
      <c r="F756" s="2">
        <v>26</v>
      </c>
      <c r="G756" s="2">
        <v>50</v>
      </c>
      <c r="H756" s="2">
        <v>9</v>
      </c>
      <c r="I756" s="2">
        <v>4</v>
      </c>
      <c r="J756" s="2">
        <v>1</v>
      </c>
      <c r="K756" s="2">
        <v>3</v>
      </c>
      <c r="L756" s="2">
        <v>5</v>
      </c>
      <c r="M756" s="2">
        <v>0</v>
      </c>
      <c r="N756" s="2">
        <v>9</v>
      </c>
      <c r="O756" s="2">
        <v>0</v>
      </c>
      <c r="R756" s="2">
        <v>30.77</v>
      </c>
      <c r="S756" s="2">
        <v>7.69</v>
      </c>
      <c r="T756" s="2">
        <v>23.08</v>
      </c>
      <c r="U756" s="2">
        <v>38.46</v>
      </c>
      <c r="V756" s="2">
        <v>0</v>
      </c>
      <c r="W756" s="2">
        <v>100</v>
      </c>
      <c r="X756" s="2"/>
      <c r="Y756" s="2"/>
      <c r="Z756" s="2"/>
      <c r="AA756" s="2"/>
    </row>
    <row r="757" spans="1:27" x14ac:dyDescent="0.25">
      <c r="A757" s="5" t="s">
        <v>1866</v>
      </c>
      <c r="B757" s="5" t="str">
        <f>VLOOKUP(A757,'ResOrg-group_definitions'!B340:C814,2,FALSE)</f>
        <v>Chemeketa Community College</v>
      </c>
      <c r="C757" s="5" t="s">
        <v>3245</v>
      </c>
      <c r="D757" s="5" t="s">
        <v>9</v>
      </c>
      <c r="E757" s="2">
        <v>6</v>
      </c>
      <c r="F757" s="2">
        <v>14</v>
      </c>
      <c r="G757" s="2">
        <v>42.86</v>
      </c>
      <c r="H757" s="2">
        <v>5</v>
      </c>
      <c r="I757" s="2">
        <v>1</v>
      </c>
      <c r="J757" s="2">
        <v>1</v>
      </c>
      <c r="K757" s="2">
        <v>2</v>
      </c>
      <c r="L757" s="2">
        <v>0</v>
      </c>
      <c r="M757" s="2">
        <v>2</v>
      </c>
      <c r="N757" s="2">
        <v>5</v>
      </c>
      <c r="O757" s="2">
        <v>0</v>
      </c>
      <c r="R757" s="2">
        <v>16.670000000000002</v>
      </c>
      <c r="S757" s="2">
        <v>16.670000000000002</v>
      </c>
      <c r="T757" s="2">
        <v>33.33</v>
      </c>
      <c r="U757" s="2">
        <v>0</v>
      </c>
      <c r="V757" s="2">
        <v>33.33</v>
      </c>
      <c r="W757" s="2">
        <v>100</v>
      </c>
      <c r="X757" s="2"/>
      <c r="Y757" s="2"/>
      <c r="Z757" s="2"/>
      <c r="AA757" s="2"/>
    </row>
    <row r="758" spans="1:27" x14ac:dyDescent="0.25">
      <c r="A758" s="5" t="s">
        <v>1870</v>
      </c>
      <c r="B758" s="5" t="str">
        <f>VLOOKUP(A758,'ResOrg-group_definitions'!B341:C815,2,FALSE)</f>
        <v>Citrus College</v>
      </c>
      <c r="C758" s="5" t="s">
        <v>3245</v>
      </c>
      <c r="D758" s="5" t="s">
        <v>9</v>
      </c>
      <c r="E758" s="2">
        <v>6</v>
      </c>
      <c r="F758" s="2">
        <v>14</v>
      </c>
      <c r="G758" s="2">
        <v>42.86</v>
      </c>
      <c r="H758" s="2">
        <v>6</v>
      </c>
      <c r="I758" s="2">
        <v>0</v>
      </c>
      <c r="J758" s="2">
        <v>0</v>
      </c>
      <c r="K758" s="2">
        <v>5</v>
      </c>
      <c r="L758" s="2">
        <v>0</v>
      </c>
      <c r="M758" s="2">
        <v>1</v>
      </c>
      <c r="N758" s="2">
        <v>6</v>
      </c>
      <c r="O758" s="2">
        <v>0</v>
      </c>
      <c r="R758" s="2">
        <v>0</v>
      </c>
      <c r="S758" s="2">
        <v>0</v>
      </c>
      <c r="T758" s="2">
        <v>83.33</v>
      </c>
      <c r="U758" s="2">
        <v>0</v>
      </c>
      <c r="V758" s="2">
        <v>16.670000000000002</v>
      </c>
      <c r="W758" s="2">
        <v>100</v>
      </c>
      <c r="X758" s="2"/>
      <c r="Y758" s="2"/>
      <c r="Z758" s="2"/>
      <c r="AA758" s="2"/>
    </row>
    <row r="759" spans="1:27" x14ac:dyDescent="0.25">
      <c r="A759" s="5" t="s">
        <v>1874</v>
      </c>
      <c r="B759" s="5" t="str">
        <f>VLOOKUP(A759,'ResOrg-group_definitions'!B342:C816,2,FALSE)</f>
        <v>City Colleges of Chicago</v>
      </c>
      <c r="C759" s="5" t="s">
        <v>3245</v>
      </c>
      <c r="D759" s="5" t="s">
        <v>9</v>
      </c>
      <c r="E759" s="2">
        <v>0</v>
      </c>
      <c r="F759" s="2">
        <v>10</v>
      </c>
      <c r="G759" s="2">
        <v>0</v>
      </c>
      <c r="H759" s="2">
        <v>0</v>
      </c>
      <c r="I759" s="2">
        <v>0</v>
      </c>
      <c r="J759" s="2">
        <v>0</v>
      </c>
      <c r="K759" s="2">
        <v>0</v>
      </c>
      <c r="L759" s="2">
        <v>0</v>
      </c>
      <c r="M759" s="2">
        <v>0</v>
      </c>
      <c r="N759" s="2">
        <v>0</v>
      </c>
      <c r="O759" s="2">
        <v>0</v>
      </c>
      <c r="X759" s="2"/>
      <c r="Y759" s="2"/>
      <c r="Z759" s="2"/>
      <c r="AA759" s="2"/>
    </row>
    <row r="760" spans="1:27" x14ac:dyDescent="0.25">
      <c r="A760" s="5" t="s">
        <v>1296</v>
      </c>
      <c r="B760" s="5" t="str">
        <f>VLOOKUP(A760,'ResOrg-group_definitions'!B343:C817,2,FALSE)</f>
        <v>Clovis Community College</v>
      </c>
      <c r="C760" s="5" t="s">
        <v>3245</v>
      </c>
      <c r="D760" s="5" t="s">
        <v>9</v>
      </c>
      <c r="E760" s="2">
        <v>5</v>
      </c>
      <c r="F760" s="2">
        <v>12</v>
      </c>
      <c r="G760" s="2">
        <v>41.67</v>
      </c>
      <c r="H760" s="2">
        <v>5</v>
      </c>
      <c r="I760" s="2">
        <v>0</v>
      </c>
      <c r="J760" s="2">
        <v>0</v>
      </c>
      <c r="K760" s="2">
        <v>2</v>
      </c>
      <c r="L760" s="2">
        <v>0</v>
      </c>
      <c r="M760" s="2">
        <v>3</v>
      </c>
      <c r="N760" s="2">
        <v>5</v>
      </c>
      <c r="O760" s="2">
        <v>0</v>
      </c>
      <c r="R760" s="2">
        <v>0</v>
      </c>
      <c r="S760" s="2">
        <v>0</v>
      </c>
      <c r="T760" s="2">
        <v>40</v>
      </c>
      <c r="U760" s="2">
        <v>0</v>
      </c>
      <c r="V760" s="2">
        <v>60</v>
      </c>
      <c r="W760" s="2">
        <v>100</v>
      </c>
      <c r="X760" s="2"/>
      <c r="Y760" s="2"/>
      <c r="Z760" s="2"/>
      <c r="AA760" s="2"/>
    </row>
    <row r="761" spans="1:27" x14ac:dyDescent="0.25">
      <c r="A761" s="5" t="s">
        <v>1876</v>
      </c>
      <c r="B761" s="5" t="str">
        <f>VLOOKUP(A761,'ResOrg-group_definitions'!B344:C818,2,FALSE)</f>
        <v>Coastal Bend College</v>
      </c>
      <c r="C761" s="5" t="s">
        <v>3245</v>
      </c>
      <c r="D761" s="5" t="s">
        <v>9</v>
      </c>
      <c r="E761" s="2">
        <v>1</v>
      </c>
      <c r="F761" s="2">
        <v>3</v>
      </c>
      <c r="G761" s="2">
        <v>33.33</v>
      </c>
      <c r="H761" s="2">
        <v>0</v>
      </c>
      <c r="I761" s="2">
        <v>1</v>
      </c>
      <c r="J761" s="2">
        <v>0</v>
      </c>
      <c r="K761" s="2">
        <v>0</v>
      </c>
      <c r="L761" s="2">
        <v>0</v>
      </c>
      <c r="M761" s="2">
        <v>0</v>
      </c>
      <c r="N761" s="2">
        <v>0</v>
      </c>
      <c r="O761" s="2">
        <v>0</v>
      </c>
      <c r="R761" s="2">
        <v>100</v>
      </c>
      <c r="S761" s="2">
        <v>0</v>
      </c>
      <c r="T761" s="2">
        <v>0</v>
      </c>
      <c r="U761" s="2">
        <v>0</v>
      </c>
      <c r="V761" s="2">
        <v>0</v>
      </c>
      <c r="W761" s="2">
        <v>100</v>
      </c>
      <c r="X761" s="2"/>
      <c r="Y761" s="2"/>
      <c r="Z761" s="2"/>
      <c r="AA761" s="2"/>
    </row>
    <row r="762" spans="1:27" x14ac:dyDescent="0.25">
      <c r="A762" s="5" t="s">
        <v>1298</v>
      </c>
      <c r="B762" s="5" t="str">
        <f>VLOOKUP(A762,'ResOrg-group_definitions'!B345:C819,2,FALSE)</f>
        <v>Coastline Community College</v>
      </c>
      <c r="C762" s="5" t="s">
        <v>3245</v>
      </c>
      <c r="D762" s="5" t="s">
        <v>9</v>
      </c>
      <c r="E762" s="2">
        <v>2</v>
      </c>
      <c r="F762" s="2">
        <v>3</v>
      </c>
      <c r="G762" s="2">
        <v>66.67</v>
      </c>
      <c r="H762" s="2">
        <v>1</v>
      </c>
      <c r="I762" s="2">
        <v>1</v>
      </c>
      <c r="J762" s="2">
        <v>1</v>
      </c>
      <c r="K762" s="2">
        <v>0</v>
      </c>
      <c r="L762" s="2">
        <v>0</v>
      </c>
      <c r="M762" s="2">
        <v>0</v>
      </c>
      <c r="N762" s="2">
        <v>1</v>
      </c>
      <c r="O762" s="2">
        <v>0</v>
      </c>
      <c r="R762" s="2">
        <v>50</v>
      </c>
      <c r="S762" s="2">
        <v>50</v>
      </c>
      <c r="T762" s="2">
        <v>0</v>
      </c>
      <c r="U762" s="2">
        <v>0</v>
      </c>
      <c r="V762" s="2">
        <v>0</v>
      </c>
      <c r="W762" s="2">
        <v>100</v>
      </c>
      <c r="X762" s="2"/>
      <c r="Y762" s="2"/>
      <c r="Z762" s="2"/>
      <c r="AA762" s="2"/>
    </row>
    <row r="763" spans="1:27" x14ac:dyDescent="0.25">
      <c r="A763" s="5" t="s">
        <v>1878</v>
      </c>
      <c r="B763" s="5" t="str">
        <f>VLOOKUP(A763,'ResOrg-group_definitions'!B346:C820,2,FALSE)</f>
        <v>Cochise College</v>
      </c>
      <c r="C763" s="5" t="s">
        <v>3245</v>
      </c>
      <c r="D763" s="5" t="s">
        <v>9</v>
      </c>
      <c r="E763" s="2">
        <v>1</v>
      </c>
      <c r="F763" s="2">
        <v>8</v>
      </c>
      <c r="G763" s="2">
        <v>12.5</v>
      </c>
      <c r="H763" s="2">
        <v>0</v>
      </c>
      <c r="I763" s="2">
        <v>1</v>
      </c>
      <c r="J763" s="2">
        <v>0</v>
      </c>
      <c r="K763" s="2">
        <v>0</v>
      </c>
      <c r="L763" s="2">
        <v>0</v>
      </c>
      <c r="M763" s="2">
        <v>0</v>
      </c>
      <c r="N763" s="2">
        <v>0</v>
      </c>
      <c r="O763" s="2">
        <v>0</v>
      </c>
      <c r="R763" s="2">
        <v>100</v>
      </c>
      <c r="S763" s="2">
        <v>0</v>
      </c>
      <c r="T763" s="2">
        <v>0</v>
      </c>
      <c r="U763" s="2">
        <v>0</v>
      </c>
      <c r="V763" s="2">
        <v>0</v>
      </c>
      <c r="W763" s="2">
        <v>100</v>
      </c>
      <c r="X763" s="2"/>
      <c r="Y763" s="2"/>
      <c r="Z763" s="2"/>
      <c r="AA763" s="2"/>
    </row>
    <row r="764" spans="1:27" x14ac:dyDescent="0.25">
      <c r="A764" s="5" t="s">
        <v>1300</v>
      </c>
      <c r="B764" s="5" t="str">
        <f>VLOOKUP(A764,'ResOrg-group_definitions'!B347:C821,2,FALSE)</f>
        <v>College of Alameda</v>
      </c>
      <c r="C764" s="5" t="s">
        <v>3245</v>
      </c>
      <c r="D764" s="5" t="s">
        <v>9</v>
      </c>
      <c r="E764" s="2">
        <v>1</v>
      </c>
      <c r="F764" s="2">
        <v>9</v>
      </c>
      <c r="G764" s="2">
        <v>11.11</v>
      </c>
      <c r="H764" s="2">
        <v>0</v>
      </c>
      <c r="I764" s="2">
        <v>1</v>
      </c>
      <c r="J764" s="2">
        <v>0</v>
      </c>
      <c r="K764" s="2">
        <v>0</v>
      </c>
      <c r="L764" s="2">
        <v>0</v>
      </c>
      <c r="M764" s="2">
        <v>0</v>
      </c>
      <c r="N764" s="2">
        <v>0</v>
      </c>
      <c r="O764" s="2">
        <v>0</v>
      </c>
      <c r="R764" s="2">
        <v>100</v>
      </c>
      <c r="S764" s="2">
        <v>0</v>
      </c>
      <c r="T764" s="2">
        <v>0</v>
      </c>
      <c r="U764" s="2">
        <v>0</v>
      </c>
      <c r="V764" s="2">
        <v>0</v>
      </c>
      <c r="W764" s="2">
        <v>100</v>
      </c>
      <c r="X764" s="2"/>
      <c r="Y764" s="2"/>
      <c r="Z764" s="2"/>
      <c r="AA764" s="2"/>
    </row>
    <row r="765" spans="1:27" x14ac:dyDescent="0.25">
      <c r="A765" s="5" t="s">
        <v>1882</v>
      </c>
      <c r="B765" s="5" t="str">
        <f>VLOOKUP(A765,'ResOrg-group_definitions'!B348:C822,2,FALSE)</f>
        <v>College of Biblical Studies</v>
      </c>
      <c r="C765" s="5" t="s">
        <v>3245</v>
      </c>
      <c r="D765" s="5" t="s">
        <v>9</v>
      </c>
      <c r="E765" s="2">
        <v>0</v>
      </c>
      <c r="F765" s="2">
        <v>1</v>
      </c>
      <c r="G765" s="2">
        <v>0</v>
      </c>
      <c r="H765" s="2">
        <v>0</v>
      </c>
      <c r="I765" s="2">
        <v>0</v>
      </c>
      <c r="J765" s="2">
        <v>0</v>
      </c>
      <c r="K765" s="2">
        <v>0</v>
      </c>
      <c r="L765" s="2">
        <v>0</v>
      </c>
      <c r="M765" s="2">
        <v>0</v>
      </c>
      <c r="N765" s="2">
        <v>0</v>
      </c>
      <c r="O765" s="2">
        <v>0</v>
      </c>
      <c r="X765" s="2"/>
      <c r="Y765" s="2"/>
      <c r="Z765" s="2"/>
      <c r="AA765" s="2"/>
    </row>
    <row r="766" spans="1:27" x14ac:dyDescent="0.25">
      <c r="A766" s="5" t="s">
        <v>1302</v>
      </c>
      <c r="B766" s="5" t="str">
        <f>VLOOKUP(A766,'ResOrg-group_definitions'!B349:C823,2,FALSE)</f>
        <v>College of DuPage</v>
      </c>
      <c r="C766" s="5" t="s">
        <v>3245</v>
      </c>
      <c r="D766" s="5" t="s">
        <v>9</v>
      </c>
      <c r="E766" s="2">
        <v>4</v>
      </c>
      <c r="F766" s="2">
        <v>56</v>
      </c>
      <c r="G766" s="2">
        <v>7.14</v>
      </c>
      <c r="H766" s="2">
        <v>4</v>
      </c>
      <c r="I766" s="2">
        <v>0</v>
      </c>
      <c r="J766" s="2">
        <v>0</v>
      </c>
      <c r="K766" s="2">
        <v>2</v>
      </c>
      <c r="L766" s="2">
        <v>1</v>
      </c>
      <c r="M766" s="2">
        <v>1</v>
      </c>
      <c r="N766" s="2">
        <v>4</v>
      </c>
      <c r="O766" s="2">
        <v>0</v>
      </c>
      <c r="R766" s="2">
        <v>0</v>
      </c>
      <c r="S766" s="2">
        <v>0</v>
      </c>
      <c r="T766" s="2">
        <v>50</v>
      </c>
      <c r="U766" s="2">
        <v>25</v>
      </c>
      <c r="V766" s="2">
        <v>25</v>
      </c>
      <c r="W766" s="2">
        <v>100</v>
      </c>
      <c r="X766" s="2"/>
      <c r="Y766" s="2"/>
      <c r="Z766" s="2"/>
      <c r="AA766" s="2"/>
    </row>
    <row r="767" spans="1:27" x14ac:dyDescent="0.25">
      <c r="A767" s="5" t="s">
        <v>1884</v>
      </c>
      <c r="B767" s="5" t="str">
        <f>VLOOKUP(A767,'ResOrg-group_definitions'!B350:C824,2,FALSE)</f>
        <v>College of Lake County</v>
      </c>
      <c r="C767" s="5" t="s">
        <v>3245</v>
      </c>
      <c r="D767" s="5" t="s">
        <v>9</v>
      </c>
      <c r="E767" s="2">
        <v>3</v>
      </c>
      <c r="F767" s="2">
        <v>32</v>
      </c>
      <c r="G767" s="2">
        <v>9.3800000000000008</v>
      </c>
      <c r="H767" s="2">
        <v>0</v>
      </c>
      <c r="I767" s="2">
        <v>3</v>
      </c>
      <c r="J767" s="2">
        <v>0</v>
      </c>
      <c r="K767" s="2">
        <v>0</v>
      </c>
      <c r="L767" s="2">
        <v>0</v>
      </c>
      <c r="M767" s="2">
        <v>0</v>
      </c>
      <c r="N767" s="2">
        <v>0</v>
      </c>
      <c r="O767" s="2">
        <v>0</v>
      </c>
      <c r="R767" s="2">
        <v>100</v>
      </c>
      <c r="S767" s="2">
        <v>0</v>
      </c>
      <c r="T767" s="2">
        <v>0</v>
      </c>
      <c r="U767" s="2">
        <v>0</v>
      </c>
      <c r="V767" s="2">
        <v>0</v>
      </c>
      <c r="W767" s="2">
        <v>100</v>
      </c>
      <c r="X767" s="2"/>
      <c r="Y767" s="2"/>
      <c r="Z767" s="2"/>
      <c r="AA767" s="2"/>
    </row>
    <row r="768" spans="1:27" x14ac:dyDescent="0.25">
      <c r="A768" s="5" t="s">
        <v>1886</v>
      </c>
      <c r="B768" s="5" t="str">
        <f>VLOOKUP(A768,'ResOrg-group_definitions'!B351:C825,2,FALSE)</f>
        <v>College of Mount Saint Vincent</v>
      </c>
      <c r="C768" s="5" t="s">
        <v>3245</v>
      </c>
      <c r="D768" s="5" t="s">
        <v>9</v>
      </c>
      <c r="E768" s="2">
        <v>9</v>
      </c>
      <c r="F768" s="2">
        <v>59</v>
      </c>
      <c r="G768" s="2">
        <v>15.25</v>
      </c>
      <c r="H768" s="2">
        <v>5</v>
      </c>
      <c r="I768" s="2">
        <v>4</v>
      </c>
      <c r="J768" s="2">
        <v>2</v>
      </c>
      <c r="K768" s="2">
        <v>1</v>
      </c>
      <c r="L768" s="2">
        <v>2</v>
      </c>
      <c r="M768" s="2">
        <v>0</v>
      </c>
      <c r="N768" s="2">
        <v>5</v>
      </c>
      <c r="O768" s="2">
        <v>0</v>
      </c>
      <c r="R768" s="2">
        <v>44.44</v>
      </c>
      <c r="S768" s="2">
        <v>22.22</v>
      </c>
      <c r="T768" s="2">
        <v>11.11</v>
      </c>
      <c r="U768" s="2">
        <v>22.22</v>
      </c>
      <c r="V768" s="2">
        <v>0</v>
      </c>
      <c r="W768" s="2">
        <v>100</v>
      </c>
      <c r="X768" s="2"/>
      <c r="Y768" s="2"/>
      <c r="Z768" s="2"/>
      <c r="AA768" s="2"/>
    </row>
    <row r="769" spans="1:27" x14ac:dyDescent="0.25">
      <c r="A769" s="5" t="s">
        <v>1306</v>
      </c>
      <c r="B769" s="5" t="str">
        <f>VLOOKUP(A769,'ResOrg-group_definitions'!B352:C826,2,FALSE)</f>
        <v>College of San Mateo</v>
      </c>
      <c r="C769" s="5" t="s">
        <v>3245</v>
      </c>
      <c r="D769" s="5" t="s">
        <v>9</v>
      </c>
      <c r="E769" s="2">
        <v>2</v>
      </c>
      <c r="F769" s="2">
        <v>13</v>
      </c>
      <c r="G769" s="2">
        <v>15.38</v>
      </c>
      <c r="H769" s="2">
        <v>2</v>
      </c>
      <c r="I769" s="2">
        <v>0</v>
      </c>
      <c r="J769" s="2">
        <v>0</v>
      </c>
      <c r="K769" s="2">
        <v>1</v>
      </c>
      <c r="L769" s="2">
        <v>1</v>
      </c>
      <c r="M769" s="2">
        <v>0</v>
      </c>
      <c r="N769" s="2">
        <v>2</v>
      </c>
      <c r="O769" s="2">
        <v>0</v>
      </c>
      <c r="R769" s="2">
        <v>0</v>
      </c>
      <c r="S769" s="2">
        <v>0</v>
      </c>
      <c r="T769" s="2">
        <v>50</v>
      </c>
      <c r="U769" s="2">
        <v>50</v>
      </c>
      <c r="V769" s="2">
        <v>0</v>
      </c>
      <c r="W769" s="2">
        <v>100</v>
      </c>
      <c r="X769" s="2"/>
      <c r="Y769" s="2"/>
      <c r="Z769" s="2"/>
      <c r="AA769" s="2"/>
    </row>
    <row r="770" spans="1:27" x14ac:dyDescent="0.25">
      <c r="A770" s="5" t="s">
        <v>1888</v>
      </c>
      <c r="B770" s="5" t="str">
        <f>VLOOKUP(A770,'ResOrg-group_definitions'!B353:C827,2,FALSE)</f>
        <v>College of Southern Idaho</v>
      </c>
      <c r="C770" s="5" t="s">
        <v>3245</v>
      </c>
      <c r="D770" s="5" t="s">
        <v>9</v>
      </c>
      <c r="E770" s="2">
        <v>5</v>
      </c>
      <c r="F770" s="2">
        <v>12</v>
      </c>
      <c r="G770" s="2">
        <v>41.67</v>
      </c>
      <c r="H770" s="2">
        <v>4</v>
      </c>
      <c r="I770" s="2">
        <v>1</v>
      </c>
      <c r="J770" s="2">
        <v>1</v>
      </c>
      <c r="K770" s="2">
        <v>1</v>
      </c>
      <c r="L770" s="2">
        <v>0</v>
      </c>
      <c r="M770" s="2">
        <v>2</v>
      </c>
      <c r="N770" s="2">
        <v>4</v>
      </c>
      <c r="O770" s="2">
        <v>0</v>
      </c>
      <c r="R770" s="2">
        <v>20</v>
      </c>
      <c r="S770" s="2">
        <v>20</v>
      </c>
      <c r="T770" s="2">
        <v>20</v>
      </c>
      <c r="U770" s="2">
        <v>0</v>
      </c>
      <c r="V770" s="2">
        <v>40</v>
      </c>
      <c r="W770" s="2">
        <v>100</v>
      </c>
      <c r="X770" s="2"/>
      <c r="Y770" s="2"/>
      <c r="Z770" s="2"/>
      <c r="AA770" s="2"/>
    </row>
    <row r="771" spans="1:27" x14ac:dyDescent="0.25">
      <c r="A771" s="5" t="s">
        <v>1308</v>
      </c>
      <c r="B771" s="5" t="str">
        <f>VLOOKUP(A771,'ResOrg-group_definitions'!B354:C828,2,FALSE)</f>
        <v>College of Southern Nevada</v>
      </c>
      <c r="C771" s="5" t="s">
        <v>3245</v>
      </c>
      <c r="D771" s="5" t="s">
        <v>9</v>
      </c>
      <c r="E771" s="2">
        <v>18</v>
      </c>
      <c r="F771" s="2">
        <v>65</v>
      </c>
      <c r="G771" s="2">
        <v>27.69</v>
      </c>
      <c r="H771" s="2">
        <v>12</v>
      </c>
      <c r="I771" s="2">
        <v>6</v>
      </c>
      <c r="J771" s="2">
        <v>2</v>
      </c>
      <c r="K771" s="2">
        <v>4</v>
      </c>
      <c r="L771" s="2">
        <v>4</v>
      </c>
      <c r="M771" s="2">
        <v>2</v>
      </c>
      <c r="N771" s="2">
        <v>12</v>
      </c>
      <c r="O771" s="2">
        <v>0</v>
      </c>
      <c r="R771" s="2">
        <v>33.33</v>
      </c>
      <c r="S771" s="2">
        <v>11.11</v>
      </c>
      <c r="T771" s="2">
        <v>22.22</v>
      </c>
      <c r="U771" s="2">
        <v>22.22</v>
      </c>
      <c r="V771" s="2">
        <v>11.11</v>
      </c>
      <c r="W771" s="2">
        <v>100</v>
      </c>
      <c r="X771" s="2"/>
      <c r="Y771" s="2"/>
      <c r="Z771" s="2"/>
      <c r="AA771" s="2"/>
    </row>
    <row r="772" spans="1:27" x14ac:dyDescent="0.25">
      <c r="A772" s="5" t="s">
        <v>1310</v>
      </c>
      <c r="B772" s="5" t="str">
        <f>VLOOKUP(A772,'ResOrg-group_definitions'!B355:C829,2,FALSE)</f>
        <v>College of Staten Island</v>
      </c>
      <c r="C772" s="5" t="s">
        <v>3245</v>
      </c>
      <c r="D772" s="5" t="s">
        <v>9</v>
      </c>
      <c r="E772" s="2">
        <v>371</v>
      </c>
      <c r="F772" s="2">
        <v>1084</v>
      </c>
      <c r="G772" s="2">
        <v>34.229999999999997</v>
      </c>
      <c r="H772" s="2">
        <v>271</v>
      </c>
      <c r="I772" s="2">
        <v>100</v>
      </c>
      <c r="J772" s="2">
        <v>89</v>
      </c>
      <c r="K772" s="2">
        <v>73</v>
      </c>
      <c r="L772" s="2">
        <v>42</v>
      </c>
      <c r="M772" s="2">
        <v>67</v>
      </c>
      <c r="N772" s="2">
        <v>271</v>
      </c>
      <c r="O772" s="2">
        <v>0</v>
      </c>
      <c r="R772" s="2">
        <v>26.95</v>
      </c>
      <c r="S772" s="2">
        <v>23.99</v>
      </c>
      <c r="T772" s="2">
        <v>19.68</v>
      </c>
      <c r="U772" s="2">
        <v>11.32</v>
      </c>
      <c r="V772" s="2">
        <v>18.059999999999999</v>
      </c>
      <c r="W772" s="2">
        <v>100</v>
      </c>
      <c r="X772" s="2"/>
      <c r="Y772" s="2"/>
      <c r="Z772" s="2"/>
      <c r="AA772" s="2"/>
    </row>
    <row r="773" spans="1:27" x14ac:dyDescent="0.25">
      <c r="A773" s="5" t="s">
        <v>1312</v>
      </c>
      <c r="B773" s="5" t="str">
        <f>VLOOKUP(A773,'ResOrg-group_definitions'!B356:C830,2,FALSE)</f>
        <v>College of the Canyons</v>
      </c>
      <c r="C773" s="5" t="s">
        <v>3245</v>
      </c>
      <c r="D773" s="5" t="s">
        <v>9</v>
      </c>
      <c r="E773" s="2">
        <v>15</v>
      </c>
      <c r="F773" s="2">
        <v>32</v>
      </c>
      <c r="G773" s="2">
        <v>46.88</v>
      </c>
      <c r="H773" s="2">
        <v>15</v>
      </c>
      <c r="I773" s="2">
        <v>0</v>
      </c>
      <c r="J773" s="2">
        <v>1</v>
      </c>
      <c r="K773" s="2">
        <v>1</v>
      </c>
      <c r="L773" s="2">
        <v>11</v>
      </c>
      <c r="M773" s="2">
        <v>2</v>
      </c>
      <c r="N773" s="2">
        <v>15</v>
      </c>
      <c r="O773" s="2">
        <v>0</v>
      </c>
      <c r="R773" s="2">
        <v>0</v>
      </c>
      <c r="S773" s="2">
        <v>6.67</v>
      </c>
      <c r="T773" s="2">
        <v>6.67</v>
      </c>
      <c r="U773" s="2">
        <v>73.33</v>
      </c>
      <c r="V773" s="2">
        <v>13.33</v>
      </c>
      <c r="W773" s="2">
        <v>100</v>
      </c>
      <c r="X773" s="2"/>
      <c r="Y773" s="2"/>
      <c r="Z773" s="2"/>
      <c r="AA773" s="2"/>
    </row>
    <row r="774" spans="1:27" x14ac:dyDescent="0.25">
      <c r="A774" s="5" t="s">
        <v>1890</v>
      </c>
      <c r="B774" s="5" t="str">
        <f>VLOOKUP(A774,'ResOrg-group_definitions'!B357:C831,2,FALSE)</f>
        <v>College of the Mainland</v>
      </c>
      <c r="C774" s="5" t="s">
        <v>3245</v>
      </c>
      <c r="D774" s="5" t="s">
        <v>9</v>
      </c>
      <c r="E774" s="2">
        <v>1</v>
      </c>
      <c r="F774" s="2">
        <v>6</v>
      </c>
      <c r="G774" s="2">
        <v>16.670000000000002</v>
      </c>
      <c r="H774" s="2">
        <v>1</v>
      </c>
      <c r="I774" s="2">
        <v>0</v>
      </c>
      <c r="J774" s="2">
        <v>0</v>
      </c>
      <c r="K774" s="2">
        <v>1</v>
      </c>
      <c r="L774" s="2">
        <v>0</v>
      </c>
      <c r="M774" s="2">
        <v>0</v>
      </c>
      <c r="N774" s="2">
        <v>1</v>
      </c>
      <c r="O774" s="2">
        <v>0</v>
      </c>
      <c r="R774" s="2">
        <v>0</v>
      </c>
      <c r="S774" s="2">
        <v>0</v>
      </c>
      <c r="T774" s="2">
        <v>100</v>
      </c>
      <c r="U774" s="2">
        <v>0</v>
      </c>
      <c r="V774" s="2">
        <v>0</v>
      </c>
      <c r="W774" s="2">
        <v>100</v>
      </c>
      <c r="X774" s="2"/>
      <c r="Y774" s="2"/>
      <c r="Z774" s="2"/>
      <c r="AA774" s="2"/>
    </row>
    <row r="775" spans="1:27" x14ac:dyDescent="0.25">
      <c r="A775" s="5" t="s">
        <v>1892</v>
      </c>
      <c r="B775" s="5" t="str">
        <f>VLOOKUP(A775,'ResOrg-group_definitions'!B358:C832,2,FALSE)</f>
        <v>College of the Sequoias</v>
      </c>
      <c r="C775" s="5" t="s">
        <v>3245</v>
      </c>
      <c r="D775" s="5" t="s">
        <v>9</v>
      </c>
      <c r="E775" s="2">
        <v>3</v>
      </c>
      <c r="F775" s="2">
        <v>15</v>
      </c>
      <c r="G775" s="2">
        <v>20</v>
      </c>
      <c r="H775" s="2">
        <v>3</v>
      </c>
      <c r="I775" s="2">
        <v>0</v>
      </c>
      <c r="J775" s="2">
        <v>0</v>
      </c>
      <c r="K775" s="2">
        <v>2</v>
      </c>
      <c r="L775" s="2">
        <v>0</v>
      </c>
      <c r="M775" s="2">
        <v>1</v>
      </c>
      <c r="N775" s="2">
        <v>3</v>
      </c>
      <c r="O775" s="2">
        <v>0</v>
      </c>
      <c r="R775" s="2">
        <v>0</v>
      </c>
      <c r="S775" s="2">
        <v>0</v>
      </c>
      <c r="T775" s="2">
        <v>66.67</v>
      </c>
      <c r="U775" s="2">
        <v>0</v>
      </c>
      <c r="V775" s="2">
        <v>33.33</v>
      </c>
      <c r="W775" s="2">
        <v>100</v>
      </c>
      <c r="X775" s="2"/>
      <c r="Y775" s="2"/>
      <c r="Z775" s="2"/>
      <c r="AA775" s="2"/>
    </row>
    <row r="776" spans="1:27" x14ac:dyDescent="0.25">
      <c r="A776" s="5" t="s">
        <v>1894</v>
      </c>
      <c r="B776" s="5" t="str">
        <f>VLOOKUP(A776,'ResOrg-group_definitions'!B359:C833,2,FALSE)</f>
        <v>Colorado Mountain College</v>
      </c>
      <c r="C776" s="5" t="s">
        <v>3245</v>
      </c>
      <c r="D776" s="5" t="s">
        <v>9</v>
      </c>
      <c r="E776" s="2">
        <v>2</v>
      </c>
      <c r="F776" s="2">
        <v>16</v>
      </c>
      <c r="G776" s="2">
        <v>12.5</v>
      </c>
      <c r="H776" s="2">
        <v>1</v>
      </c>
      <c r="I776" s="2">
        <v>1</v>
      </c>
      <c r="J776" s="2">
        <v>0</v>
      </c>
      <c r="K776" s="2">
        <v>0</v>
      </c>
      <c r="L776" s="2">
        <v>0</v>
      </c>
      <c r="M776" s="2">
        <v>1</v>
      </c>
      <c r="N776" s="2">
        <v>1</v>
      </c>
      <c r="O776" s="2">
        <v>0</v>
      </c>
      <c r="R776" s="2">
        <v>50</v>
      </c>
      <c r="S776" s="2">
        <v>0</v>
      </c>
      <c r="T776" s="2">
        <v>0</v>
      </c>
      <c r="U776" s="2">
        <v>0</v>
      </c>
      <c r="V776" s="2">
        <v>50</v>
      </c>
      <c r="W776" s="2">
        <v>100</v>
      </c>
      <c r="X776" s="2"/>
      <c r="Y776" s="2"/>
      <c r="Z776" s="2"/>
      <c r="AA776" s="2"/>
    </row>
    <row r="777" spans="1:27" x14ac:dyDescent="0.25">
      <c r="A777" s="5" t="s">
        <v>1896</v>
      </c>
      <c r="B777" s="5" t="str">
        <f>VLOOKUP(A777,'ResOrg-group_definitions'!B360:C834,2,FALSE)</f>
        <v>Colorado State University Pueblo</v>
      </c>
      <c r="C777" s="5" t="s">
        <v>3245</v>
      </c>
      <c r="D777" s="5" t="s">
        <v>9</v>
      </c>
      <c r="E777" s="2">
        <v>65</v>
      </c>
      <c r="F777" s="2">
        <v>260</v>
      </c>
      <c r="G777" s="2">
        <v>25</v>
      </c>
      <c r="H777" s="2">
        <v>37</v>
      </c>
      <c r="I777" s="2">
        <v>28</v>
      </c>
      <c r="J777" s="2">
        <v>7</v>
      </c>
      <c r="K777" s="2">
        <v>17</v>
      </c>
      <c r="L777" s="2">
        <v>9</v>
      </c>
      <c r="M777" s="2">
        <v>4</v>
      </c>
      <c r="N777" s="2">
        <v>37</v>
      </c>
      <c r="O777" s="2">
        <v>0</v>
      </c>
      <c r="R777" s="2">
        <v>43.08</v>
      </c>
      <c r="S777" s="2">
        <v>10.77</v>
      </c>
      <c r="T777" s="2">
        <v>26.15</v>
      </c>
      <c r="U777" s="2">
        <v>13.85</v>
      </c>
      <c r="V777" s="2">
        <v>6.15</v>
      </c>
      <c r="W777" s="2">
        <v>100</v>
      </c>
      <c r="X777" s="2"/>
      <c r="Y777" s="2"/>
      <c r="Z777" s="2"/>
      <c r="AA777" s="2"/>
    </row>
    <row r="778" spans="1:27" x14ac:dyDescent="0.25">
      <c r="A778" s="5" t="s">
        <v>1898</v>
      </c>
      <c r="B778" s="5" t="str">
        <f>VLOOKUP(A778,'ResOrg-group_definitions'!B361:C835,2,FALSE)</f>
        <v>Columbia Basin College</v>
      </c>
      <c r="C778" s="5" t="s">
        <v>3245</v>
      </c>
      <c r="D778" s="5" t="s">
        <v>9</v>
      </c>
      <c r="E778" s="2">
        <v>8</v>
      </c>
      <c r="F778" s="2">
        <v>31</v>
      </c>
      <c r="G778" s="2">
        <v>25.81</v>
      </c>
      <c r="H778" s="2">
        <v>6</v>
      </c>
      <c r="I778" s="2">
        <v>2</v>
      </c>
      <c r="J778" s="2">
        <v>0</v>
      </c>
      <c r="K778" s="2">
        <v>1</v>
      </c>
      <c r="L778" s="2">
        <v>1</v>
      </c>
      <c r="M778" s="2">
        <v>4</v>
      </c>
      <c r="N778" s="2">
        <v>6</v>
      </c>
      <c r="O778" s="2">
        <v>0</v>
      </c>
      <c r="R778" s="2">
        <v>25</v>
      </c>
      <c r="S778" s="2">
        <v>0</v>
      </c>
      <c r="T778" s="2">
        <v>12.5</v>
      </c>
      <c r="U778" s="2">
        <v>12.5</v>
      </c>
      <c r="V778" s="2">
        <v>50</v>
      </c>
      <c r="W778" s="2">
        <v>100</v>
      </c>
      <c r="X778" s="2"/>
      <c r="Y778" s="2"/>
      <c r="Z778" s="2"/>
      <c r="AA778" s="2"/>
    </row>
    <row r="779" spans="1:27" x14ac:dyDescent="0.25">
      <c r="A779" s="5" t="s">
        <v>1900</v>
      </c>
      <c r="B779" s="5" t="str">
        <f>VLOOKUP(A779,'ResOrg-group_definitions'!B362:C836,2,FALSE)</f>
        <v>Community College of Aurora</v>
      </c>
      <c r="C779" s="5" t="s">
        <v>3245</v>
      </c>
      <c r="D779" s="5" t="s">
        <v>9</v>
      </c>
      <c r="E779" s="2">
        <v>0</v>
      </c>
      <c r="F779" s="2">
        <v>10</v>
      </c>
      <c r="G779" s="2">
        <v>0</v>
      </c>
      <c r="H779" s="2">
        <v>0</v>
      </c>
      <c r="I779" s="2">
        <v>0</v>
      </c>
      <c r="J779" s="2">
        <v>0</v>
      </c>
      <c r="K779" s="2">
        <v>0</v>
      </c>
      <c r="L779" s="2">
        <v>0</v>
      </c>
      <c r="M779" s="2">
        <v>0</v>
      </c>
      <c r="N779" s="2">
        <v>0</v>
      </c>
      <c r="O779" s="2">
        <v>0</v>
      </c>
      <c r="X779" s="2"/>
      <c r="Y779" s="2"/>
      <c r="Z779" s="2"/>
      <c r="AA779" s="2"/>
    </row>
    <row r="780" spans="1:27" x14ac:dyDescent="0.25">
      <c r="A780" s="5" t="s">
        <v>1902</v>
      </c>
      <c r="B780" s="5" t="str">
        <f>VLOOKUP(A780,'ResOrg-group_definitions'!B363:C837,2,FALSE)</f>
        <v>Community College of Denver</v>
      </c>
      <c r="C780" s="5" t="s">
        <v>3245</v>
      </c>
      <c r="D780" s="5" t="s">
        <v>9</v>
      </c>
      <c r="E780" s="2">
        <v>0</v>
      </c>
      <c r="F780" s="2">
        <v>7</v>
      </c>
      <c r="G780" s="2">
        <v>0</v>
      </c>
      <c r="H780" s="2">
        <v>0</v>
      </c>
      <c r="I780" s="2">
        <v>0</v>
      </c>
      <c r="J780" s="2">
        <v>0</v>
      </c>
      <c r="K780" s="2">
        <v>0</v>
      </c>
      <c r="L780" s="2">
        <v>0</v>
      </c>
      <c r="M780" s="2">
        <v>0</v>
      </c>
      <c r="N780" s="2">
        <v>0</v>
      </c>
      <c r="O780" s="2">
        <v>0</v>
      </c>
      <c r="X780" s="2"/>
      <c r="Y780" s="2"/>
      <c r="Z780" s="2"/>
      <c r="AA780" s="2"/>
    </row>
    <row r="781" spans="1:27" x14ac:dyDescent="0.25">
      <c r="A781" s="5" t="s">
        <v>1904</v>
      </c>
      <c r="B781" s="5" t="str">
        <f>VLOOKUP(A781,'ResOrg-group_definitions'!B364:C838,2,FALSE)</f>
        <v>Compton College</v>
      </c>
      <c r="C781" s="5" t="s">
        <v>3245</v>
      </c>
      <c r="D781" s="5" t="s">
        <v>9</v>
      </c>
      <c r="E781" s="2">
        <v>0</v>
      </c>
      <c r="F781" s="2">
        <v>1</v>
      </c>
      <c r="G781" s="2">
        <v>0</v>
      </c>
      <c r="H781" s="2">
        <v>0</v>
      </c>
      <c r="I781" s="2">
        <v>0</v>
      </c>
      <c r="J781" s="2">
        <v>0</v>
      </c>
      <c r="K781" s="2">
        <v>0</v>
      </c>
      <c r="L781" s="2">
        <v>0</v>
      </c>
      <c r="M781" s="2">
        <v>0</v>
      </c>
      <c r="N781" s="2">
        <v>0</v>
      </c>
      <c r="O781" s="2">
        <v>0</v>
      </c>
      <c r="X781" s="2"/>
      <c r="Y781" s="2"/>
      <c r="Z781" s="2"/>
      <c r="AA781" s="2"/>
    </row>
    <row r="782" spans="1:27" x14ac:dyDescent="0.25">
      <c r="A782" s="5" t="s">
        <v>1906</v>
      </c>
      <c r="B782" s="5" t="str">
        <f>VLOOKUP(A782,'ResOrg-group_definitions'!B365:C839,2,FALSE)</f>
        <v>Concordia College - New York</v>
      </c>
      <c r="C782" s="5" t="s">
        <v>3245</v>
      </c>
      <c r="D782" s="5" t="s">
        <v>9</v>
      </c>
      <c r="E782" s="2">
        <v>1</v>
      </c>
      <c r="F782" s="2">
        <v>7</v>
      </c>
      <c r="G782" s="2">
        <v>14.29</v>
      </c>
      <c r="H782" s="2">
        <v>0</v>
      </c>
      <c r="I782" s="2">
        <v>1</v>
      </c>
      <c r="J782" s="2">
        <v>0</v>
      </c>
      <c r="K782" s="2">
        <v>0</v>
      </c>
      <c r="L782" s="2">
        <v>0</v>
      </c>
      <c r="M782" s="2">
        <v>0</v>
      </c>
      <c r="N782" s="2">
        <v>0</v>
      </c>
      <c r="O782" s="2">
        <v>0</v>
      </c>
      <c r="R782" s="2">
        <v>100</v>
      </c>
      <c r="S782" s="2">
        <v>0</v>
      </c>
      <c r="T782" s="2">
        <v>0</v>
      </c>
      <c r="U782" s="2">
        <v>0</v>
      </c>
      <c r="V782" s="2">
        <v>0</v>
      </c>
      <c r="W782" s="2">
        <v>100</v>
      </c>
      <c r="X782" s="2"/>
      <c r="Y782" s="2"/>
      <c r="Z782" s="2"/>
      <c r="AA782" s="2"/>
    </row>
    <row r="783" spans="1:27" x14ac:dyDescent="0.25">
      <c r="A783" s="5" t="s">
        <v>1908</v>
      </c>
      <c r="B783" s="5" t="str">
        <f>VLOOKUP(A783,'ResOrg-group_definitions'!B366:C840,2,FALSE)</f>
        <v>Concordia University Chicago</v>
      </c>
      <c r="C783" s="5" t="s">
        <v>3245</v>
      </c>
      <c r="D783" s="5" t="s">
        <v>9</v>
      </c>
      <c r="E783" s="2">
        <v>15</v>
      </c>
      <c r="F783" s="2">
        <v>124</v>
      </c>
      <c r="G783" s="2">
        <v>12.1</v>
      </c>
      <c r="H783" s="2">
        <v>10</v>
      </c>
      <c r="I783" s="2">
        <v>5</v>
      </c>
      <c r="J783" s="2">
        <v>6</v>
      </c>
      <c r="K783" s="2">
        <v>3</v>
      </c>
      <c r="L783" s="2">
        <v>0</v>
      </c>
      <c r="M783" s="2">
        <v>1</v>
      </c>
      <c r="N783" s="2">
        <v>10</v>
      </c>
      <c r="O783" s="2">
        <v>0</v>
      </c>
      <c r="R783" s="2">
        <v>33.33</v>
      </c>
      <c r="S783" s="2">
        <v>40</v>
      </c>
      <c r="T783" s="2">
        <v>20</v>
      </c>
      <c r="U783" s="2">
        <v>0</v>
      </c>
      <c r="V783" s="2">
        <v>6.67</v>
      </c>
      <c r="W783" s="2">
        <v>100</v>
      </c>
      <c r="X783" s="2"/>
      <c r="Y783" s="2"/>
      <c r="Z783" s="2"/>
      <c r="AA783" s="2"/>
    </row>
    <row r="784" spans="1:27" x14ac:dyDescent="0.25">
      <c r="A784" s="5" t="s">
        <v>1320</v>
      </c>
      <c r="B784" s="5" t="str">
        <f>VLOOKUP(A784,'ResOrg-group_definitions'!B367:C841,2,FALSE)</f>
        <v>Concordia University Irvine</v>
      </c>
      <c r="C784" s="5" t="s">
        <v>3245</v>
      </c>
      <c r="D784" s="5" t="s">
        <v>9</v>
      </c>
      <c r="E784" s="2">
        <v>5</v>
      </c>
      <c r="F784" s="2">
        <v>36</v>
      </c>
      <c r="G784" s="2">
        <v>13.89</v>
      </c>
      <c r="H784" s="2">
        <v>5</v>
      </c>
      <c r="I784" s="2">
        <v>0</v>
      </c>
      <c r="J784" s="2">
        <v>2</v>
      </c>
      <c r="K784" s="2">
        <v>0</v>
      </c>
      <c r="L784" s="2">
        <v>1</v>
      </c>
      <c r="M784" s="2">
        <v>2</v>
      </c>
      <c r="N784" s="2">
        <v>5</v>
      </c>
      <c r="O784" s="2">
        <v>0</v>
      </c>
      <c r="R784" s="2">
        <v>0</v>
      </c>
      <c r="S784" s="2">
        <v>40</v>
      </c>
      <c r="T784" s="2">
        <v>0</v>
      </c>
      <c r="U784" s="2">
        <v>20</v>
      </c>
      <c r="V784" s="2">
        <v>40</v>
      </c>
      <c r="W784" s="2">
        <v>100</v>
      </c>
      <c r="X784" s="2"/>
      <c r="Y784" s="2"/>
      <c r="Z784" s="2"/>
      <c r="AA784" s="2"/>
    </row>
    <row r="785" spans="1:27" x14ac:dyDescent="0.25">
      <c r="A785" s="5" t="s">
        <v>1910</v>
      </c>
      <c r="B785" s="5" t="str">
        <f>VLOOKUP(A785,'ResOrg-group_definitions'!B368:C842,2,FALSE)</f>
        <v>Concordia University Texas</v>
      </c>
      <c r="C785" s="5" t="s">
        <v>3245</v>
      </c>
      <c r="D785" s="5" t="s">
        <v>9</v>
      </c>
      <c r="E785" s="2">
        <v>7</v>
      </c>
      <c r="F785" s="2">
        <v>17</v>
      </c>
      <c r="G785" s="2">
        <v>41.18</v>
      </c>
      <c r="H785" s="2">
        <v>2</v>
      </c>
      <c r="I785" s="2">
        <v>5</v>
      </c>
      <c r="J785" s="2">
        <v>1</v>
      </c>
      <c r="K785" s="2">
        <v>0</v>
      </c>
      <c r="L785" s="2">
        <v>1</v>
      </c>
      <c r="M785" s="2">
        <v>0</v>
      </c>
      <c r="N785" s="2">
        <v>2</v>
      </c>
      <c r="O785" s="2">
        <v>0</v>
      </c>
      <c r="R785" s="2">
        <v>71.430000000000007</v>
      </c>
      <c r="S785" s="2">
        <v>14.29</v>
      </c>
      <c r="T785" s="2">
        <v>0</v>
      </c>
      <c r="U785" s="2">
        <v>14.29</v>
      </c>
      <c r="V785" s="2">
        <v>0</v>
      </c>
      <c r="W785" s="2">
        <v>100</v>
      </c>
      <c r="X785" s="2"/>
      <c r="Y785" s="2"/>
      <c r="Z785" s="2"/>
      <c r="AA785" s="2"/>
    </row>
    <row r="786" spans="1:27" x14ac:dyDescent="0.25">
      <c r="A786" s="5" t="s">
        <v>1912</v>
      </c>
      <c r="B786" s="5" t="str">
        <f>VLOOKUP(A786,'ResOrg-group_definitions'!B369:C843,2,FALSE)</f>
        <v>Contra Costa College</v>
      </c>
      <c r="C786" s="5" t="s">
        <v>3245</v>
      </c>
      <c r="D786" s="5" t="s">
        <v>9</v>
      </c>
      <c r="E786" s="2">
        <v>2</v>
      </c>
      <c r="F786" s="2">
        <v>9</v>
      </c>
      <c r="G786" s="2">
        <v>22.22</v>
      </c>
      <c r="H786" s="2">
        <v>2</v>
      </c>
      <c r="I786" s="2">
        <v>0</v>
      </c>
      <c r="J786" s="2">
        <v>0</v>
      </c>
      <c r="K786" s="2">
        <v>1</v>
      </c>
      <c r="L786" s="2">
        <v>1</v>
      </c>
      <c r="M786" s="2">
        <v>0</v>
      </c>
      <c r="N786" s="2">
        <v>2</v>
      </c>
      <c r="O786" s="2">
        <v>0</v>
      </c>
      <c r="R786" s="2">
        <v>0</v>
      </c>
      <c r="S786" s="2">
        <v>0</v>
      </c>
      <c r="T786" s="2">
        <v>50</v>
      </c>
      <c r="U786" s="2">
        <v>50</v>
      </c>
      <c r="V786" s="2">
        <v>0</v>
      </c>
      <c r="W786" s="2">
        <v>100</v>
      </c>
      <c r="X786" s="2"/>
      <c r="Y786" s="2"/>
      <c r="Z786" s="2"/>
      <c r="AA786" s="2"/>
    </row>
    <row r="787" spans="1:27" x14ac:dyDescent="0.25">
      <c r="A787" s="5" t="s">
        <v>1322</v>
      </c>
      <c r="B787" s="5" t="str">
        <f>VLOOKUP(A787,'ResOrg-group_definitions'!B370:C844,2,FALSE)</f>
        <v>Cosumnes River College</v>
      </c>
      <c r="C787" s="5" t="s">
        <v>3245</v>
      </c>
      <c r="D787" s="5" t="s">
        <v>9</v>
      </c>
      <c r="E787" s="2">
        <v>2</v>
      </c>
      <c r="F787" s="2">
        <v>31</v>
      </c>
      <c r="G787" s="2">
        <v>6.45</v>
      </c>
      <c r="H787" s="2">
        <v>2</v>
      </c>
      <c r="I787" s="2">
        <v>0</v>
      </c>
      <c r="J787" s="2">
        <v>1</v>
      </c>
      <c r="K787" s="2">
        <v>0</v>
      </c>
      <c r="L787" s="2">
        <v>0</v>
      </c>
      <c r="M787" s="2">
        <v>1</v>
      </c>
      <c r="N787" s="2">
        <v>2</v>
      </c>
      <c r="O787" s="2">
        <v>0</v>
      </c>
      <c r="R787" s="2">
        <v>0</v>
      </c>
      <c r="S787" s="2">
        <v>50</v>
      </c>
      <c r="T787" s="2">
        <v>0</v>
      </c>
      <c r="U787" s="2">
        <v>0</v>
      </c>
      <c r="V787" s="2">
        <v>50</v>
      </c>
      <c r="W787" s="2">
        <v>100</v>
      </c>
      <c r="X787" s="2"/>
      <c r="Y787" s="2"/>
      <c r="Z787" s="2"/>
      <c r="AA787" s="2"/>
    </row>
    <row r="788" spans="1:27" x14ac:dyDescent="0.25">
      <c r="A788" s="5" t="s">
        <v>1916</v>
      </c>
      <c r="B788" s="5" t="str">
        <f>VLOOKUP(A788,'ResOrg-group_definitions'!B371:C845,2,FALSE)</f>
        <v>Cuesta College</v>
      </c>
      <c r="C788" s="5" t="s">
        <v>3245</v>
      </c>
      <c r="D788" s="5" t="s">
        <v>9</v>
      </c>
      <c r="E788" s="2">
        <v>3</v>
      </c>
      <c r="F788" s="2">
        <v>18</v>
      </c>
      <c r="G788" s="2">
        <v>16.670000000000002</v>
      </c>
      <c r="H788" s="2">
        <v>3</v>
      </c>
      <c r="I788" s="2">
        <v>0</v>
      </c>
      <c r="J788" s="2">
        <v>0</v>
      </c>
      <c r="K788" s="2">
        <v>3</v>
      </c>
      <c r="L788" s="2">
        <v>0</v>
      </c>
      <c r="M788" s="2">
        <v>0</v>
      </c>
      <c r="N788" s="2">
        <v>3</v>
      </c>
      <c r="O788" s="2">
        <v>0</v>
      </c>
      <c r="R788" s="2">
        <v>0</v>
      </c>
      <c r="S788" s="2">
        <v>0</v>
      </c>
      <c r="T788" s="2">
        <v>100</v>
      </c>
      <c r="U788" s="2">
        <v>0</v>
      </c>
      <c r="V788" s="2">
        <v>0</v>
      </c>
      <c r="W788" s="2">
        <v>100</v>
      </c>
      <c r="X788" s="2"/>
      <c r="Y788" s="2"/>
      <c r="Z788" s="2"/>
      <c r="AA788" s="2"/>
    </row>
    <row r="789" spans="1:27" x14ac:dyDescent="0.25">
      <c r="A789" s="5" t="s">
        <v>1918</v>
      </c>
      <c r="B789" s="5" t="str">
        <f>VLOOKUP(A789,'ResOrg-group_definitions'!B372:C846,2,FALSE)</f>
        <v>Cuyamaca College</v>
      </c>
      <c r="C789" s="5" t="s">
        <v>3245</v>
      </c>
      <c r="D789" s="5" t="s">
        <v>9</v>
      </c>
      <c r="E789" s="2">
        <v>0</v>
      </c>
      <c r="F789" s="2">
        <v>8</v>
      </c>
      <c r="G789" s="2">
        <v>0</v>
      </c>
      <c r="H789" s="2">
        <v>0</v>
      </c>
      <c r="I789" s="2">
        <v>0</v>
      </c>
      <c r="J789" s="2">
        <v>0</v>
      </c>
      <c r="K789" s="2">
        <v>0</v>
      </c>
      <c r="L789" s="2">
        <v>0</v>
      </c>
      <c r="M789" s="2">
        <v>0</v>
      </c>
      <c r="N789" s="2">
        <v>0</v>
      </c>
      <c r="O789" s="2">
        <v>0</v>
      </c>
      <c r="X789" s="2"/>
      <c r="Y789" s="2"/>
      <c r="Z789" s="2"/>
      <c r="AA789" s="2"/>
    </row>
    <row r="790" spans="1:27" x14ac:dyDescent="0.25">
      <c r="A790" s="5" t="s">
        <v>1324</v>
      </c>
      <c r="B790" s="5" t="str">
        <f>VLOOKUP(A790,'ResOrg-group_definitions'!B373:C847,2,FALSE)</f>
        <v>Cypress College</v>
      </c>
      <c r="C790" s="5" t="s">
        <v>3245</v>
      </c>
      <c r="D790" s="5" t="s">
        <v>9</v>
      </c>
      <c r="E790" s="2">
        <v>4</v>
      </c>
      <c r="F790" s="2">
        <v>12</v>
      </c>
      <c r="G790" s="2">
        <v>33.33</v>
      </c>
      <c r="H790" s="2">
        <v>4</v>
      </c>
      <c r="I790" s="2">
        <v>0</v>
      </c>
      <c r="J790" s="2">
        <v>0</v>
      </c>
      <c r="K790" s="2">
        <v>3</v>
      </c>
      <c r="L790" s="2">
        <v>0</v>
      </c>
      <c r="M790" s="2">
        <v>1</v>
      </c>
      <c r="N790" s="2">
        <v>4</v>
      </c>
      <c r="O790" s="2">
        <v>0</v>
      </c>
      <c r="R790" s="2">
        <v>0</v>
      </c>
      <c r="S790" s="2">
        <v>0</v>
      </c>
      <c r="T790" s="2">
        <v>75</v>
      </c>
      <c r="U790" s="2">
        <v>0</v>
      </c>
      <c r="V790" s="2">
        <v>25</v>
      </c>
      <c r="W790" s="2">
        <v>100</v>
      </c>
      <c r="X790" s="2"/>
      <c r="Y790" s="2"/>
      <c r="Z790" s="2"/>
      <c r="AA790" s="2"/>
    </row>
    <row r="791" spans="1:27" x14ac:dyDescent="0.25">
      <c r="A791" s="5" t="s">
        <v>1920</v>
      </c>
      <c r="B791" s="5" t="str">
        <f>VLOOKUP(A791,'ResOrg-group_definitions'!B374:C848,2,FALSE)</f>
        <v>Dallas College</v>
      </c>
      <c r="C791" s="5" t="s">
        <v>3245</v>
      </c>
      <c r="D791" s="5" t="s">
        <v>9</v>
      </c>
      <c r="E791" s="2">
        <v>9</v>
      </c>
      <c r="F791" s="2">
        <v>75</v>
      </c>
      <c r="G791" s="2">
        <v>12</v>
      </c>
      <c r="H791" s="2">
        <v>3</v>
      </c>
      <c r="I791" s="2">
        <v>6</v>
      </c>
      <c r="J791" s="2">
        <v>0</v>
      </c>
      <c r="K791" s="2">
        <v>1</v>
      </c>
      <c r="L791" s="2">
        <v>1</v>
      </c>
      <c r="M791" s="2">
        <v>1</v>
      </c>
      <c r="N791" s="2">
        <v>3</v>
      </c>
      <c r="O791" s="2">
        <v>0</v>
      </c>
      <c r="R791" s="2">
        <v>66.67</v>
      </c>
      <c r="S791" s="2">
        <v>0</v>
      </c>
      <c r="T791" s="2">
        <v>11.11</v>
      </c>
      <c r="U791" s="2">
        <v>11.11</v>
      </c>
      <c r="V791" s="2">
        <v>11.11</v>
      </c>
      <c r="W791" s="2">
        <v>100</v>
      </c>
      <c r="X791" s="2"/>
      <c r="Y791" s="2"/>
      <c r="Z791" s="2"/>
      <c r="AA791" s="2"/>
    </row>
    <row r="792" spans="1:27" x14ac:dyDescent="0.25">
      <c r="A792" s="5" t="s">
        <v>1922</v>
      </c>
      <c r="B792" s="5" t="str">
        <f>VLOOKUP(A792,'ResOrg-group_definitions'!B375:C849,2,FALSE)</f>
        <v>Dalton State College</v>
      </c>
      <c r="C792" s="5" t="s">
        <v>3245</v>
      </c>
      <c r="D792" s="5" t="s">
        <v>9</v>
      </c>
      <c r="E792" s="2">
        <v>9</v>
      </c>
      <c r="F792" s="2">
        <v>107</v>
      </c>
      <c r="G792" s="2">
        <v>8.41</v>
      </c>
      <c r="H792" s="2">
        <v>8</v>
      </c>
      <c r="I792" s="2">
        <v>1</v>
      </c>
      <c r="J792" s="2">
        <v>3</v>
      </c>
      <c r="K792" s="2">
        <v>0</v>
      </c>
      <c r="L792" s="2">
        <v>4</v>
      </c>
      <c r="M792" s="2">
        <v>1</v>
      </c>
      <c r="N792" s="2">
        <v>8</v>
      </c>
      <c r="O792" s="2">
        <v>0</v>
      </c>
      <c r="R792" s="2">
        <v>11.11</v>
      </c>
      <c r="S792" s="2">
        <v>33.33</v>
      </c>
      <c r="T792" s="2">
        <v>0</v>
      </c>
      <c r="U792" s="2">
        <v>44.44</v>
      </c>
      <c r="V792" s="2">
        <v>11.11</v>
      </c>
      <c r="W792" s="2">
        <v>100</v>
      </c>
      <c r="X792" s="2"/>
      <c r="Y792" s="2"/>
      <c r="Z792" s="2"/>
      <c r="AA792" s="2"/>
    </row>
    <row r="793" spans="1:27" x14ac:dyDescent="0.25">
      <c r="A793" s="5" t="s">
        <v>1924</v>
      </c>
      <c r="B793" s="5" t="str">
        <f>VLOOKUP(A793,'ResOrg-group_definitions'!B376:C850,2,FALSE)</f>
        <v>Del Mar College</v>
      </c>
      <c r="C793" s="5" t="s">
        <v>3245</v>
      </c>
      <c r="D793" s="5" t="s">
        <v>9</v>
      </c>
      <c r="E793" s="2">
        <v>5</v>
      </c>
      <c r="F793" s="2">
        <v>19</v>
      </c>
      <c r="G793" s="2">
        <v>26.32</v>
      </c>
      <c r="H793" s="2">
        <v>5</v>
      </c>
      <c r="I793" s="2">
        <v>0</v>
      </c>
      <c r="J793" s="2">
        <v>1</v>
      </c>
      <c r="K793" s="2">
        <v>2</v>
      </c>
      <c r="L793" s="2">
        <v>1</v>
      </c>
      <c r="M793" s="2">
        <v>1</v>
      </c>
      <c r="N793" s="2">
        <v>5</v>
      </c>
      <c r="O793" s="2">
        <v>0</v>
      </c>
      <c r="R793" s="2">
        <v>0</v>
      </c>
      <c r="S793" s="2">
        <v>20</v>
      </c>
      <c r="T793" s="2">
        <v>40</v>
      </c>
      <c r="U793" s="2">
        <v>20</v>
      </c>
      <c r="V793" s="2">
        <v>20</v>
      </c>
      <c r="W793" s="2">
        <v>100</v>
      </c>
      <c r="X793" s="2"/>
      <c r="Y793" s="2"/>
      <c r="Z793" s="2"/>
      <c r="AA793" s="2"/>
    </row>
    <row r="794" spans="1:27" x14ac:dyDescent="0.25">
      <c r="A794" s="5" t="s">
        <v>1926</v>
      </c>
      <c r="B794" s="5" t="str">
        <f>VLOOKUP(A794,'ResOrg-group_definitions'!B377:C851,2,FALSE)</f>
        <v>Dodge City Community College</v>
      </c>
      <c r="C794" s="5" t="s">
        <v>3245</v>
      </c>
      <c r="D794" s="5" t="s">
        <v>9</v>
      </c>
      <c r="E794" s="2">
        <v>0</v>
      </c>
      <c r="F794" s="2">
        <v>6</v>
      </c>
      <c r="G794" s="2">
        <v>0</v>
      </c>
      <c r="H794" s="2">
        <v>0</v>
      </c>
      <c r="I794" s="2">
        <v>0</v>
      </c>
      <c r="J794" s="2">
        <v>0</v>
      </c>
      <c r="K794" s="2">
        <v>0</v>
      </c>
      <c r="L794" s="2">
        <v>0</v>
      </c>
      <c r="M794" s="2">
        <v>0</v>
      </c>
      <c r="N794" s="2">
        <v>0</v>
      </c>
      <c r="O794" s="2">
        <v>0</v>
      </c>
      <c r="X794" s="2"/>
      <c r="Y794" s="2"/>
      <c r="Z794" s="2"/>
      <c r="AA794" s="2"/>
    </row>
    <row r="795" spans="1:27" x14ac:dyDescent="0.25">
      <c r="A795" s="5" t="s">
        <v>1928</v>
      </c>
      <c r="B795" s="5" t="str">
        <f>VLOOKUP(A795,'ResOrg-group_definitions'!B378:C852,2,FALSE)</f>
        <v>Dominican College of Blauvelt</v>
      </c>
      <c r="C795" s="5" t="s">
        <v>3245</v>
      </c>
      <c r="D795" s="5" t="s">
        <v>9</v>
      </c>
      <c r="E795" s="2">
        <v>4</v>
      </c>
      <c r="F795" s="2">
        <v>46</v>
      </c>
      <c r="G795" s="2">
        <v>8.6999999999999993</v>
      </c>
      <c r="H795" s="2">
        <v>2</v>
      </c>
      <c r="I795" s="2">
        <v>2</v>
      </c>
      <c r="J795" s="2">
        <v>0</v>
      </c>
      <c r="K795" s="2">
        <v>1</v>
      </c>
      <c r="L795" s="2">
        <v>1</v>
      </c>
      <c r="M795" s="2">
        <v>0</v>
      </c>
      <c r="N795" s="2">
        <v>2</v>
      </c>
      <c r="O795" s="2">
        <v>0</v>
      </c>
      <c r="R795" s="2">
        <v>50</v>
      </c>
      <c r="S795" s="2">
        <v>0</v>
      </c>
      <c r="T795" s="2">
        <v>25</v>
      </c>
      <c r="U795" s="2">
        <v>25</v>
      </c>
      <c r="V795" s="2">
        <v>0</v>
      </c>
      <c r="W795" s="2">
        <v>100</v>
      </c>
      <c r="X795" s="2"/>
      <c r="Y795" s="2"/>
      <c r="Z795" s="2"/>
      <c r="AA795" s="2"/>
    </row>
    <row r="796" spans="1:27" x14ac:dyDescent="0.25">
      <c r="A796" s="5" t="s">
        <v>1930</v>
      </c>
      <c r="B796" s="5" t="str">
        <f>VLOOKUP(A796,'ResOrg-group_definitions'!B379:C853,2,FALSE)</f>
        <v>Dominican University</v>
      </c>
      <c r="C796" s="5" t="s">
        <v>3245</v>
      </c>
      <c r="D796" s="5" t="s">
        <v>9</v>
      </c>
      <c r="E796" s="2">
        <v>50</v>
      </c>
      <c r="F796" s="2">
        <v>266</v>
      </c>
      <c r="G796" s="2">
        <v>18.8</v>
      </c>
      <c r="H796" s="2">
        <v>46</v>
      </c>
      <c r="I796" s="2">
        <v>4</v>
      </c>
      <c r="J796" s="2">
        <v>23</v>
      </c>
      <c r="K796" s="2">
        <v>9</v>
      </c>
      <c r="L796" s="2">
        <v>8</v>
      </c>
      <c r="M796" s="2">
        <v>6</v>
      </c>
      <c r="N796" s="2">
        <v>46</v>
      </c>
      <c r="O796" s="2">
        <v>0</v>
      </c>
      <c r="R796" s="2">
        <v>8</v>
      </c>
      <c r="S796" s="2">
        <v>46</v>
      </c>
      <c r="T796" s="2">
        <v>18</v>
      </c>
      <c r="U796" s="2">
        <v>16</v>
      </c>
      <c r="V796" s="2">
        <v>12</v>
      </c>
      <c r="W796" s="2">
        <v>100</v>
      </c>
      <c r="X796" s="2"/>
      <c r="Y796" s="2"/>
      <c r="Z796" s="2"/>
      <c r="AA796" s="2"/>
    </row>
    <row r="797" spans="1:27" x14ac:dyDescent="0.25">
      <c r="A797" s="5" t="s">
        <v>1326</v>
      </c>
      <c r="B797" s="5" t="str">
        <f>VLOOKUP(A797,'ResOrg-group_definitions'!B380:C854,2,FALSE)</f>
        <v>Dominican University of California</v>
      </c>
      <c r="C797" s="5" t="s">
        <v>3245</v>
      </c>
      <c r="D797" s="5" t="s">
        <v>9</v>
      </c>
      <c r="E797" s="2">
        <v>73</v>
      </c>
      <c r="F797" s="2">
        <v>215</v>
      </c>
      <c r="G797" s="2">
        <v>33.950000000000003</v>
      </c>
      <c r="H797" s="2">
        <v>63</v>
      </c>
      <c r="I797" s="2">
        <v>10</v>
      </c>
      <c r="J797" s="2">
        <v>27</v>
      </c>
      <c r="K797" s="2">
        <v>24</v>
      </c>
      <c r="L797" s="2">
        <v>7</v>
      </c>
      <c r="M797" s="2">
        <v>5</v>
      </c>
      <c r="N797" s="2">
        <v>63</v>
      </c>
      <c r="O797" s="2">
        <v>0</v>
      </c>
      <c r="R797" s="2">
        <v>13.7</v>
      </c>
      <c r="S797" s="2">
        <v>36.99</v>
      </c>
      <c r="T797" s="2">
        <v>32.880000000000003</v>
      </c>
      <c r="U797" s="2">
        <v>9.59</v>
      </c>
      <c r="V797" s="2">
        <v>6.85</v>
      </c>
      <c r="W797" s="2">
        <v>100</v>
      </c>
      <c r="X797" s="2"/>
      <c r="Y797" s="2"/>
      <c r="Z797" s="2"/>
      <c r="AA797" s="2"/>
    </row>
    <row r="798" spans="1:27" x14ac:dyDescent="0.25">
      <c r="A798" s="5" t="s">
        <v>1934</v>
      </c>
      <c r="B798" s="5" t="str">
        <f>VLOOKUP(A798,'ResOrg-group_definitions'!B381:C855,2,FALSE)</f>
        <v>East Los Angeles College</v>
      </c>
      <c r="C798" s="5" t="s">
        <v>3245</v>
      </c>
      <c r="D798" s="5" t="s">
        <v>9</v>
      </c>
      <c r="E798" s="2">
        <v>15</v>
      </c>
      <c r="F798" s="2">
        <v>32</v>
      </c>
      <c r="G798" s="2">
        <v>46.88</v>
      </c>
      <c r="H798" s="2">
        <v>12</v>
      </c>
      <c r="I798" s="2">
        <v>3</v>
      </c>
      <c r="J798" s="2">
        <v>4</v>
      </c>
      <c r="K798" s="2">
        <v>1</v>
      </c>
      <c r="L798" s="2">
        <v>5</v>
      </c>
      <c r="M798" s="2">
        <v>2</v>
      </c>
      <c r="N798" s="2">
        <v>12</v>
      </c>
      <c r="O798" s="2">
        <v>0</v>
      </c>
      <c r="R798" s="2">
        <v>20</v>
      </c>
      <c r="S798" s="2">
        <v>26.67</v>
      </c>
      <c r="T798" s="2">
        <v>6.67</v>
      </c>
      <c r="U798" s="2">
        <v>33.33</v>
      </c>
      <c r="V798" s="2">
        <v>13.33</v>
      </c>
      <c r="W798" s="2">
        <v>100</v>
      </c>
      <c r="X798" s="2"/>
      <c r="Y798" s="2"/>
      <c r="Z798" s="2"/>
      <c r="AA798" s="2"/>
    </row>
    <row r="799" spans="1:27" x14ac:dyDescent="0.25">
      <c r="A799" s="5" t="s">
        <v>1936</v>
      </c>
      <c r="B799" s="5" t="str">
        <f>VLOOKUP(A799,'ResOrg-group_definitions'!B382:C856,2,FALSE)</f>
        <v>Eastern New Mexico University</v>
      </c>
      <c r="C799" s="5" t="s">
        <v>3245</v>
      </c>
      <c r="D799" s="5" t="s">
        <v>9</v>
      </c>
      <c r="E799" s="2">
        <v>63</v>
      </c>
      <c r="F799" s="2">
        <v>295</v>
      </c>
      <c r="G799" s="2">
        <v>21.36</v>
      </c>
      <c r="H799" s="2">
        <v>34</v>
      </c>
      <c r="I799" s="2">
        <v>29</v>
      </c>
      <c r="J799" s="2">
        <v>3</v>
      </c>
      <c r="K799" s="2">
        <v>22</v>
      </c>
      <c r="L799" s="2">
        <v>7</v>
      </c>
      <c r="M799" s="2">
        <v>2</v>
      </c>
      <c r="N799" s="2">
        <v>34</v>
      </c>
      <c r="O799" s="2">
        <v>0</v>
      </c>
      <c r="R799" s="2">
        <v>46.03</v>
      </c>
      <c r="S799" s="2">
        <v>4.76</v>
      </c>
      <c r="T799" s="2">
        <v>34.92</v>
      </c>
      <c r="U799" s="2">
        <v>11.11</v>
      </c>
      <c r="V799" s="2">
        <v>3.17</v>
      </c>
      <c r="W799" s="2">
        <v>100</v>
      </c>
      <c r="X799" s="2"/>
      <c r="Y799" s="2"/>
      <c r="Z799" s="2"/>
      <c r="AA799" s="2"/>
    </row>
    <row r="800" spans="1:27" x14ac:dyDescent="0.25">
      <c r="A800" s="5" t="s">
        <v>1330</v>
      </c>
      <c r="B800" s="5" t="str">
        <f>VLOOKUP(A800,'ResOrg-group_definitions'!B383:C857,2,FALSE)</f>
        <v>El Camino College</v>
      </c>
      <c r="C800" s="5" t="s">
        <v>3245</v>
      </c>
      <c r="D800" s="5" t="s">
        <v>9</v>
      </c>
      <c r="E800" s="2">
        <v>5</v>
      </c>
      <c r="F800" s="2">
        <v>44</v>
      </c>
      <c r="G800" s="2">
        <v>11.36</v>
      </c>
      <c r="H800" s="2">
        <v>3</v>
      </c>
      <c r="I800" s="2">
        <v>2</v>
      </c>
      <c r="J800" s="2">
        <v>0</v>
      </c>
      <c r="K800" s="2">
        <v>0</v>
      </c>
      <c r="L800" s="2">
        <v>3</v>
      </c>
      <c r="M800" s="2">
        <v>0</v>
      </c>
      <c r="N800" s="2">
        <v>3</v>
      </c>
      <c r="O800" s="2">
        <v>0</v>
      </c>
      <c r="R800" s="2">
        <v>40</v>
      </c>
      <c r="S800" s="2">
        <v>0</v>
      </c>
      <c r="T800" s="2">
        <v>0</v>
      </c>
      <c r="U800" s="2">
        <v>60</v>
      </c>
      <c r="V800" s="2">
        <v>0</v>
      </c>
      <c r="W800" s="2">
        <v>100</v>
      </c>
      <c r="X800" s="2"/>
      <c r="Y800" s="2"/>
      <c r="Z800" s="2"/>
      <c r="AA800" s="2"/>
    </row>
    <row r="801" spans="1:27" x14ac:dyDescent="0.25">
      <c r="A801" s="5" t="s">
        <v>1940</v>
      </c>
      <c r="B801" s="5" t="str">
        <f>VLOOKUP(A801,'ResOrg-group_definitions'!B384:C858,2,FALSE)</f>
        <v>El Paso Community College</v>
      </c>
      <c r="C801" s="5" t="s">
        <v>3245</v>
      </c>
      <c r="D801" s="5" t="s">
        <v>9</v>
      </c>
      <c r="E801" s="2">
        <v>25</v>
      </c>
      <c r="F801" s="2">
        <v>74</v>
      </c>
      <c r="G801" s="2">
        <v>33.78</v>
      </c>
      <c r="H801" s="2">
        <v>23</v>
      </c>
      <c r="I801" s="2">
        <v>2</v>
      </c>
      <c r="J801" s="2">
        <v>15</v>
      </c>
      <c r="K801" s="2">
        <v>6</v>
      </c>
      <c r="L801" s="2">
        <v>1</v>
      </c>
      <c r="M801" s="2">
        <v>1</v>
      </c>
      <c r="N801" s="2">
        <v>23</v>
      </c>
      <c r="O801" s="2">
        <v>0</v>
      </c>
      <c r="R801" s="2">
        <v>8</v>
      </c>
      <c r="S801" s="2">
        <v>60</v>
      </c>
      <c r="T801" s="2">
        <v>24</v>
      </c>
      <c r="U801" s="2">
        <v>4</v>
      </c>
      <c r="V801" s="2">
        <v>4</v>
      </c>
      <c r="W801" s="2">
        <v>100</v>
      </c>
      <c r="X801" s="2"/>
      <c r="Y801" s="2"/>
      <c r="Z801" s="2"/>
      <c r="AA801" s="2"/>
    </row>
    <row r="802" spans="1:27" x14ac:dyDescent="0.25">
      <c r="A802" s="5" t="s">
        <v>1942</v>
      </c>
      <c r="B802" s="5" t="str">
        <f>VLOOKUP(A802,'ResOrg-group_definitions'!B385:C859,2,FALSE)</f>
        <v>Elgin Community College</v>
      </c>
      <c r="C802" s="5" t="s">
        <v>3245</v>
      </c>
      <c r="D802" s="5" t="s">
        <v>9</v>
      </c>
      <c r="E802" s="2">
        <v>2</v>
      </c>
      <c r="F802" s="2">
        <v>11</v>
      </c>
      <c r="G802" s="2">
        <v>18.18</v>
      </c>
      <c r="H802" s="2">
        <v>0</v>
      </c>
      <c r="I802" s="2">
        <v>2</v>
      </c>
      <c r="J802" s="2">
        <v>0</v>
      </c>
      <c r="K802" s="2">
        <v>0</v>
      </c>
      <c r="L802" s="2">
        <v>0</v>
      </c>
      <c r="M802" s="2">
        <v>0</v>
      </c>
      <c r="N802" s="2">
        <v>0</v>
      </c>
      <c r="O802" s="2">
        <v>0</v>
      </c>
      <c r="R802" s="2">
        <v>100</v>
      </c>
      <c r="S802" s="2">
        <v>0</v>
      </c>
      <c r="T802" s="2">
        <v>0</v>
      </c>
      <c r="U802" s="2">
        <v>0</v>
      </c>
      <c r="V802" s="2">
        <v>0</v>
      </c>
      <c r="W802" s="2">
        <v>100</v>
      </c>
      <c r="X802" s="2"/>
      <c r="Y802" s="2"/>
      <c r="Z802" s="2"/>
      <c r="AA802" s="2"/>
    </row>
    <row r="803" spans="1:27" x14ac:dyDescent="0.25">
      <c r="A803" s="5" t="s">
        <v>1944</v>
      </c>
      <c r="B803" s="5" t="str">
        <f>VLOOKUP(A803,'ResOrg-group_definitions'!B386:C860,2,FALSE)</f>
        <v>Elmhurst University</v>
      </c>
      <c r="C803" s="5" t="s">
        <v>3245</v>
      </c>
      <c r="D803" s="5" t="s">
        <v>9</v>
      </c>
      <c r="E803" s="2">
        <v>30</v>
      </c>
      <c r="F803" s="2">
        <v>158</v>
      </c>
      <c r="G803" s="2">
        <v>18.989999999999998</v>
      </c>
      <c r="H803" s="2">
        <v>16</v>
      </c>
      <c r="I803" s="2">
        <v>14</v>
      </c>
      <c r="J803" s="2">
        <v>4</v>
      </c>
      <c r="K803" s="2">
        <v>6</v>
      </c>
      <c r="L803" s="2">
        <v>3</v>
      </c>
      <c r="M803" s="2">
        <v>3</v>
      </c>
      <c r="N803" s="2">
        <v>16</v>
      </c>
      <c r="O803" s="2">
        <v>0</v>
      </c>
      <c r="R803" s="2">
        <v>46.67</v>
      </c>
      <c r="S803" s="2">
        <v>13.33</v>
      </c>
      <c r="T803" s="2">
        <v>20</v>
      </c>
      <c r="U803" s="2">
        <v>10</v>
      </c>
      <c r="V803" s="2">
        <v>10</v>
      </c>
      <c r="W803" s="2">
        <v>100</v>
      </c>
      <c r="X803" s="2"/>
      <c r="Y803" s="2"/>
      <c r="Z803" s="2"/>
      <c r="AA803" s="2"/>
    </row>
    <row r="804" spans="1:27" x14ac:dyDescent="0.25">
      <c r="A804" s="5" t="s">
        <v>1946</v>
      </c>
      <c r="B804" s="5" t="str">
        <f>VLOOKUP(A804,'ResOrg-group_definitions'!B387:C861,2,FALSE)</f>
        <v>Essex County College</v>
      </c>
      <c r="C804" s="5" t="s">
        <v>3245</v>
      </c>
      <c r="D804" s="5" t="s">
        <v>9</v>
      </c>
      <c r="E804" s="2">
        <v>4</v>
      </c>
      <c r="F804" s="2">
        <v>28</v>
      </c>
      <c r="G804" s="2">
        <v>14.29</v>
      </c>
      <c r="H804" s="2">
        <v>2</v>
      </c>
      <c r="I804" s="2">
        <v>2</v>
      </c>
      <c r="J804" s="2">
        <v>1</v>
      </c>
      <c r="K804" s="2">
        <v>1</v>
      </c>
      <c r="L804" s="2">
        <v>0</v>
      </c>
      <c r="M804" s="2">
        <v>0</v>
      </c>
      <c r="N804" s="2">
        <v>2</v>
      </c>
      <c r="O804" s="2">
        <v>0</v>
      </c>
      <c r="R804" s="2">
        <v>50</v>
      </c>
      <c r="S804" s="2">
        <v>25</v>
      </c>
      <c r="T804" s="2">
        <v>25</v>
      </c>
      <c r="U804" s="2">
        <v>0</v>
      </c>
      <c r="V804" s="2">
        <v>0</v>
      </c>
      <c r="W804" s="2">
        <v>100</v>
      </c>
      <c r="X804" s="2"/>
      <c r="Y804" s="2"/>
      <c r="Z804" s="2"/>
      <c r="AA804" s="2"/>
    </row>
    <row r="805" spans="1:27" x14ac:dyDescent="0.25">
      <c r="A805" s="5" t="s">
        <v>1948</v>
      </c>
      <c r="B805" s="5" t="str">
        <f>VLOOKUP(A805,'ResOrg-group_definitions'!B388:C862,2,FALSE)</f>
        <v>Estrella Mountain Community College</v>
      </c>
      <c r="C805" s="5" t="s">
        <v>3245</v>
      </c>
      <c r="D805" s="5" t="s">
        <v>9</v>
      </c>
      <c r="E805" s="2">
        <v>5</v>
      </c>
      <c r="F805" s="2">
        <v>10</v>
      </c>
      <c r="G805" s="2">
        <v>50</v>
      </c>
      <c r="H805" s="2">
        <v>4</v>
      </c>
      <c r="I805" s="2">
        <v>1</v>
      </c>
      <c r="J805" s="2">
        <v>4</v>
      </c>
      <c r="K805" s="2">
        <v>0</v>
      </c>
      <c r="L805" s="2">
        <v>0</v>
      </c>
      <c r="M805" s="2">
        <v>0</v>
      </c>
      <c r="N805" s="2">
        <v>4</v>
      </c>
      <c r="O805" s="2">
        <v>0</v>
      </c>
      <c r="R805" s="2">
        <v>20</v>
      </c>
      <c r="S805" s="2">
        <v>80</v>
      </c>
      <c r="T805" s="2">
        <v>0</v>
      </c>
      <c r="U805" s="2">
        <v>0</v>
      </c>
      <c r="V805" s="2">
        <v>0</v>
      </c>
      <c r="W805" s="2">
        <v>100</v>
      </c>
      <c r="X805" s="2"/>
      <c r="Y805" s="2"/>
      <c r="Z805" s="2"/>
      <c r="AA805" s="2"/>
    </row>
    <row r="806" spans="1:27" x14ac:dyDescent="0.25">
      <c r="A806" s="5" t="s">
        <v>1334</v>
      </c>
      <c r="B806" s="5" t="str">
        <f>VLOOKUP(A806,'ResOrg-group_definitions'!B389:C863,2,FALSE)</f>
        <v>Evergreen Valley College</v>
      </c>
      <c r="C806" s="5" t="s">
        <v>3245</v>
      </c>
      <c r="D806" s="5" t="s">
        <v>9</v>
      </c>
      <c r="E806" s="2">
        <v>1</v>
      </c>
      <c r="F806" s="2">
        <v>12</v>
      </c>
      <c r="G806" s="2">
        <v>8.33</v>
      </c>
      <c r="H806" s="2">
        <v>1</v>
      </c>
      <c r="I806" s="2">
        <v>0</v>
      </c>
      <c r="J806" s="2">
        <v>0</v>
      </c>
      <c r="K806" s="2">
        <v>1</v>
      </c>
      <c r="L806" s="2">
        <v>0</v>
      </c>
      <c r="M806" s="2">
        <v>0</v>
      </c>
      <c r="N806" s="2">
        <v>1</v>
      </c>
      <c r="O806" s="2">
        <v>0</v>
      </c>
      <c r="R806" s="2">
        <v>0</v>
      </c>
      <c r="S806" s="2">
        <v>0</v>
      </c>
      <c r="T806" s="2">
        <v>100</v>
      </c>
      <c r="U806" s="2">
        <v>0</v>
      </c>
      <c r="V806" s="2">
        <v>0</v>
      </c>
      <c r="W806" s="2">
        <v>100</v>
      </c>
      <c r="X806" s="2"/>
      <c r="Y806" s="2"/>
      <c r="Z806" s="2"/>
      <c r="AA806" s="2"/>
    </row>
    <row r="807" spans="1:27" x14ac:dyDescent="0.25">
      <c r="A807" s="5" t="s">
        <v>1950</v>
      </c>
      <c r="B807" s="5" t="str">
        <f>VLOOKUP(A807,'ResOrg-group_definitions'!B390:C864,2,FALSE)</f>
        <v>Fairleigh Dickinson University</v>
      </c>
      <c r="C807" s="5" t="s">
        <v>3245</v>
      </c>
      <c r="D807" s="5" t="s">
        <v>9</v>
      </c>
      <c r="E807" s="2">
        <v>142</v>
      </c>
      <c r="F807" s="2">
        <v>865</v>
      </c>
      <c r="G807" s="2">
        <v>16.420000000000002</v>
      </c>
      <c r="H807" s="2">
        <v>84</v>
      </c>
      <c r="I807" s="2">
        <v>58</v>
      </c>
      <c r="J807" s="2">
        <v>41</v>
      </c>
      <c r="K807" s="2">
        <v>15</v>
      </c>
      <c r="L807" s="2">
        <v>15</v>
      </c>
      <c r="M807" s="2">
        <v>13</v>
      </c>
      <c r="N807" s="2">
        <v>84</v>
      </c>
      <c r="O807" s="2">
        <v>0</v>
      </c>
      <c r="R807" s="2">
        <v>40.85</v>
      </c>
      <c r="S807" s="2">
        <v>28.87</v>
      </c>
      <c r="T807" s="2">
        <v>10.56</v>
      </c>
      <c r="U807" s="2">
        <v>10.56</v>
      </c>
      <c r="V807" s="2">
        <v>9.15</v>
      </c>
      <c r="W807" s="2">
        <v>100</v>
      </c>
      <c r="X807" s="2"/>
      <c r="Y807" s="2"/>
      <c r="Z807" s="2"/>
      <c r="AA807" s="2"/>
    </row>
    <row r="808" spans="1:27" x14ac:dyDescent="0.25">
      <c r="A808" s="5" t="s">
        <v>1954</v>
      </c>
      <c r="B808" s="5" t="str">
        <f>VLOOKUP(A808,'ResOrg-group_definitions'!B391:C865,2,FALSE)</f>
        <v>Felician College</v>
      </c>
      <c r="C808" s="5" t="s">
        <v>3245</v>
      </c>
      <c r="D808" s="5" t="s">
        <v>9</v>
      </c>
      <c r="E808" s="2">
        <v>1</v>
      </c>
      <c r="F808" s="2">
        <v>43</v>
      </c>
      <c r="G808" s="2">
        <v>2.33</v>
      </c>
      <c r="H808" s="2">
        <v>1</v>
      </c>
      <c r="I808" s="2">
        <v>0</v>
      </c>
      <c r="J808" s="2">
        <v>0</v>
      </c>
      <c r="K808" s="2">
        <v>1</v>
      </c>
      <c r="L808" s="2">
        <v>0</v>
      </c>
      <c r="M808" s="2">
        <v>0</v>
      </c>
      <c r="N808" s="2">
        <v>1</v>
      </c>
      <c r="O808" s="2">
        <v>0</v>
      </c>
      <c r="R808" s="2">
        <v>0</v>
      </c>
      <c r="S808" s="2">
        <v>0</v>
      </c>
      <c r="T808" s="2">
        <v>100</v>
      </c>
      <c r="U808" s="2">
        <v>0</v>
      </c>
      <c r="V808" s="2">
        <v>0</v>
      </c>
      <c r="W808" s="2">
        <v>100</v>
      </c>
      <c r="X808" s="2"/>
      <c r="Y808" s="2"/>
      <c r="Z808" s="2"/>
      <c r="AA808" s="2"/>
    </row>
    <row r="809" spans="1:27" x14ac:dyDescent="0.25">
      <c r="A809" s="5" t="s">
        <v>1956</v>
      </c>
      <c r="B809" s="5" t="str">
        <f>VLOOKUP(A809,'ResOrg-group_definitions'!B392:C866,2,FALSE)</f>
        <v>Florida SouthWestern State College</v>
      </c>
      <c r="C809" s="5" t="s">
        <v>3245</v>
      </c>
      <c r="D809" s="5" t="s">
        <v>9</v>
      </c>
      <c r="E809" s="2">
        <v>4</v>
      </c>
      <c r="F809" s="2">
        <v>65</v>
      </c>
      <c r="G809" s="2">
        <v>6.15</v>
      </c>
      <c r="H809" s="2">
        <v>1</v>
      </c>
      <c r="I809" s="2">
        <v>3</v>
      </c>
      <c r="J809" s="2">
        <v>0</v>
      </c>
      <c r="K809" s="2">
        <v>0</v>
      </c>
      <c r="L809" s="2">
        <v>0</v>
      </c>
      <c r="M809" s="2">
        <v>1</v>
      </c>
      <c r="N809" s="2">
        <v>1</v>
      </c>
      <c r="O809" s="2">
        <v>0</v>
      </c>
      <c r="R809" s="2">
        <v>75</v>
      </c>
      <c r="S809" s="2">
        <v>0</v>
      </c>
      <c r="T809" s="2">
        <v>0</v>
      </c>
      <c r="U809" s="2">
        <v>0</v>
      </c>
      <c r="V809" s="2">
        <v>25</v>
      </c>
      <c r="W809" s="2">
        <v>100</v>
      </c>
      <c r="X809" s="2"/>
      <c r="Y809" s="2"/>
      <c r="Z809" s="2"/>
      <c r="AA809" s="2"/>
    </row>
    <row r="810" spans="1:27" x14ac:dyDescent="0.25">
      <c r="A810" s="5" t="s">
        <v>1958</v>
      </c>
      <c r="B810" s="5" t="str">
        <f>VLOOKUP(A810,'ResOrg-group_definitions'!B393:C867,2,FALSE)</f>
        <v>Frank Phillips College</v>
      </c>
      <c r="C810" s="5" t="s">
        <v>3245</v>
      </c>
      <c r="D810" s="5" t="s">
        <v>9</v>
      </c>
      <c r="E810" s="2">
        <v>0</v>
      </c>
      <c r="F810" s="2">
        <v>1</v>
      </c>
      <c r="G810" s="2">
        <v>0</v>
      </c>
      <c r="H810" s="2">
        <v>0</v>
      </c>
      <c r="I810" s="2">
        <v>0</v>
      </c>
      <c r="J810" s="2">
        <v>0</v>
      </c>
      <c r="K810" s="2">
        <v>0</v>
      </c>
      <c r="L810" s="2">
        <v>0</v>
      </c>
      <c r="M810" s="2">
        <v>0</v>
      </c>
      <c r="N810" s="2">
        <v>0</v>
      </c>
      <c r="O810" s="2">
        <v>0</v>
      </c>
      <c r="X810" s="2"/>
      <c r="Y810" s="2"/>
      <c r="Z810" s="2"/>
      <c r="AA810" s="2"/>
    </row>
    <row r="811" spans="1:27" x14ac:dyDescent="0.25">
      <c r="A811" s="5" t="s">
        <v>1338</v>
      </c>
      <c r="B811" s="5" t="str">
        <f>VLOOKUP(A811,'ResOrg-group_definitions'!B394:C868,2,FALSE)</f>
        <v>Fresno City College</v>
      </c>
      <c r="C811" s="5" t="s">
        <v>3245</v>
      </c>
      <c r="D811" s="5" t="s">
        <v>9</v>
      </c>
      <c r="E811" s="2">
        <v>6</v>
      </c>
      <c r="F811" s="2">
        <v>17</v>
      </c>
      <c r="G811" s="2">
        <v>35.29</v>
      </c>
      <c r="H811" s="2">
        <v>3</v>
      </c>
      <c r="I811" s="2">
        <v>3</v>
      </c>
      <c r="J811" s="2">
        <v>1</v>
      </c>
      <c r="K811" s="2">
        <v>1</v>
      </c>
      <c r="L811" s="2">
        <v>0</v>
      </c>
      <c r="M811" s="2">
        <v>1</v>
      </c>
      <c r="N811" s="2">
        <v>3</v>
      </c>
      <c r="O811" s="2">
        <v>0</v>
      </c>
      <c r="R811" s="2">
        <v>50</v>
      </c>
      <c r="S811" s="2">
        <v>16.670000000000002</v>
      </c>
      <c r="T811" s="2">
        <v>16.670000000000002</v>
      </c>
      <c r="U811" s="2">
        <v>0</v>
      </c>
      <c r="V811" s="2">
        <v>16.670000000000002</v>
      </c>
      <c r="W811" s="2">
        <v>100</v>
      </c>
      <c r="X811" s="2"/>
      <c r="Y811" s="2"/>
      <c r="Z811" s="2"/>
      <c r="AA811" s="2"/>
    </row>
    <row r="812" spans="1:27" x14ac:dyDescent="0.25">
      <c r="A812" s="5" t="s">
        <v>1960</v>
      </c>
      <c r="B812" s="5" t="str">
        <f>VLOOKUP(A812,'ResOrg-group_definitions'!B395:C869,2,FALSE)</f>
        <v>Fresno Pacific University</v>
      </c>
      <c r="C812" s="5" t="s">
        <v>3245</v>
      </c>
      <c r="D812" s="5" t="s">
        <v>9</v>
      </c>
      <c r="E812" s="2">
        <v>8</v>
      </c>
      <c r="F812" s="2">
        <v>85</v>
      </c>
      <c r="G812" s="2">
        <v>9.41</v>
      </c>
      <c r="H812" s="2">
        <v>4</v>
      </c>
      <c r="I812" s="2">
        <v>4</v>
      </c>
      <c r="J812" s="2">
        <v>0</v>
      </c>
      <c r="K812" s="2">
        <v>0</v>
      </c>
      <c r="L812" s="2">
        <v>3</v>
      </c>
      <c r="M812" s="2">
        <v>1</v>
      </c>
      <c r="N812" s="2">
        <v>4</v>
      </c>
      <c r="O812" s="2">
        <v>0</v>
      </c>
      <c r="R812" s="2">
        <v>50</v>
      </c>
      <c r="S812" s="2">
        <v>0</v>
      </c>
      <c r="T812" s="2">
        <v>0</v>
      </c>
      <c r="U812" s="2">
        <v>37.5</v>
      </c>
      <c r="V812" s="2">
        <v>12.5</v>
      </c>
      <c r="W812" s="2">
        <v>100</v>
      </c>
      <c r="X812" s="2"/>
      <c r="Y812" s="2"/>
      <c r="Z812" s="2"/>
      <c r="AA812" s="2"/>
    </row>
    <row r="813" spans="1:27" x14ac:dyDescent="0.25">
      <c r="A813" s="5" t="s">
        <v>1340</v>
      </c>
      <c r="B813" s="5" t="str">
        <f>VLOOKUP(A813,'ResOrg-group_definitions'!B396:C870,2,FALSE)</f>
        <v>Fullerton College</v>
      </c>
      <c r="C813" s="5" t="s">
        <v>3245</v>
      </c>
      <c r="D813" s="5" t="s">
        <v>9</v>
      </c>
      <c r="E813" s="2">
        <v>8</v>
      </c>
      <c r="F813" s="2">
        <v>21</v>
      </c>
      <c r="G813" s="2">
        <v>38.1</v>
      </c>
      <c r="H813" s="2">
        <v>6</v>
      </c>
      <c r="I813" s="2">
        <v>2</v>
      </c>
      <c r="J813" s="2">
        <v>3</v>
      </c>
      <c r="K813" s="2">
        <v>2</v>
      </c>
      <c r="L813" s="2">
        <v>1</v>
      </c>
      <c r="M813" s="2">
        <v>0</v>
      </c>
      <c r="N813" s="2">
        <v>6</v>
      </c>
      <c r="O813" s="2">
        <v>0</v>
      </c>
      <c r="R813" s="2">
        <v>25</v>
      </c>
      <c r="S813" s="2">
        <v>37.5</v>
      </c>
      <c r="T813" s="2">
        <v>25</v>
      </c>
      <c r="U813" s="2">
        <v>12.5</v>
      </c>
      <c r="V813" s="2">
        <v>0</v>
      </c>
      <c r="W813" s="2">
        <v>100</v>
      </c>
      <c r="X813" s="2"/>
      <c r="Y813" s="2"/>
      <c r="Z813" s="2"/>
      <c r="AA813" s="2"/>
    </row>
    <row r="814" spans="1:27" x14ac:dyDescent="0.25">
      <c r="A814" s="5" t="s">
        <v>1962</v>
      </c>
      <c r="B814" s="5" t="str">
        <f>VLOOKUP(A814,'ResOrg-group_definitions'!B397:C871,2,FALSE)</f>
        <v>Galveston College</v>
      </c>
      <c r="C814" s="5" t="s">
        <v>3245</v>
      </c>
      <c r="D814" s="5" t="s">
        <v>9</v>
      </c>
      <c r="E814" s="2">
        <v>1</v>
      </c>
      <c r="F814" s="2">
        <v>12</v>
      </c>
      <c r="G814" s="2">
        <v>8.33</v>
      </c>
      <c r="H814" s="2">
        <v>1</v>
      </c>
      <c r="I814" s="2">
        <v>0</v>
      </c>
      <c r="J814" s="2">
        <v>0</v>
      </c>
      <c r="K814" s="2">
        <v>1</v>
      </c>
      <c r="L814" s="2">
        <v>0</v>
      </c>
      <c r="M814" s="2">
        <v>0</v>
      </c>
      <c r="N814" s="2">
        <v>1</v>
      </c>
      <c r="O814" s="2">
        <v>0</v>
      </c>
      <c r="R814" s="2">
        <v>0</v>
      </c>
      <c r="S814" s="2">
        <v>0</v>
      </c>
      <c r="T814" s="2">
        <v>100</v>
      </c>
      <c r="U814" s="2">
        <v>0</v>
      </c>
      <c r="V814" s="2">
        <v>0</v>
      </c>
      <c r="W814" s="2">
        <v>100</v>
      </c>
      <c r="X814" s="2"/>
      <c r="Y814" s="2"/>
      <c r="Z814" s="2"/>
      <c r="AA814" s="2"/>
    </row>
    <row r="815" spans="1:27" x14ac:dyDescent="0.25">
      <c r="A815" s="5" t="s">
        <v>1966</v>
      </c>
      <c r="B815" s="5" t="str">
        <f>VLOOKUP(A815,'ResOrg-group_definitions'!B398:C872,2,FALSE)</f>
        <v>GateWay Community College</v>
      </c>
      <c r="C815" s="5" t="s">
        <v>3245</v>
      </c>
      <c r="D815" s="5" t="s">
        <v>9</v>
      </c>
      <c r="E815" s="2">
        <v>1</v>
      </c>
      <c r="F815" s="2">
        <v>12</v>
      </c>
      <c r="G815" s="2">
        <v>8.33</v>
      </c>
      <c r="H815" s="2">
        <v>0</v>
      </c>
      <c r="I815" s="2">
        <v>1</v>
      </c>
      <c r="J815" s="2">
        <v>0</v>
      </c>
      <c r="K815" s="2">
        <v>0</v>
      </c>
      <c r="L815" s="2">
        <v>0</v>
      </c>
      <c r="M815" s="2">
        <v>0</v>
      </c>
      <c r="N815" s="2">
        <v>0</v>
      </c>
      <c r="O815" s="2">
        <v>0</v>
      </c>
      <c r="R815" s="2">
        <v>100</v>
      </c>
      <c r="S815" s="2">
        <v>0</v>
      </c>
      <c r="T815" s="2">
        <v>0</v>
      </c>
      <c r="U815" s="2">
        <v>0</v>
      </c>
      <c r="V815" s="2">
        <v>0</v>
      </c>
      <c r="W815" s="2">
        <v>100</v>
      </c>
      <c r="X815" s="2"/>
      <c r="Y815" s="2"/>
      <c r="Z815" s="2"/>
      <c r="AA815" s="2"/>
    </row>
    <row r="816" spans="1:27" x14ac:dyDescent="0.25">
      <c r="A816" s="5" t="s">
        <v>1968</v>
      </c>
      <c r="B816" s="5" t="str">
        <f>VLOOKUP(A816,'ResOrg-group_definitions'!B399:C873,2,FALSE)</f>
        <v>Gateway Community College</v>
      </c>
      <c r="C816" s="5" t="s">
        <v>3245</v>
      </c>
      <c r="D816" s="5" t="s">
        <v>9</v>
      </c>
      <c r="E816" s="2">
        <v>1</v>
      </c>
      <c r="F816" s="2">
        <v>11</v>
      </c>
      <c r="G816" s="2">
        <v>9.09</v>
      </c>
      <c r="H816" s="2">
        <v>1</v>
      </c>
      <c r="I816" s="2">
        <v>0</v>
      </c>
      <c r="J816" s="2">
        <v>0</v>
      </c>
      <c r="K816" s="2">
        <v>1</v>
      </c>
      <c r="L816" s="2">
        <v>0</v>
      </c>
      <c r="M816" s="2">
        <v>0</v>
      </c>
      <c r="N816" s="2">
        <v>1</v>
      </c>
      <c r="O816" s="2">
        <v>0</v>
      </c>
      <c r="R816" s="2">
        <v>0</v>
      </c>
      <c r="S816" s="2">
        <v>0</v>
      </c>
      <c r="T816" s="2">
        <v>100</v>
      </c>
      <c r="U816" s="2">
        <v>0</v>
      </c>
      <c r="V816" s="2">
        <v>0</v>
      </c>
      <c r="W816" s="2">
        <v>100</v>
      </c>
      <c r="X816" s="2"/>
      <c r="Y816" s="2"/>
      <c r="Z816" s="2"/>
      <c r="AA816" s="2"/>
    </row>
    <row r="817" spans="1:27" x14ac:dyDescent="0.25">
      <c r="A817" s="5" t="s">
        <v>1970</v>
      </c>
      <c r="B817" s="5" t="str">
        <f>VLOOKUP(A817,'ResOrg-group_definitions'!B400:C874,2,FALSE)</f>
        <v>Gavilan College</v>
      </c>
      <c r="C817" s="5" t="s">
        <v>3245</v>
      </c>
      <c r="D817" s="5" t="s">
        <v>9</v>
      </c>
      <c r="E817" s="2">
        <v>1</v>
      </c>
      <c r="F817" s="2">
        <v>6</v>
      </c>
      <c r="G817" s="2">
        <v>16.670000000000002</v>
      </c>
      <c r="H817" s="2">
        <v>1</v>
      </c>
      <c r="I817" s="2">
        <v>0</v>
      </c>
      <c r="J817" s="2">
        <v>1</v>
      </c>
      <c r="K817" s="2">
        <v>0</v>
      </c>
      <c r="L817" s="2">
        <v>0</v>
      </c>
      <c r="M817" s="2">
        <v>0</v>
      </c>
      <c r="N817" s="2">
        <v>1</v>
      </c>
      <c r="O817" s="2">
        <v>0</v>
      </c>
      <c r="R817" s="2">
        <v>0</v>
      </c>
      <c r="S817" s="2">
        <v>100</v>
      </c>
      <c r="T817" s="2">
        <v>0</v>
      </c>
      <c r="U817" s="2">
        <v>0</v>
      </c>
      <c r="V817" s="2">
        <v>0</v>
      </c>
      <c r="W817" s="2">
        <v>100</v>
      </c>
      <c r="X817" s="2"/>
      <c r="Y817" s="2"/>
      <c r="Z817" s="2"/>
      <c r="AA817" s="2"/>
    </row>
    <row r="818" spans="1:27" x14ac:dyDescent="0.25">
      <c r="A818" s="5" t="s">
        <v>1342</v>
      </c>
      <c r="B818" s="5" t="str">
        <f>VLOOKUP(A818,'ResOrg-group_definitions'!B401:C875,2,FALSE)</f>
        <v>Georgia Gwinnett College</v>
      </c>
      <c r="C818" s="5" t="s">
        <v>3245</v>
      </c>
      <c r="D818" s="5" t="s">
        <v>9</v>
      </c>
      <c r="E818" s="2">
        <v>87</v>
      </c>
      <c r="F818" s="2">
        <v>546</v>
      </c>
      <c r="G818" s="2">
        <v>15.93</v>
      </c>
      <c r="H818" s="2">
        <v>53</v>
      </c>
      <c r="I818" s="2">
        <v>34</v>
      </c>
      <c r="J818" s="2">
        <v>11</v>
      </c>
      <c r="K818" s="2">
        <v>20</v>
      </c>
      <c r="L818" s="2">
        <v>11</v>
      </c>
      <c r="M818" s="2">
        <v>11</v>
      </c>
      <c r="N818" s="2">
        <v>53</v>
      </c>
      <c r="O818" s="2">
        <v>0</v>
      </c>
      <c r="R818" s="2">
        <v>39.08</v>
      </c>
      <c r="S818" s="2">
        <v>12.64</v>
      </c>
      <c r="T818" s="2">
        <v>22.99</v>
      </c>
      <c r="U818" s="2">
        <v>12.64</v>
      </c>
      <c r="V818" s="2">
        <v>12.64</v>
      </c>
      <c r="W818" s="2">
        <v>100</v>
      </c>
      <c r="X818" s="2"/>
      <c r="Y818" s="2"/>
      <c r="Z818" s="2"/>
      <c r="AA818" s="2"/>
    </row>
    <row r="819" spans="1:27" x14ac:dyDescent="0.25">
      <c r="A819" s="5" t="s">
        <v>1972</v>
      </c>
      <c r="B819" s="5" t="str">
        <f>VLOOKUP(A819,'ResOrg-group_definitions'!B402:C876,2,FALSE)</f>
        <v>Glendale Community College</v>
      </c>
      <c r="C819" s="5" t="s">
        <v>3245</v>
      </c>
      <c r="D819" s="5" t="s">
        <v>9</v>
      </c>
      <c r="E819" s="2">
        <v>17</v>
      </c>
      <c r="F819" s="2">
        <v>40</v>
      </c>
      <c r="G819" s="2">
        <v>42.5</v>
      </c>
      <c r="H819" s="2">
        <v>11</v>
      </c>
      <c r="I819" s="2">
        <v>6</v>
      </c>
      <c r="J819" s="2">
        <v>2</v>
      </c>
      <c r="K819" s="2">
        <v>4</v>
      </c>
      <c r="L819" s="2">
        <v>2</v>
      </c>
      <c r="M819" s="2">
        <v>3</v>
      </c>
      <c r="N819" s="2">
        <v>11</v>
      </c>
      <c r="O819" s="2">
        <v>0</v>
      </c>
      <c r="R819" s="2">
        <v>35.29</v>
      </c>
      <c r="S819" s="2">
        <v>11.76</v>
      </c>
      <c r="T819" s="2">
        <v>23.53</v>
      </c>
      <c r="U819" s="2">
        <v>11.76</v>
      </c>
      <c r="V819" s="2">
        <v>17.649999999999999</v>
      </c>
      <c r="W819" s="2">
        <v>100</v>
      </c>
      <c r="X819" s="2"/>
      <c r="Y819" s="2"/>
      <c r="Z819" s="2"/>
      <c r="AA819" s="2"/>
    </row>
    <row r="820" spans="1:27" x14ac:dyDescent="0.25">
      <c r="A820" s="5" t="s">
        <v>1345</v>
      </c>
      <c r="B820" s="5" t="str">
        <f>VLOOKUP(A820,'ResOrg-group_definitions'!B403:C877,2,FALSE)</f>
        <v>Golden West College</v>
      </c>
      <c r="C820" s="5" t="s">
        <v>3245</v>
      </c>
      <c r="D820" s="5" t="s">
        <v>9</v>
      </c>
      <c r="E820" s="2">
        <v>1</v>
      </c>
      <c r="F820" s="2">
        <v>5</v>
      </c>
      <c r="G820" s="2">
        <v>20</v>
      </c>
      <c r="H820" s="2">
        <v>1</v>
      </c>
      <c r="I820" s="2">
        <v>0</v>
      </c>
      <c r="J820" s="2">
        <v>1</v>
      </c>
      <c r="K820" s="2">
        <v>0</v>
      </c>
      <c r="L820" s="2">
        <v>0</v>
      </c>
      <c r="M820" s="2">
        <v>0</v>
      </c>
      <c r="N820" s="2">
        <v>1</v>
      </c>
      <c r="O820" s="2">
        <v>0</v>
      </c>
      <c r="R820" s="2">
        <v>0</v>
      </c>
      <c r="S820" s="2">
        <v>100</v>
      </c>
      <c r="T820" s="2">
        <v>0</v>
      </c>
      <c r="U820" s="2">
        <v>0</v>
      </c>
      <c r="V820" s="2">
        <v>0</v>
      </c>
      <c r="W820" s="2">
        <v>100</v>
      </c>
      <c r="X820" s="2"/>
      <c r="Y820" s="2"/>
      <c r="Z820" s="2"/>
      <c r="AA820" s="2"/>
    </row>
    <row r="821" spans="1:27" x14ac:dyDescent="0.25">
      <c r="A821" s="5" t="s">
        <v>1974</v>
      </c>
      <c r="B821" s="5" t="str">
        <f>VLOOKUP(A821,'ResOrg-group_definitions'!B404:C878,2,FALSE)</f>
        <v>Goshen College</v>
      </c>
      <c r="C821" s="5" t="s">
        <v>3245</v>
      </c>
      <c r="D821" s="5" t="s">
        <v>9</v>
      </c>
      <c r="E821" s="2">
        <v>18</v>
      </c>
      <c r="F821" s="2">
        <v>60</v>
      </c>
      <c r="G821" s="2">
        <v>30</v>
      </c>
      <c r="H821" s="2">
        <v>15</v>
      </c>
      <c r="I821" s="2">
        <v>3</v>
      </c>
      <c r="J821" s="2">
        <v>4</v>
      </c>
      <c r="K821" s="2">
        <v>5</v>
      </c>
      <c r="L821" s="2">
        <v>3</v>
      </c>
      <c r="M821" s="2">
        <v>3</v>
      </c>
      <c r="N821" s="2">
        <v>15</v>
      </c>
      <c r="O821" s="2">
        <v>0</v>
      </c>
      <c r="R821" s="2">
        <v>16.670000000000002</v>
      </c>
      <c r="S821" s="2">
        <v>22.22</v>
      </c>
      <c r="T821" s="2">
        <v>27.78</v>
      </c>
      <c r="U821" s="2">
        <v>16.670000000000002</v>
      </c>
      <c r="V821" s="2">
        <v>16.670000000000002</v>
      </c>
      <c r="W821" s="2">
        <v>100</v>
      </c>
      <c r="X821" s="2"/>
      <c r="Y821" s="2"/>
      <c r="Z821" s="2"/>
      <c r="AA821" s="2"/>
    </row>
    <row r="822" spans="1:27" x14ac:dyDescent="0.25">
      <c r="A822" s="5" t="s">
        <v>1976</v>
      </c>
      <c r="B822" s="5" t="str">
        <f>VLOOKUP(A822,'ResOrg-group_definitions'!B405:C879,2,FALSE)</f>
        <v>Grossmont College</v>
      </c>
      <c r="C822" s="5" t="s">
        <v>3245</v>
      </c>
      <c r="D822" s="5" t="s">
        <v>9</v>
      </c>
      <c r="E822" s="2">
        <v>1</v>
      </c>
      <c r="F822" s="2">
        <v>18</v>
      </c>
      <c r="G822" s="2">
        <v>5.56</v>
      </c>
      <c r="H822" s="2">
        <v>0</v>
      </c>
      <c r="I822" s="2">
        <v>1</v>
      </c>
      <c r="J822" s="2">
        <v>0</v>
      </c>
      <c r="K822" s="2">
        <v>0</v>
      </c>
      <c r="L822" s="2">
        <v>0</v>
      </c>
      <c r="M822" s="2">
        <v>0</v>
      </c>
      <c r="N822" s="2">
        <v>0</v>
      </c>
      <c r="O822" s="2">
        <v>0</v>
      </c>
      <c r="R822" s="2">
        <v>100</v>
      </c>
      <c r="S822" s="2">
        <v>0</v>
      </c>
      <c r="T822" s="2">
        <v>0</v>
      </c>
      <c r="U822" s="2">
        <v>0</v>
      </c>
      <c r="V822" s="2">
        <v>0</v>
      </c>
      <c r="W822" s="2">
        <v>100</v>
      </c>
      <c r="X822" s="2"/>
      <c r="Y822" s="2"/>
      <c r="Z822" s="2"/>
      <c r="AA822" s="2"/>
    </row>
    <row r="823" spans="1:27" x14ac:dyDescent="0.25">
      <c r="A823" s="5" t="s">
        <v>1978</v>
      </c>
      <c r="B823" s="5" t="str">
        <f>VLOOKUP(A823,'ResOrg-group_definitions'!B406:C880,2,FALSE)</f>
        <v>Hallmark University</v>
      </c>
      <c r="C823" s="5" t="s">
        <v>3245</v>
      </c>
      <c r="D823" s="5" t="s">
        <v>9</v>
      </c>
      <c r="E823" s="2">
        <v>0</v>
      </c>
      <c r="F823" s="2">
        <v>9</v>
      </c>
      <c r="G823" s="2">
        <v>0</v>
      </c>
      <c r="H823" s="2">
        <v>0</v>
      </c>
      <c r="I823" s="2">
        <v>0</v>
      </c>
      <c r="J823" s="2">
        <v>0</v>
      </c>
      <c r="K823" s="2">
        <v>0</v>
      </c>
      <c r="L823" s="2">
        <v>0</v>
      </c>
      <c r="M823" s="2">
        <v>0</v>
      </c>
      <c r="N823" s="2">
        <v>0</v>
      </c>
      <c r="O823" s="2">
        <v>0</v>
      </c>
      <c r="X823" s="2"/>
      <c r="Y823" s="2"/>
      <c r="Z823" s="2"/>
      <c r="AA823" s="2"/>
    </row>
    <row r="824" spans="1:27" x14ac:dyDescent="0.25">
      <c r="A824" s="5" t="s">
        <v>1980</v>
      </c>
      <c r="B824" s="5" t="str">
        <f>VLOOKUP(A824,'ResOrg-group_definitions'!B407:C881,2,FALSE)</f>
        <v>Harold Washington College</v>
      </c>
      <c r="C824" s="5" t="s">
        <v>3245</v>
      </c>
      <c r="D824" s="5" t="s">
        <v>9</v>
      </c>
      <c r="E824" s="2">
        <v>2</v>
      </c>
      <c r="F824" s="2">
        <v>21</v>
      </c>
      <c r="G824" s="2">
        <v>9.52</v>
      </c>
      <c r="H824" s="2">
        <v>2</v>
      </c>
      <c r="I824" s="2">
        <v>0</v>
      </c>
      <c r="J824" s="2">
        <v>0</v>
      </c>
      <c r="K824" s="2">
        <v>0</v>
      </c>
      <c r="L824" s="2">
        <v>2</v>
      </c>
      <c r="M824" s="2">
        <v>0</v>
      </c>
      <c r="N824" s="2">
        <v>2</v>
      </c>
      <c r="O824" s="2">
        <v>0</v>
      </c>
      <c r="R824" s="2">
        <v>0</v>
      </c>
      <c r="S824" s="2">
        <v>0</v>
      </c>
      <c r="T824" s="2">
        <v>0</v>
      </c>
      <c r="U824" s="2">
        <v>100</v>
      </c>
      <c r="V824" s="2">
        <v>0</v>
      </c>
      <c r="W824" s="2">
        <v>100</v>
      </c>
      <c r="X824" s="2"/>
      <c r="Y824" s="2"/>
      <c r="Z824" s="2"/>
      <c r="AA824" s="2"/>
    </row>
    <row r="825" spans="1:27" x14ac:dyDescent="0.25">
      <c r="A825" s="5" t="s">
        <v>1353</v>
      </c>
      <c r="B825" s="5" t="str">
        <f>VLOOKUP(A825,'ResOrg-group_definitions'!B408:C882,2,FALSE)</f>
        <v>Harper College</v>
      </c>
      <c r="C825" s="5" t="s">
        <v>3245</v>
      </c>
      <c r="D825" s="5" t="s">
        <v>9</v>
      </c>
      <c r="E825" s="2">
        <v>9</v>
      </c>
      <c r="F825" s="2">
        <v>37</v>
      </c>
      <c r="G825" s="2">
        <v>24.32</v>
      </c>
      <c r="H825" s="2">
        <v>8</v>
      </c>
      <c r="I825" s="2">
        <v>1</v>
      </c>
      <c r="J825" s="2">
        <v>6</v>
      </c>
      <c r="K825" s="2">
        <v>1</v>
      </c>
      <c r="L825" s="2">
        <v>1</v>
      </c>
      <c r="M825" s="2">
        <v>0</v>
      </c>
      <c r="N825" s="2">
        <v>8</v>
      </c>
      <c r="O825" s="2">
        <v>0</v>
      </c>
      <c r="R825" s="2">
        <v>11.11</v>
      </c>
      <c r="S825" s="2">
        <v>66.67</v>
      </c>
      <c r="T825" s="2">
        <v>11.11</v>
      </c>
      <c r="U825" s="2">
        <v>11.11</v>
      </c>
      <c r="V825" s="2">
        <v>0</v>
      </c>
      <c r="W825" s="2">
        <v>100</v>
      </c>
      <c r="X825" s="2"/>
      <c r="Y825" s="2"/>
      <c r="Z825" s="2"/>
      <c r="AA825" s="2"/>
    </row>
    <row r="826" spans="1:27" x14ac:dyDescent="0.25">
      <c r="A826" s="5" t="s">
        <v>1355</v>
      </c>
      <c r="B826" s="5" t="str">
        <f>VLOOKUP(A826,'ResOrg-group_definitions'!B409:C883,2,FALSE)</f>
        <v>Harry S Truman College</v>
      </c>
      <c r="C826" s="5" t="s">
        <v>3245</v>
      </c>
      <c r="D826" s="5" t="s">
        <v>9</v>
      </c>
      <c r="E826" s="2">
        <v>11</v>
      </c>
      <c r="F826" s="2">
        <v>21</v>
      </c>
      <c r="G826" s="2">
        <v>52.38</v>
      </c>
      <c r="H826" s="2">
        <v>10</v>
      </c>
      <c r="I826" s="2">
        <v>1</v>
      </c>
      <c r="J826" s="2">
        <v>10</v>
      </c>
      <c r="K826" s="2">
        <v>0</v>
      </c>
      <c r="L826" s="2">
        <v>0</v>
      </c>
      <c r="M826" s="2">
        <v>0</v>
      </c>
      <c r="N826" s="2">
        <v>10</v>
      </c>
      <c r="O826" s="2">
        <v>0</v>
      </c>
      <c r="R826" s="2">
        <v>9.09</v>
      </c>
      <c r="S826" s="2">
        <v>90.91</v>
      </c>
      <c r="T826" s="2">
        <v>0</v>
      </c>
      <c r="U826" s="2">
        <v>0</v>
      </c>
      <c r="V826" s="2">
        <v>0</v>
      </c>
      <c r="W826" s="2">
        <v>100</v>
      </c>
      <c r="X826" s="2"/>
      <c r="Y826" s="2"/>
      <c r="Z826" s="2"/>
      <c r="AA826" s="2"/>
    </row>
    <row r="827" spans="1:27" x14ac:dyDescent="0.25">
      <c r="A827" s="5" t="s">
        <v>1982</v>
      </c>
      <c r="B827" s="5" t="str">
        <f>VLOOKUP(A827,'ResOrg-group_definitions'!B410:C884,2,FALSE)</f>
        <v>Hartnell College</v>
      </c>
      <c r="C827" s="5" t="s">
        <v>3245</v>
      </c>
      <c r="D827" s="5" t="s">
        <v>9</v>
      </c>
      <c r="E827" s="2">
        <v>31</v>
      </c>
      <c r="F827" s="2">
        <v>74</v>
      </c>
      <c r="G827" s="2">
        <v>41.89</v>
      </c>
      <c r="H827" s="2">
        <v>24</v>
      </c>
      <c r="I827" s="2">
        <v>7</v>
      </c>
      <c r="J827" s="2">
        <v>4</v>
      </c>
      <c r="K827" s="2">
        <v>15</v>
      </c>
      <c r="L827" s="2">
        <v>3</v>
      </c>
      <c r="M827" s="2">
        <v>2</v>
      </c>
      <c r="N827" s="2">
        <v>24</v>
      </c>
      <c r="O827" s="2">
        <v>0</v>
      </c>
      <c r="R827" s="2">
        <v>22.58</v>
      </c>
      <c r="S827" s="2">
        <v>12.9</v>
      </c>
      <c r="T827" s="2">
        <v>48.39</v>
      </c>
      <c r="U827" s="2">
        <v>9.68</v>
      </c>
      <c r="V827" s="2">
        <v>6.45</v>
      </c>
      <c r="W827" s="2">
        <v>100</v>
      </c>
      <c r="X827" s="2"/>
      <c r="Y827" s="2"/>
      <c r="Z827" s="2"/>
      <c r="AA827" s="2"/>
    </row>
    <row r="828" spans="1:27" x14ac:dyDescent="0.25">
      <c r="A828" s="5" t="s">
        <v>1984</v>
      </c>
      <c r="B828" s="5" t="str">
        <f>VLOOKUP(A828,'ResOrg-group_definitions'!B411:C885,2,FALSE)</f>
        <v>Heritage University</v>
      </c>
      <c r="C828" s="5" t="s">
        <v>3245</v>
      </c>
      <c r="D828" s="5" t="s">
        <v>9</v>
      </c>
      <c r="E828" s="2">
        <v>19</v>
      </c>
      <c r="F828" s="2">
        <v>46</v>
      </c>
      <c r="G828" s="2">
        <v>41.3</v>
      </c>
      <c r="H828" s="2">
        <v>14</v>
      </c>
      <c r="I828" s="2">
        <v>5</v>
      </c>
      <c r="J828" s="2">
        <v>1</v>
      </c>
      <c r="K828" s="2">
        <v>7</v>
      </c>
      <c r="L828" s="2">
        <v>2</v>
      </c>
      <c r="M828" s="2">
        <v>4</v>
      </c>
      <c r="N828" s="2">
        <v>14</v>
      </c>
      <c r="O828" s="2">
        <v>0</v>
      </c>
      <c r="R828" s="2">
        <v>26.32</v>
      </c>
      <c r="S828" s="2">
        <v>5.26</v>
      </c>
      <c r="T828" s="2">
        <v>36.840000000000003</v>
      </c>
      <c r="U828" s="2">
        <v>10.53</v>
      </c>
      <c r="V828" s="2">
        <v>21.05</v>
      </c>
      <c r="W828" s="2">
        <v>100</v>
      </c>
      <c r="X828" s="2"/>
      <c r="Y828" s="2"/>
      <c r="Z828" s="2"/>
      <c r="AA828" s="2"/>
    </row>
    <row r="829" spans="1:27" x14ac:dyDescent="0.25">
      <c r="A829" s="5" t="s">
        <v>1357</v>
      </c>
      <c r="B829" s="5" t="str">
        <f>VLOOKUP(A829,'ResOrg-group_definitions'!B412:C886,2,FALSE)</f>
        <v>Herzing University</v>
      </c>
      <c r="C829" s="5" t="s">
        <v>3245</v>
      </c>
      <c r="D829" s="5" t="s">
        <v>9</v>
      </c>
      <c r="E829" s="2">
        <v>1</v>
      </c>
      <c r="F829" s="2">
        <v>21</v>
      </c>
      <c r="G829" s="2">
        <v>4.76</v>
      </c>
      <c r="H829" s="2">
        <v>1</v>
      </c>
      <c r="I829" s="2">
        <v>0</v>
      </c>
      <c r="J829" s="2">
        <v>1</v>
      </c>
      <c r="K829" s="2">
        <v>0</v>
      </c>
      <c r="L829" s="2">
        <v>0</v>
      </c>
      <c r="M829" s="2">
        <v>0</v>
      </c>
      <c r="N829" s="2">
        <v>1</v>
      </c>
      <c r="O829" s="2">
        <v>0</v>
      </c>
      <c r="R829" s="2">
        <v>0</v>
      </c>
      <c r="S829" s="2">
        <v>100</v>
      </c>
      <c r="T829" s="2">
        <v>0</v>
      </c>
      <c r="U829" s="2">
        <v>0</v>
      </c>
      <c r="V829" s="2">
        <v>0</v>
      </c>
      <c r="W829" s="2">
        <v>100</v>
      </c>
      <c r="X829" s="2"/>
      <c r="Y829" s="2"/>
      <c r="Z829" s="2"/>
      <c r="AA829" s="2"/>
    </row>
    <row r="830" spans="1:27" x14ac:dyDescent="0.25">
      <c r="A830" s="5" t="s">
        <v>1986</v>
      </c>
      <c r="B830" s="5" t="str">
        <f>VLOOKUP(A830,'ResOrg-group_definitions'!B413:C887,2,FALSE)</f>
        <v>Hillsborough Community College</v>
      </c>
      <c r="C830" s="5" t="s">
        <v>3245</v>
      </c>
      <c r="D830" s="5" t="s">
        <v>9</v>
      </c>
      <c r="E830" s="2">
        <v>4</v>
      </c>
      <c r="F830" s="2">
        <v>38</v>
      </c>
      <c r="G830" s="2">
        <v>10.53</v>
      </c>
      <c r="H830" s="2">
        <v>3</v>
      </c>
      <c r="I830" s="2">
        <v>1</v>
      </c>
      <c r="J830" s="2">
        <v>0</v>
      </c>
      <c r="K830" s="2">
        <v>2</v>
      </c>
      <c r="L830" s="2">
        <v>1</v>
      </c>
      <c r="M830" s="2">
        <v>0</v>
      </c>
      <c r="N830" s="2">
        <v>3</v>
      </c>
      <c r="O830" s="2">
        <v>0</v>
      </c>
      <c r="R830" s="2">
        <v>25</v>
      </c>
      <c r="S830" s="2">
        <v>0</v>
      </c>
      <c r="T830" s="2">
        <v>50</v>
      </c>
      <c r="U830" s="2">
        <v>25</v>
      </c>
      <c r="V830" s="2">
        <v>0</v>
      </c>
      <c r="W830" s="2">
        <v>100</v>
      </c>
      <c r="X830" s="2"/>
      <c r="Y830" s="2"/>
      <c r="Z830" s="2"/>
      <c r="AA830" s="2"/>
    </row>
    <row r="831" spans="1:27" x14ac:dyDescent="0.25">
      <c r="A831" s="5" t="s">
        <v>1988</v>
      </c>
      <c r="B831" s="5" t="str">
        <f>VLOOKUP(A831,'ResOrg-group_definitions'!B414:C888,2,FALSE)</f>
        <v>Hodges University</v>
      </c>
      <c r="C831" s="5" t="s">
        <v>3245</v>
      </c>
      <c r="D831" s="5" t="s">
        <v>9</v>
      </c>
      <c r="E831" s="2">
        <v>0</v>
      </c>
      <c r="F831" s="2">
        <v>10</v>
      </c>
      <c r="G831" s="2">
        <v>0</v>
      </c>
      <c r="H831" s="2">
        <v>0</v>
      </c>
      <c r="I831" s="2">
        <v>0</v>
      </c>
      <c r="J831" s="2">
        <v>0</v>
      </c>
      <c r="K831" s="2">
        <v>0</v>
      </c>
      <c r="L831" s="2">
        <v>0</v>
      </c>
      <c r="M831" s="2">
        <v>0</v>
      </c>
      <c r="N831" s="2">
        <v>0</v>
      </c>
      <c r="O831" s="2">
        <v>0</v>
      </c>
      <c r="X831" s="2"/>
      <c r="Y831" s="2"/>
      <c r="Z831" s="2"/>
      <c r="AA831" s="2"/>
    </row>
    <row r="832" spans="1:27" x14ac:dyDescent="0.25">
      <c r="A832" s="5" t="s">
        <v>1359</v>
      </c>
      <c r="B832" s="5" t="str">
        <f>VLOOKUP(A832,'ResOrg-group_definitions'!B415:C889,2,FALSE)</f>
        <v>Holy Names University</v>
      </c>
      <c r="C832" s="5" t="s">
        <v>3245</v>
      </c>
      <c r="D832" s="5" t="s">
        <v>9</v>
      </c>
      <c r="E832" s="2">
        <v>7</v>
      </c>
      <c r="F832" s="2">
        <v>39</v>
      </c>
      <c r="G832" s="2">
        <v>17.95</v>
      </c>
      <c r="H832" s="2">
        <v>7</v>
      </c>
      <c r="I832" s="2">
        <v>0</v>
      </c>
      <c r="J832" s="2">
        <v>0</v>
      </c>
      <c r="K832" s="2">
        <v>2</v>
      </c>
      <c r="L832" s="2">
        <v>2</v>
      </c>
      <c r="M832" s="2">
        <v>3</v>
      </c>
      <c r="N832" s="2">
        <v>7</v>
      </c>
      <c r="O832" s="2">
        <v>0</v>
      </c>
      <c r="R832" s="2">
        <v>0</v>
      </c>
      <c r="S832" s="2">
        <v>0</v>
      </c>
      <c r="T832" s="2">
        <v>28.57</v>
      </c>
      <c r="U832" s="2">
        <v>28.57</v>
      </c>
      <c r="V832" s="2">
        <v>42.86</v>
      </c>
      <c r="W832" s="2">
        <v>100</v>
      </c>
      <c r="X832" s="2"/>
      <c r="Y832" s="2"/>
      <c r="Z832" s="2"/>
      <c r="AA832" s="2"/>
    </row>
    <row r="833" spans="1:27" x14ac:dyDescent="0.25">
      <c r="A833" s="5" t="s">
        <v>1990</v>
      </c>
      <c r="B833" s="5" t="str">
        <f>VLOOKUP(A833,'ResOrg-group_definitions'!B416:C890,2,FALSE)</f>
        <v>Holyoke Community College</v>
      </c>
      <c r="C833" s="5" t="s">
        <v>3245</v>
      </c>
      <c r="D833" s="5" t="s">
        <v>9</v>
      </c>
      <c r="E833" s="2">
        <v>2</v>
      </c>
      <c r="F833" s="2">
        <v>15</v>
      </c>
      <c r="G833" s="2">
        <v>13.33</v>
      </c>
      <c r="H833" s="2">
        <v>1</v>
      </c>
      <c r="I833" s="2">
        <v>1</v>
      </c>
      <c r="J833" s="2">
        <v>0</v>
      </c>
      <c r="K833" s="2">
        <v>1</v>
      </c>
      <c r="L833" s="2">
        <v>0</v>
      </c>
      <c r="M833" s="2">
        <v>0</v>
      </c>
      <c r="N833" s="2">
        <v>1</v>
      </c>
      <c r="O833" s="2">
        <v>0</v>
      </c>
      <c r="R833" s="2">
        <v>50</v>
      </c>
      <c r="S833" s="2">
        <v>0</v>
      </c>
      <c r="T833" s="2">
        <v>50</v>
      </c>
      <c r="U833" s="2">
        <v>0</v>
      </c>
      <c r="V833" s="2">
        <v>0</v>
      </c>
      <c r="W833" s="2">
        <v>100</v>
      </c>
      <c r="X833" s="2"/>
      <c r="Y833" s="2"/>
      <c r="Z833" s="2"/>
      <c r="AA833" s="2"/>
    </row>
    <row r="834" spans="1:27" x14ac:dyDescent="0.25">
      <c r="A834" s="5" t="s">
        <v>1992</v>
      </c>
      <c r="B834" s="5" t="str">
        <f>VLOOKUP(A834,'ResOrg-group_definitions'!B417:C891,2,FALSE)</f>
        <v>Hope International University</v>
      </c>
      <c r="C834" s="5" t="s">
        <v>3245</v>
      </c>
      <c r="D834" s="5" t="s">
        <v>9</v>
      </c>
      <c r="E834" s="2">
        <v>0</v>
      </c>
      <c r="F834" s="2">
        <v>5</v>
      </c>
      <c r="G834" s="2">
        <v>0</v>
      </c>
      <c r="H834" s="2">
        <v>0</v>
      </c>
      <c r="I834" s="2">
        <v>0</v>
      </c>
      <c r="J834" s="2">
        <v>0</v>
      </c>
      <c r="K834" s="2">
        <v>0</v>
      </c>
      <c r="L834" s="2">
        <v>0</v>
      </c>
      <c r="M834" s="2">
        <v>0</v>
      </c>
      <c r="N834" s="2">
        <v>0</v>
      </c>
      <c r="O834" s="2">
        <v>0</v>
      </c>
      <c r="X834" s="2"/>
      <c r="Y834" s="2"/>
      <c r="Z834" s="2"/>
      <c r="AA834" s="2"/>
    </row>
    <row r="835" spans="1:27" x14ac:dyDescent="0.25">
      <c r="A835" s="5" t="s">
        <v>1994</v>
      </c>
      <c r="B835" s="5" t="str">
        <f>VLOOKUP(A835,'ResOrg-group_definitions'!B418:C892,2,FALSE)</f>
        <v>Hostos Community College</v>
      </c>
      <c r="C835" s="5" t="s">
        <v>3245</v>
      </c>
      <c r="D835" s="5" t="s">
        <v>9</v>
      </c>
      <c r="E835" s="2">
        <v>17</v>
      </c>
      <c r="F835" s="2">
        <v>112</v>
      </c>
      <c r="G835" s="2">
        <v>15.18</v>
      </c>
      <c r="H835" s="2">
        <v>9</v>
      </c>
      <c r="I835" s="2">
        <v>8</v>
      </c>
      <c r="J835" s="2">
        <v>2</v>
      </c>
      <c r="K835" s="2">
        <v>5</v>
      </c>
      <c r="L835" s="2">
        <v>0</v>
      </c>
      <c r="M835" s="2">
        <v>2</v>
      </c>
      <c r="N835" s="2">
        <v>9</v>
      </c>
      <c r="O835" s="2">
        <v>0</v>
      </c>
      <c r="R835" s="2">
        <v>47.06</v>
      </c>
      <c r="S835" s="2">
        <v>11.76</v>
      </c>
      <c r="T835" s="2">
        <v>29.41</v>
      </c>
      <c r="U835" s="2">
        <v>0</v>
      </c>
      <c r="V835" s="2">
        <v>11.76</v>
      </c>
      <c r="W835" s="2">
        <v>100</v>
      </c>
      <c r="X835" s="2"/>
      <c r="Y835" s="2"/>
      <c r="Z835" s="2"/>
      <c r="AA835" s="2"/>
    </row>
    <row r="836" spans="1:27" x14ac:dyDescent="0.25">
      <c r="A836" s="5" t="s">
        <v>1996</v>
      </c>
      <c r="B836" s="5" t="str">
        <f>VLOOKUP(A836,'ResOrg-group_definitions'!B419:C893,2,FALSE)</f>
        <v>Housatonic Community College</v>
      </c>
      <c r="C836" s="5" t="s">
        <v>3245</v>
      </c>
      <c r="D836" s="5" t="s">
        <v>9</v>
      </c>
      <c r="E836" s="2">
        <v>0</v>
      </c>
      <c r="F836" s="2">
        <v>1</v>
      </c>
      <c r="G836" s="2">
        <v>0</v>
      </c>
      <c r="H836" s="2">
        <v>0</v>
      </c>
      <c r="I836" s="2">
        <v>0</v>
      </c>
      <c r="J836" s="2">
        <v>0</v>
      </c>
      <c r="K836" s="2">
        <v>0</v>
      </c>
      <c r="L836" s="2">
        <v>0</v>
      </c>
      <c r="M836" s="2">
        <v>0</v>
      </c>
      <c r="N836" s="2">
        <v>0</v>
      </c>
      <c r="O836" s="2">
        <v>0</v>
      </c>
      <c r="X836" s="2"/>
      <c r="Y836" s="2"/>
      <c r="Z836" s="2"/>
      <c r="AA836" s="2"/>
    </row>
    <row r="837" spans="1:27" x14ac:dyDescent="0.25">
      <c r="A837" s="5" t="s">
        <v>1998</v>
      </c>
      <c r="B837" s="5" t="str">
        <f>VLOOKUP(A837,'ResOrg-group_definitions'!B420:C894,2,FALSE)</f>
        <v>Houston Baptist University</v>
      </c>
      <c r="C837" s="5" t="s">
        <v>3245</v>
      </c>
      <c r="D837" s="5" t="s">
        <v>9</v>
      </c>
      <c r="E837" s="2">
        <v>14</v>
      </c>
      <c r="F837" s="2">
        <v>210</v>
      </c>
      <c r="G837" s="2">
        <v>6.67</v>
      </c>
      <c r="H837" s="2">
        <v>9</v>
      </c>
      <c r="I837" s="2">
        <v>5</v>
      </c>
      <c r="J837" s="2">
        <v>0</v>
      </c>
      <c r="K837" s="2">
        <v>6</v>
      </c>
      <c r="L837" s="2">
        <v>3</v>
      </c>
      <c r="M837" s="2">
        <v>0</v>
      </c>
      <c r="N837" s="2">
        <v>9</v>
      </c>
      <c r="O837" s="2">
        <v>0</v>
      </c>
      <c r="R837" s="2">
        <v>35.71</v>
      </c>
      <c r="S837" s="2">
        <v>0</v>
      </c>
      <c r="T837" s="2">
        <v>42.86</v>
      </c>
      <c r="U837" s="2">
        <v>21.43</v>
      </c>
      <c r="V837" s="2">
        <v>0</v>
      </c>
      <c r="W837" s="2">
        <v>100</v>
      </c>
      <c r="X837" s="2"/>
      <c r="Y837" s="2"/>
      <c r="Z837" s="2"/>
      <c r="AA837" s="2"/>
    </row>
    <row r="838" spans="1:27" x14ac:dyDescent="0.25">
      <c r="A838" s="5" t="s">
        <v>1361</v>
      </c>
      <c r="B838" s="5" t="str">
        <f>VLOOKUP(A838,'ResOrg-group_definitions'!B421:C895,2,FALSE)</f>
        <v>Houston Community College System</v>
      </c>
      <c r="C838" s="5" t="s">
        <v>3245</v>
      </c>
      <c r="D838" s="5" t="s">
        <v>9</v>
      </c>
      <c r="E838" s="2">
        <v>13</v>
      </c>
      <c r="F838" s="2">
        <v>87</v>
      </c>
      <c r="G838" s="2">
        <v>14.94</v>
      </c>
      <c r="H838" s="2">
        <v>8</v>
      </c>
      <c r="I838" s="2">
        <v>5</v>
      </c>
      <c r="J838" s="2">
        <v>3</v>
      </c>
      <c r="K838" s="2">
        <v>1</v>
      </c>
      <c r="L838" s="2">
        <v>2</v>
      </c>
      <c r="M838" s="2">
        <v>2</v>
      </c>
      <c r="N838" s="2">
        <v>8</v>
      </c>
      <c r="O838" s="2">
        <v>0</v>
      </c>
      <c r="R838" s="2">
        <v>38.46</v>
      </c>
      <c r="S838" s="2">
        <v>23.08</v>
      </c>
      <c r="T838" s="2">
        <v>7.69</v>
      </c>
      <c r="U838" s="2">
        <v>15.38</v>
      </c>
      <c r="V838" s="2">
        <v>15.38</v>
      </c>
      <c r="W838" s="2">
        <v>100</v>
      </c>
      <c r="X838" s="2"/>
      <c r="Y838" s="2"/>
      <c r="Z838" s="2"/>
      <c r="AA838" s="2"/>
    </row>
    <row r="839" spans="1:27" x14ac:dyDescent="0.25">
      <c r="A839" s="5" t="s">
        <v>2000</v>
      </c>
      <c r="B839" s="5" t="str">
        <f>VLOOKUP(A839,'ResOrg-group_definitions'!B422:C896,2,FALSE)</f>
        <v>Howard College</v>
      </c>
      <c r="C839" s="5" t="s">
        <v>3245</v>
      </c>
      <c r="D839" s="5" t="s">
        <v>9</v>
      </c>
      <c r="E839" s="2">
        <v>0</v>
      </c>
      <c r="F839" s="2">
        <v>1</v>
      </c>
      <c r="G839" s="2">
        <v>0</v>
      </c>
      <c r="H839" s="2">
        <v>0</v>
      </c>
      <c r="I839" s="2">
        <v>0</v>
      </c>
      <c r="J839" s="2">
        <v>0</v>
      </c>
      <c r="K839" s="2">
        <v>0</v>
      </c>
      <c r="L839" s="2">
        <v>0</v>
      </c>
      <c r="M839" s="2">
        <v>0</v>
      </c>
      <c r="N839" s="2">
        <v>0</v>
      </c>
      <c r="O839" s="2">
        <v>0</v>
      </c>
      <c r="X839" s="2"/>
      <c r="Y839" s="2"/>
      <c r="Z839" s="2"/>
      <c r="AA839" s="2"/>
    </row>
    <row r="840" spans="1:27" x14ac:dyDescent="0.25">
      <c r="A840" s="5" t="s">
        <v>2002</v>
      </c>
      <c r="B840" s="5" t="str">
        <f>VLOOKUP(A840,'ResOrg-group_definitions'!B423:C897,2,FALSE)</f>
        <v>Howard Payne University</v>
      </c>
      <c r="C840" s="5" t="s">
        <v>3245</v>
      </c>
      <c r="D840" s="5" t="s">
        <v>9</v>
      </c>
      <c r="E840" s="2">
        <v>0</v>
      </c>
      <c r="F840" s="2">
        <v>10</v>
      </c>
      <c r="G840" s="2">
        <v>0</v>
      </c>
      <c r="H840" s="2">
        <v>0</v>
      </c>
      <c r="I840" s="2">
        <v>0</v>
      </c>
      <c r="J840" s="2">
        <v>0</v>
      </c>
      <c r="K840" s="2">
        <v>0</v>
      </c>
      <c r="L840" s="2">
        <v>0</v>
      </c>
      <c r="M840" s="2">
        <v>0</v>
      </c>
      <c r="N840" s="2">
        <v>0</v>
      </c>
      <c r="O840" s="2">
        <v>0</v>
      </c>
      <c r="X840" s="2"/>
      <c r="Y840" s="2"/>
      <c r="Z840" s="2"/>
      <c r="AA840" s="2"/>
    </row>
    <row r="841" spans="1:27" x14ac:dyDescent="0.25">
      <c r="A841" s="5" t="s">
        <v>2004</v>
      </c>
      <c r="B841" s="5" t="str">
        <f>VLOOKUP(A841,'ResOrg-group_definitions'!B424:C898,2,FALSE)</f>
        <v>Hudson County Community College</v>
      </c>
      <c r="C841" s="5" t="s">
        <v>3245</v>
      </c>
      <c r="D841" s="5" t="s">
        <v>9</v>
      </c>
      <c r="E841" s="2">
        <v>3</v>
      </c>
      <c r="F841" s="2">
        <v>11</v>
      </c>
      <c r="G841" s="2">
        <v>27.27</v>
      </c>
      <c r="H841" s="2">
        <v>1</v>
      </c>
      <c r="I841" s="2">
        <v>2</v>
      </c>
      <c r="J841" s="2">
        <v>1</v>
      </c>
      <c r="K841" s="2">
        <v>0</v>
      </c>
      <c r="L841" s="2">
        <v>0</v>
      </c>
      <c r="M841" s="2">
        <v>0</v>
      </c>
      <c r="N841" s="2">
        <v>1</v>
      </c>
      <c r="O841" s="2">
        <v>0</v>
      </c>
      <c r="R841" s="2">
        <v>66.67</v>
      </c>
      <c r="S841" s="2">
        <v>33.33</v>
      </c>
      <c r="T841" s="2">
        <v>0</v>
      </c>
      <c r="U841" s="2">
        <v>0</v>
      </c>
      <c r="V841" s="2">
        <v>0</v>
      </c>
      <c r="W841" s="2">
        <v>100</v>
      </c>
      <c r="X841" s="2"/>
      <c r="Y841" s="2"/>
      <c r="Z841" s="2"/>
      <c r="AA841" s="2"/>
    </row>
    <row r="842" spans="1:27" x14ac:dyDescent="0.25">
      <c r="A842" s="5" t="s">
        <v>2006</v>
      </c>
      <c r="B842" s="5" t="str">
        <f>VLOOKUP(A842,'ResOrg-group_definitions'!B425:C899,2,FALSE)</f>
        <v>Humboldt State University</v>
      </c>
      <c r="C842" s="5" t="s">
        <v>3245</v>
      </c>
      <c r="D842" s="5" t="s">
        <v>9</v>
      </c>
      <c r="E842" s="2">
        <v>509</v>
      </c>
      <c r="F842" s="2">
        <v>1112</v>
      </c>
      <c r="G842" s="2">
        <v>45.77</v>
      </c>
      <c r="H842" s="2">
        <v>323</v>
      </c>
      <c r="I842" s="2">
        <v>186</v>
      </c>
      <c r="J842" s="2">
        <v>55</v>
      </c>
      <c r="K842" s="2">
        <v>123</v>
      </c>
      <c r="L842" s="2">
        <v>84</v>
      </c>
      <c r="M842" s="2">
        <v>61</v>
      </c>
      <c r="N842" s="2">
        <v>323</v>
      </c>
      <c r="O842" s="2">
        <v>0</v>
      </c>
      <c r="R842" s="2">
        <v>36.54</v>
      </c>
      <c r="S842" s="2">
        <v>10.81</v>
      </c>
      <c r="T842" s="2">
        <v>24.17</v>
      </c>
      <c r="U842" s="2">
        <v>16.5</v>
      </c>
      <c r="V842" s="2">
        <v>11.98</v>
      </c>
      <c r="W842" s="2">
        <v>100</v>
      </c>
      <c r="X842" s="2"/>
      <c r="Y842" s="2"/>
      <c r="Z842" s="2"/>
      <c r="AA842" s="2"/>
    </row>
    <row r="843" spans="1:27" x14ac:dyDescent="0.25">
      <c r="A843" s="5" t="s">
        <v>1367</v>
      </c>
      <c r="B843" s="5" t="str">
        <f>VLOOKUP(A843,'ResOrg-group_definitions'!B426:C900,2,FALSE)</f>
        <v>Hunter College</v>
      </c>
      <c r="C843" s="5" t="s">
        <v>3245</v>
      </c>
      <c r="D843" s="5" t="s">
        <v>9</v>
      </c>
      <c r="E843" s="2">
        <v>1536</v>
      </c>
      <c r="F843" s="2">
        <v>3328</v>
      </c>
      <c r="G843" s="2">
        <v>46.15</v>
      </c>
      <c r="H843" s="2">
        <v>1213</v>
      </c>
      <c r="I843" s="2">
        <v>323</v>
      </c>
      <c r="J843" s="2">
        <v>472</v>
      </c>
      <c r="K843" s="2">
        <v>369</v>
      </c>
      <c r="L843" s="2">
        <v>208</v>
      </c>
      <c r="M843" s="2">
        <v>164</v>
      </c>
      <c r="N843" s="2">
        <v>1213</v>
      </c>
      <c r="O843" s="2">
        <v>0</v>
      </c>
      <c r="R843" s="2">
        <v>21.03</v>
      </c>
      <c r="S843" s="2">
        <v>30.73</v>
      </c>
      <c r="T843" s="2">
        <v>24.02</v>
      </c>
      <c r="U843" s="2">
        <v>13.54</v>
      </c>
      <c r="V843" s="2">
        <v>10.68</v>
      </c>
      <c r="W843" s="2">
        <v>100</v>
      </c>
      <c r="X843" s="2"/>
      <c r="Y843" s="2"/>
      <c r="Z843" s="2"/>
      <c r="AA843" s="2"/>
    </row>
    <row r="844" spans="1:27" x14ac:dyDescent="0.25">
      <c r="A844" s="5" t="s">
        <v>2010</v>
      </c>
      <c r="B844" s="5" t="str">
        <f>VLOOKUP(A844,'ResOrg-group_definitions'!B427:C901,2,FALSE)</f>
        <v>Imperial Valley College</v>
      </c>
      <c r="C844" s="5" t="s">
        <v>3245</v>
      </c>
      <c r="D844" s="5" t="s">
        <v>9</v>
      </c>
      <c r="E844" s="2">
        <v>0</v>
      </c>
      <c r="F844" s="2">
        <v>7</v>
      </c>
      <c r="G844" s="2">
        <v>0</v>
      </c>
      <c r="H844" s="2">
        <v>0</v>
      </c>
      <c r="I844" s="2">
        <v>0</v>
      </c>
      <c r="J844" s="2">
        <v>0</v>
      </c>
      <c r="K844" s="2">
        <v>0</v>
      </c>
      <c r="L844" s="2">
        <v>0</v>
      </c>
      <c r="M844" s="2">
        <v>0</v>
      </c>
      <c r="N844" s="2">
        <v>0</v>
      </c>
      <c r="O844" s="2">
        <v>0</v>
      </c>
      <c r="X844" s="2"/>
      <c r="Y844" s="2"/>
      <c r="Z844" s="2"/>
      <c r="AA844" s="2"/>
    </row>
    <row r="845" spans="1:27" x14ac:dyDescent="0.25">
      <c r="A845" s="5" t="s">
        <v>2012</v>
      </c>
      <c r="B845" s="5" t="str">
        <f>VLOOKUP(A845,'ResOrg-group_definitions'!B428:C902,2,FALSE)</f>
        <v>Indian River State College</v>
      </c>
      <c r="C845" s="5" t="s">
        <v>3245</v>
      </c>
      <c r="D845" s="5" t="s">
        <v>9</v>
      </c>
      <c r="E845" s="2">
        <v>30</v>
      </c>
      <c r="F845" s="2">
        <v>63</v>
      </c>
      <c r="G845" s="2">
        <v>47.62</v>
      </c>
      <c r="H845" s="2">
        <v>25</v>
      </c>
      <c r="I845" s="2">
        <v>5</v>
      </c>
      <c r="J845" s="2">
        <v>0</v>
      </c>
      <c r="K845" s="2">
        <v>21</v>
      </c>
      <c r="L845" s="2">
        <v>1</v>
      </c>
      <c r="M845" s="2">
        <v>3</v>
      </c>
      <c r="N845" s="2">
        <v>25</v>
      </c>
      <c r="O845" s="2">
        <v>0</v>
      </c>
      <c r="R845" s="2">
        <v>16.670000000000002</v>
      </c>
      <c r="S845" s="2">
        <v>0</v>
      </c>
      <c r="T845" s="2">
        <v>70</v>
      </c>
      <c r="U845" s="2">
        <v>3.33</v>
      </c>
      <c r="V845" s="2">
        <v>10</v>
      </c>
      <c r="W845" s="2">
        <v>100</v>
      </c>
      <c r="X845" s="2"/>
      <c r="Y845" s="2"/>
      <c r="Z845" s="2"/>
      <c r="AA845" s="2"/>
    </row>
    <row r="846" spans="1:27" x14ac:dyDescent="0.25">
      <c r="A846" s="5" t="s">
        <v>2014</v>
      </c>
      <c r="B846" s="5" t="str">
        <f>VLOOKUP(A846,'ResOrg-group_definitions'!B429:C903,2,FALSE)</f>
        <v>Indiana University Northwest</v>
      </c>
      <c r="C846" s="5" t="s">
        <v>3245</v>
      </c>
      <c r="D846" s="5" t="s">
        <v>9</v>
      </c>
      <c r="E846" s="2">
        <v>32</v>
      </c>
      <c r="F846" s="2">
        <v>287</v>
      </c>
      <c r="G846" s="2">
        <v>11.15</v>
      </c>
      <c r="H846" s="2">
        <v>21</v>
      </c>
      <c r="I846" s="2">
        <v>11</v>
      </c>
      <c r="J846" s="2">
        <v>8</v>
      </c>
      <c r="K846" s="2">
        <v>6</v>
      </c>
      <c r="L846" s="2">
        <v>3</v>
      </c>
      <c r="M846" s="2">
        <v>4</v>
      </c>
      <c r="N846" s="2">
        <v>21</v>
      </c>
      <c r="O846" s="2">
        <v>0</v>
      </c>
      <c r="R846" s="2">
        <v>34.380000000000003</v>
      </c>
      <c r="S846" s="2">
        <v>25</v>
      </c>
      <c r="T846" s="2">
        <v>18.75</v>
      </c>
      <c r="U846" s="2">
        <v>9.3800000000000008</v>
      </c>
      <c r="V846" s="2">
        <v>12.5</v>
      </c>
      <c r="W846" s="2">
        <v>100</v>
      </c>
      <c r="X846" s="2"/>
      <c r="Y846" s="2"/>
      <c r="Z846" s="2"/>
      <c r="AA846" s="2"/>
    </row>
    <row r="847" spans="1:27" x14ac:dyDescent="0.25">
      <c r="A847" s="5" t="s">
        <v>2016</v>
      </c>
      <c r="B847" s="5" t="str">
        <f>VLOOKUP(A847,'ResOrg-group_definitions'!B430:C904,2,FALSE)</f>
        <v>InterAmerican University of Puerto Rico</v>
      </c>
      <c r="C847" s="5" t="s">
        <v>3245</v>
      </c>
      <c r="D847" s="5" t="s">
        <v>9</v>
      </c>
      <c r="E847" s="2">
        <v>73</v>
      </c>
      <c r="F847" s="2">
        <v>148</v>
      </c>
      <c r="G847" s="2">
        <v>49.32</v>
      </c>
      <c r="H847" s="2">
        <v>51</v>
      </c>
      <c r="I847" s="2">
        <v>22</v>
      </c>
      <c r="J847" s="2">
        <v>9</v>
      </c>
      <c r="K847" s="2">
        <v>25</v>
      </c>
      <c r="L847" s="2">
        <v>9</v>
      </c>
      <c r="M847" s="2">
        <v>8</v>
      </c>
      <c r="N847" s="2">
        <v>51</v>
      </c>
      <c r="O847" s="2">
        <v>0</v>
      </c>
      <c r="R847" s="2">
        <v>30.14</v>
      </c>
      <c r="S847" s="2">
        <v>12.33</v>
      </c>
      <c r="T847" s="2">
        <v>34.25</v>
      </c>
      <c r="U847" s="2">
        <v>12.33</v>
      </c>
      <c r="V847" s="2">
        <v>10.96</v>
      </c>
      <c r="W847" s="2">
        <v>100</v>
      </c>
      <c r="X847" s="2"/>
      <c r="Y847" s="2"/>
      <c r="Z847" s="2"/>
      <c r="AA847" s="2"/>
    </row>
    <row r="848" spans="1:27" x14ac:dyDescent="0.25">
      <c r="A848" s="5" t="s">
        <v>2018</v>
      </c>
      <c r="B848" s="5" t="str">
        <f>VLOOKUP(A848,'ResOrg-group_definitions'!B431:C905,2,FALSE)</f>
        <v>James Sprunt Community College</v>
      </c>
      <c r="C848" s="5" t="s">
        <v>3245</v>
      </c>
      <c r="D848" s="5" t="s">
        <v>9</v>
      </c>
      <c r="E848" s="2">
        <v>2</v>
      </c>
      <c r="F848" s="2">
        <v>2</v>
      </c>
      <c r="G848" s="2">
        <v>100</v>
      </c>
      <c r="H848" s="2">
        <v>1</v>
      </c>
      <c r="I848" s="2">
        <v>1</v>
      </c>
      <c r="J848" s="2">
        <v>0</v>
      </c>
      <c r="K848" s="2">
        <v>1</v>
      </c>
      <c r="L848" s="2">
        <v>0</v>
      </c>
      <c r="M848" s="2">
        <v>0</v>
      </c>
      <c r="N848" s="2">
        <v>1</v>
      </c>
      <c r="O848" s="2">
        <v>0</v>
      </c>
      <c r="R848" s="2">
        <v>50</v>
      </c>
      <c r="S848" s="2">
        <v>0</v>
      </c>
      <c r="T848" s="2">
        <v>50</v>
      </c>
      <c r="U848" s="2">
        <v>0</v>
      </c>
      <c r="V848" s="2">
        <v>0</v>
      </c>
      <c r="W848" s="2">
        <v>100</v>
      </c>
      <c r="X848" s="2"/>
      <c r="Y848" s="2"/>
      <c r="Z848" s="2"/>
      <c r="AA848" s="2"/>
    </row>
    <row r="849" spans="1:27" x14ac:dyDescent="0.25">
      <c r="A849" s="5" t="s">
        <v>1371</v>
      </c>
      <c r="B849" s="5" t="str">
        <f>VLOOKUP(A849,'ResOrg-group_definitions'!B432:C906,2,FALSE)</f>
        <v>John Jay College of Criminal Justice</v>
      </c>
      <c r="C849" s="5" t="s">
        <v>3245</v>
      </c>
      <c r="D849" s="5" t="s">
        <v>9</v>
      </c>
      <c r="E849" s="2">
        <v>213</v>
      </c>
      <c r="F849" s="2">
        <v>1496</v>
      </c>
      <c r="G849" s="2">
        <v>14.24</v>
      </c>
      <c r="H849" s="2">
        <v>118</v>
      </c>
      <c r="I849" s="2">
        <v>95</v>
      </c>
      <c r="J849" s="2">
        <v>53</v>
      </c>
      <c r="K849" s="2">
        <v>17</v>
      </c>
      <c r="L849" s="2">
        <v>26</v>
      </c>
      <c r="M849" s="2">
        <v>22</v>
      </c>
      <c r="N849" s="2">
        <v>118</v>
      </c>
      <c r="O849" s="2">
        <v>0</v>
      </c>
      <c r="R849" s="2">
        <v>44.6</v>
      </c>
      <c r="S849" s="2">
        <v>24.88</v>
      </c>
      <c r="T849" s="2">
        <v>7.98</v>
      </c>
      <c r="U849" s="2">
        <v>12.21</v>
      </c>
      <c r="V849" s="2">
        <v>10.33</v>
      </c>
      <c r="W849" s="2">
        <v>100</v>
      </c>
      <c r="X849" s="2"/>
      <c r="Y849" s="2"/>
      <c r="Z849" s="2"/>
      <c r="AA849" s="2"/>
    </row>
    <row r="850" spans="1:27" x14ac:dyDescent="0.25">
      <c r="A850" s="5" t="s">
        <v>2020</v>
      </c>
      <c r="B850" s="5" t="str">
        <f>VLOOKUP(A850,'ResOrg-group_definitions'!B433:C907,2,FALSE)</f>
        <v>John Paul the Great Catholic University</v>
      </c>
      <c r="C850" s="5" t="s">
        <v>3245</v>
      </c>
      <c r="D850" s="5" t="s">
        <v>9</v>
      </c>
      <c r="E850" s="2">
        <v>0</v>
      </c>
      <c r="F850" s="2">
        <v>7</v>
      </c>
      <c r="G850" s="2">
        <v>0</v>
      </c>
      <c r="H850" s="2">
        <v>0</v>
      </c>
      <c r="I850" s="2">
        <v>0</v>
      </c>
      <c r="J850" s="2">
        <v>0</v>
      </c>
      <c r="K850" s="2">
        <v>0</v>
      </c>
      <c r="L850" s="2">
        <v>0</v>
      </c>
      <c r="M850" s="2">
        <v>0</v>
      </c>
      <c r="N850" s="2">
        <v>0</v>
      </c>
      <c r="O850" s="2">
        <v>0</v>
      </c>
      <c r="X850" s="2"/>
      <c r="Y850" s="2"/>
      <c r="Z850" s="2"/>
      <c r="AA850" s="2"/>
    </row>
    <row r="851" spans="1:27" x14ac:dyDescent="0.25">
      <c r="A851" s="5" t="s">
        <v>2022</v>
      </c>
      <c r="B851" s="5" t="str">
        <f>VLOOKUP(A851,'ResOrg-group_definitions'!B434:C908,2,FALSE)</f>
        <v>Johnson University Florida</v>
      </c>
      <c r="C851" s="5" t="s">
        <v>3245</v>
      </c>
      <c r="D851" s="5" t="s">
        <v>9</v>
      </c>
      <c r="E851" s="2">
        <v>0</v>
      </c>
      <c r="F851" s="2">
        <v>6</v>
      </c>
      <c r="G851" s="2">
        <v>0</v>
      </c>
      <c r="H851" s="2">
        <v>0</v>
      </c>
      <c r="I851" s="2">
        <v>0</v>
      </c>
      <c r="J851" s="2">
        <v>0</v>
      </c>
      <c r="K851" s="2">
        <v>0</v>
      </c>
      <c r="L851" s="2">
        <v>0</v>
      </c>
      <c r="M851" s="2">
        <v>0</v>
      </c>
      <c r="N851" s="2">
        <v>0</v>
      </c>
      <c r="O851" s="2">
        <v>0</v>
      </c>
      <c r="X851" s="2"/>
      <c r="Y851" s="2"/>
      <c r="Z851" s="2"/>
      <c r="AA851" s="2"/>
    </row>
    <row r="852" spans="1:27" x14ac:dyDescent="0.25">
      <c r="A852" s="5" t="s">
        <v>2024</v>
      </c>
      <c r="B852" s="5" t="str">
        <f>VLOOKUP(A852,'ResOrg-group_definitions'!B435:C909,2,FALSE)</f>
        <v>Judson University</v>
      </c>
      <c r="C852" s="5" t="s">
        <v>3245</v>
      </c>
      <c r="D852" s="5" t="s">
        <v>9</v>
      </c>
      <c r="E852" s="2">
        <v>2</v>
      </c>
      <c r="F852" s="2">
        <v>50</v>
      </c>
      <c r="G852" s="2">
        <v>4</v>
      </c>
      <c r="H852" s="2">
        <v>0</v>
      </c>
      <c r="I852" s="2">
        <v>2</v>
      </c>
      <c r="J852" s="2">
        <v>0</v>
      </c>
      <c r="K852" s="2">
        <v>0</v>
      </c>
      <c r="L852" s="2">
        <v>0</v>
      </c>
      <c r="M852" s="2">
        <v>0</v>
      </c>
      <c r="N852" s="2">
        <v>0</v>
      </c>
      <c r="O852" s="2">
        <v>0</v>
      </c>
      <c r="R852" s="2">
        <v>100</v>
      </c>
      <c r="S852" s="2">
        <v>0</v>
      </c>
      <c r="T852" s="2">
        <v>0</v>
      </c>
      <c r="U852" s="2">
        <v>0</v>
      </c>
      <c r="V852" s="2">
        <v>0</v>
      </c>
      <c r="W852" s="2">
        <v>100</v>
      </c>
      <c r="X852" s="2"/>
      <c r="Y852" s="2"/>
      <c r="Z852" s="2"/>
      <c r="AA852" s="2"/>
    </row>
    <row r="853" spans="1:27" x14ac:dyDescent="0.25">
      <c r="A853" s="5" t="s">
        <v>2026</v>
      </c>
      <c r="B853" s="5" t="str">
        <f>VLOOKUP(A853,'ResOrg-group_definitions'!B436:C910,2,FALSE)</f>
        <v>Kean University</v>
      </c>
      <c r="C853" s="5" t="s">
        <v>3245</v>
      </c>
      <c r="D853" s="5" t="s">
        <v>9</v>
      </c>
      <c r="E853" s="2">
        <v>97</v>
      </c>
      <c r="F853" s="2">
        <v>753</v>
      </c>
      <c r="G853" s="2">
        <v>12.88</v>
      </c>
      <c r="H853" s="2">
        <v>59</v>
      </c>
      <c r="I853" s="2">
        <v>38</v>
      </c>
      <c r="J853" s="2">
        <v>10</v>
      </c>
      <c r="K853" s="2">
        <v>30</v>
      </c>
      <c r="L853" s="2">
        <v>8</v>
      </c>
      <c r="M853" s="2">
        <v>11</v>
      </c>
      <c r="N853" s="2">
        <v>59</v>
      </c>
      <c r="O853" s="2">
        <v>0</v>
      </c>
      <c r="R853" s="2">
        <v>39.18</v>
      </c>
      <c r="S853" s="2">
        <v>10.31</v>
      </c>
      <c r="T853" s="2">
        <v>30.93</v>
      </c>
      <c r="U853" s="2">
        <v>8.25</v>
      </c>
      <c r="V853" s="2">
        <v>11.34</v>
      </c>
      <c r="W853" s="2">
        <v>100</v>
      </c>
      <c r="X853" s="2"/>
      <c r="Y853" s="2"/>
      <c r="Z853" s="2"/>
      <c r="AA853" s="2"/>
    </row>
    <row r="854" spans="1:27" x14ac:dyDescent="0.25">
      <c r="A854" s="5" t="s">
        <v>2028</v>
      </c>
      <c r="B854" s="5" t="str">
        <f>VLOOKUP(A854,'ResOrg-group_definitions'!B437:C911,2,FALSE)</f>
        <v>Keiser University</v>
      </c>
      <c r="C854" s="5" t="s">
        <v>3245</v>
      </c>
      <c r="D854" s="5" t="s">
        <v>9</v>
      </c>
      <c r="E854" s="2">
        <v>23</v>
      </c>
      <c r="F854" s="2">
        <v>136</v>
      </c>
      <c r="G854" s="2">
        <v>16.91</v>
      </c>
      <c r="H854" s="2">
        <v>16</v>
      </c>
      <c r="I854" s="2">
        <v>7</v>
      </c>
      <c r="J854" s="2">
        <v>1</v>
      </c>
      <c r="K854" s="2">
        <v>9</v>
      </c>
      <c r="L854" s="2">
        <v>2</v>
      </c>
      <c r="M854" s="2">
        <v>4</v>
      </c>
      <c r="N854" s="2">
        <v>16</v>
      </c>
      <c r="O854" s="2">
        <v>0</v>
      </c>
      <c r="R854" s="2">
        <v>30.43</v>
      </c>
      <c r="S854" s="2">
        <v>4.3499999999999996</v>
      </c>
      <c r="T854" s="2">
        <v>39.130000000000003</v>
      </c>
      <c r="U854" s="2">
        <v>8.6999999999999993</v>
      </c>
      <c r="V854" s="2">
        <v>17.39</v>
      </c>
      <c r="W854" s="2">
        <v>100</v>
      </c>
      <c r="X854" s="2"/>
      <c r="Y854" s="2"/>
      <c r="Z854" s="2"/>
      <c r="AA854" s="2"/>
    </row>
    <row r="855" spans="1:27" x14ac:dyDescent="0.25">
      <c r="A855" s="5" t="s">
        <v>1375</v>
      </c>
      <c r="B855" s="5" t="str">
        <f>VLOOKUP(A855,'ResOrg-group_definitions'!B438:C912,2,FALSE)</f>
        <v>La Sierra University</v>
      </c>
      <c r="C855" s="5" t="s">
        <v>3245</v>
      </c>
      <c r="D855" s="5" t="s">
        <v>9</v>
      </c>
      <c r="E855" s="2">
        <v>60</v>
      </c>
      <c r="F855" s="2">
        <v>292</v>
      </c>
      <c r="G855" s="2">
        <v>20.55</v>
      </c>
      <c r="H855" s="2">
        <v>40</v>
      </c>
      <c r="I855" s="2">
        <v>20</v>
      </c>
      <c r="J855" s="2">
        <v>4</v>
      </c>
      <c r="K855" s="2">
        <v>17</v>
      </c>
      <c r="L855" s="2">
        <v>11</v>
      </c>
      <c r="M855" s="2">
        <v>8</v>
      </c>
      <c r="N855" s="2">
        <v>40</v>
      </c>
      <c r="O855" s="2">
        <v>0</v>
      </c>
      <c r="R855" s="2">
        <v>33.33</v>
      </c>
      <c r="S855" s="2">
        <v>6.67</v>
      </c>
      <c r="T855" s="2">
        <v>28.33</v>
      </c>
      <c r="U855" s="2">
        <v>18.329999999999998</v>
      </c>
      <c r="V855" s="2">
        <v>13.33</v>
      </c>
      <c r="W855" s="2">
        <v>100</v>
      </c>
      <c r="X855" s="2"/>
      <c r="Y855" s="2"/>
      <c r="Z855" s="2"/>
      <c r="AA855" s="2"/>
    </row>
    <row r="856" spans="1:27" x14ac:dyDescent="0.25">
      <c r="A856" s="5" t="s">
        <v>1377</v>
      </c>
      <c r="B856" s="5" t="str">
        <f>VLOOKUP(A856,'ResOrg-group_definitions'!B439:C913,2,FALSE)</f>
        <v>LaGuardia Community College</v>
      </c>
      <c r="C856" s="5" t="s">
        <v>3245</v>
      </c>
      <c r="D856" s="5" t="s">
        <v>9</v>
      </c>
      <c r="E856" s="2">
        <v>55</v>
      </c>
      <c r="F856" s="2">
        <v>210</v>
      </c>
      <c r="G856" s="2">
        <v>26.19</v>
      </c>
      <c r="H856" s="2">
        <v>43</v>
      </c>
      <c r="I856" s="2">
        <v>12</v>
      </c>
      <c r="J856" s="2">
        <v>18</v>
      </c>
      <c r="K856" s="2">
        <v>8</v>
      </c>
      <c r="L856" s="2">
        <v>8</v>
      </c>
      <c r="M856" s="2">
        <v>9</v>
      </c>
      <c r="N856" s="2">
        <v>43</v>
      </c>
      <c r="O856" s="2">
        <v>0</v>
      </c>
      <c r="R856" s="2">
        <v>21.82</v>
      </c>
      <c r="S856" s="2">
        <v>32.729999999999997</v>
      </c>
      <c r="T856" s="2">
        <v>14.55</v>
      </c>
      <c r="U856" s="2">
        <v>14.55</v>
      </c>
      <c r="V856" s="2">
        <v>16.36</v>
      </c>
      <c r="W856" s="2">
        <v>100</v>
      </c>
      <c r="X856" s="2"/>
      <c r="Y856" s="2"/>
      <c r="Z856" s="2"/>
      <c r="AA856" s="2"/>
    </row>
    <row r="857" spans="1:27" x14ac:dyDescent="0.25">
      <c r="A857" s="5" t="s">
        <v>2030</v>
      </c>
      <c r="B857" s="5" t="str">
        <f>VLOOKUP(A857,'ResOrg-group_definitions'!B440:C914,2,FALSE)</f>
        <v>Lake Tahoe Community College</v>
      </c>
      <c r="C857" s="5" t="s">
        <v>3245</v>
      </c>
      <c r="D857" s="5" t="s">
        <v>9</v>
      </c>
      <c r="E857" s="2">
        <v>0</v>
      </c>
      <c r="F857" s="2">
        <v>2</v>
      </c>
      <c r="G857" s="2">
        <v>0</v>
      </c>
      <c r="H857" s="2">
        <v>0</v>
      </c>
      <c r="I857" s="2">
        <v>0</v>
      </c>
      <c r="J857" s="2">
        <v>0</v>
      </c>
      <c r="K857" s="2">
        <v>0</v>
      </c>
      <c r="L857" s="2">
        <v>0</v>
      </c>
      <c r="M857" s="2">
        <v>0</v>
      </c>
      <c r="N857" s="2">
        <v>0</v>
      </c>
      <c r="O857" s="2">
        <v>0</v>
      </c>
      <c r="X857" s="2"/>
      <c r="Y857" s="2"/>
      <c r="Z857" s="2"/>
      <c r="AA857" s="2"/>
    </row>
    <row r="858" spans="1:27" x14ac:dyDescent="0.25">
      <c r="A858" s="5" t="s">
        <v>2034</v>
      </c>
      <c r="B858" s="5" t="str">
        <f>VLOOKUP(A858,'ResOrg-group_definitions'!B441:C915,2,FALSE)</f>
        <v>Lamar State College–Port Arthur</v>
      </c>
      <c r="C858" s="5" t="s">
        <v>3245</v>
      </c>
      <c r="D858" s="5" t="s">
        <v>9</v>
      </c>
      <c r="E858" s="2">
        <v>0</v>
      </c>
      <c r="F858" s="2">
        <v>2</v>
      </c>
      <c r="G858" s="2">
        <v>0</v>
      </c>
      <c r="H858" s="2">
        <v>0</v>
      </c>
      <c r="I858" s="2">
        <v>0</v>
      </c>
      <c r="J858" s="2">
        <v>0</v>
      </c>
      <c r="K858" s="2">
        <v>0</v>
      </c>
      <c r="L858" s="2">
        <v>0</v>
      </c>
      <c r="M858" s="2">
        <v>0</v>
      </c>
      <c r="N858" s="2">
        <v>0</v>
      </c>
      <c r="O858" s="2">
        <v>0</v>
      </c>
      <c r="X858" s="2"/>
      <c r="Y858" s="2"/>
      <c r="Z858" s="2"/>
      <c r="AA858" s="2"/>
    </row>
    <row r="859" spans="1:27" x14ac:dyDescent="0.25">
      <c r="A859" s="5" t="s">
        <v>2036</v>
      </c>
      <c r="B859" s="5" t="str">
        <f>VLOOKUP(A859,'ResOrg-group_definitions'!B442:C916,2,FALSE)</f>
        <v>Laredo Community College</v>
      </c>
      <c r="C859" s="5" t="s">
        <v>3245</v>
      </c>
      <c r="D859" s="5" t="s">
        <v>9</v>
      </c>
      <c r="E859" s="2">
        <v>1</v>
      </c>
      <c r="F859" s="2">
        <v>5</v>
      </c>
      <c r="G859" s="2">
        <v>20</v>
      </c>
      <c r="H859" s="2">
        <v>0</v>
      </c>
      <c r="I859" s="2">
        <v>1</v>
      </c>
      <c r="J859" s="2">
        <v>0</v>
      </c>
      <c r="K859" s="2">
        <v>0</v>
      </c>
      <c r="L859" s="2">
        <v>0</v>
      </c>
      <c r="M859" s="2">
        <v>0</v>
      </c>
      <c r="N859" s="2">
        <v>0</v>
      </c>
      <c r="O859" s="2">
        <v>0</v>
      </c>
      <c r="R859" s="2">
        <v>100</v>
      </c>
      <c r="S859" s="2">
        <v>0</v>
      </c>
      <c r="T859" s="2">
        <v>0</v>
      </c>
      <c r="U859" s="2">
        <v>0</v>
      </c>
      <c r="V859" s="2">
        <v>0</v>
      </c>
      <c r="W859" s="2">
        <v>100</v>
      </c>
      <c r="X859" s="2"/>
      <c r="Y859" s="2"/>
      <c r="Z859" s="2"/>
      <c r="AA859" s="2"/>
    </row>
    <row r="860" spans="1:27" x14ac:dyDescent="0.25">
      <c r="A860" s="5" t="s">
        <v>1385</v>
      </c>
      <c r="B860" s="5" t="str">
        <f>VLOOKUP(A860,'ResOrg-group_definitions'!B443:C917,2,FALSE)</f>
        <v>Las Positas College</v>
      </c>
      <c r="C860" s="5" t="s">
        <v>3245</v>
      </c>
      <c r="D860" s="5" t="s">
        <v>9</v>
      </c>
      <c r="E860" s="2">
        <v>3</v>
      </c>
      <c r="F860" s="2">
        <v>11</v>
      </c>
      <c r="G860" s="2">
        <v>27.27</v>
      </c>
      <c r="H860" s="2">
        <v>3</v>
      </c>
      <c r="I860" s="2">
        <v>0</v>
      </c>
      <c r="J860" s="2">
        <v>0</v>
      </c>
      <c r="K860" s="2">
        <v>1</v>
      </c>
      <c r="L860" s="2">
        <v>2</v>
      </c>
      <c r="M860" s="2">
        <v>0</v>
      </c>
      <c r="N860" s="2">
        <v>3</v>
      </c>
      <c r="O860" s="2">
        <v>0</v>
      </c>
      <c r="R860" s="2">
        <v>0</v>
      </c>
      <c r="S860" s="2">
        <v>0</v>
      </c>
      <c r="T860" s="2">
        <v>33.33</v>
      </c>
      <c r="U860" s="2">
        <v>66.67</v>
      </c>
      <c r="V860" s="2">
        <v>0</v>
      </c>
      <c r="W860" s="2">
        <v>100</v>
      </c>
      <c r="X860" s="2"/>
      <c r="Y860" s="2"/>
      <c r="Z860" s="2"/>
      <c r="AA860" s="2"/>
    </row>
    <row r="861" spans="1:27" x14ac:dyDescent="0.25">
      <c r="A861" s="5" t="s">
        <v>2040</v>
      </c>
      <c r="B861" s="5" t="str">
        <f>VLOOKUP(A861,'ResOrg-group_definitions'!B444:C918,2,FALSE)</f>
        <v>Lee College</v>
      </c>
      <c r="C861" s="5" t="s">
        <v>3245</v>
      </c>
      <c r="D861" s="5" t="s">
        <v>9</v>
      </c>
      <c r="E861" s="2">
        <v>1</v>
      </c>
      <c r="F861" s="2">
        <v>9</v>
      </c>
      <c r="G861" s="2">
        <v>11.11</v>
      </c>
      <c r="H861" s="2">
        <v>0</v>
      </c>
      <c r="I861" s="2">
        <v>1</v>
      </c>
      <c r="J861" s="2">
        <v>0</v>
      </c>
      <c r="K861" s="2">
        <v>0</v>
      </c>
      <c r="L861" s="2">
        <v>0</v>
      </c>
      <c r="M861" s="2">
        <v>0</v>
      </c>
      <c r="N861" s="2">
        <v>0</v>
      </c>
      <c r="O861" s="2">
        <v>0</v>
      </c>
      <c r="R861" s="2">
        <v>100</v>
      </c>
      <c r="S861" s="2">
        <v>0</v>
      </c>
      <c r="T861" s="2">
        <v>0</v>
      </c>
      <c r="U861" s="2">
        <v>0</v>
      </c>
      <c r="V861" s="2">
        <v>0</v>
      </c>
      <c r="W861" s="2">
        <v>100</v>
      </c>
      <c r="X861" s="2"/>
      <c r="Y861" s="2"/>
      <c r="Z861" s="2"/>
      <c r="AA861" s="2"/>
    </row>
    <row r="862" spans="1:27" x14ac:dyDescent="0.25">
      <c r="A862" s="5" t="s">
        <v>2042</v>
      </c>
      <c r="B862" s="5" t="str">
        <f>VLOOKUP(A862,'ResOrg-group_definitions'!B445:C919,2,FALSE)</f>
        <v>Lehigh Carbon Community College</v>
      </c>
      <c r="C862" s="5" t="s">
        <v>3245</v>
      </c>
      <c r="D862" s="5" t="s">
        <v>9</v>
      </c>
      <c r="E862" s="2">
        <v>1</v>
      </c>
      <c r="F862" s="2">
        <v>8</v>
      </c>
      <c r="G862" s="2">
        <v>12.5</v>
      </c>
      <c r="H862" s="2">
        <v>1</v>
      </c>
      <c r="I862" s="2">
        <v>0</v>
      </c>
      <c r="J862" s="2">
        <v>0</v>
      </c>
      <c r="K862" s="2">
        <v>0</v>
      </c>
      <c r="L862" s="2">
        <v>1</v>
      </c>
      <c r="M862" s="2">
        <v>0</v>
      </c>
      <c r="N862" s="2">
        <v>1</v>
      </c>
      <c r="O862" s="2">
        <v>0</v>
      </c>
      <c r="R862" s="2">
        <v>0</v>
      </c>
      <c r="S862" s="2">
        <v>0</v>
      </c>
      <c r="T862" s="2">
        <v>0</v>
      </c>
      <c r="U862" s="2">
        <v>100</v>
      </c>
      <c r="V862" s="2">
        <v>0</v>
      </c>
      <c r="W862" s="2">
        <v>100</v>
      </c>
      <c r="X862" s="2"/>
      <c r="Y862" s="2"/>
      <c r="Z862" s="2"/>
      <c r="AA862" s="2"/>
    </row>
    <row r="863" spans="1:27" x14ac:dyDescent="0.25">
      <c r="A863" s="5" t="s">
        <v>2044</v>
      </c>
      <c r="B863" s="5" t="str">
        <f>VLOOKUP(A863,'ResOrg-group_definitions'!B446:C920,2,FALSE)</f>
        <v>Lehman College</v>
      </c>
      <c r="C863" s="5" t="s">
        <v>3245</v>
      </c>
      <c r="D863" s="5" t="s">
        <v>9</v>
      </c>
      <c r="E863" s="2">
        <v>401</v>
      </c>
      <c r="F863" s="2">
        <v>1242</v>
      </c>
      <c r="G863" s="2">
        <v>32.29</v>
      </c>
      <c r="H863" s="2">
        <v>324</v>
      </c>
      <c r="I863" s="2">
        <v>77</v>
      </c>
      <c r="J863" s="2">
        <v>120</v>
      </c>
      <c r="K863" s="2">
        <v>88</v>
      </c>
      <c r="L863" s="2">
        <v>40</v>
      </c>
      <c r="M863" s="2">
        <v>76</v>
      </c>
      <c r="N863" s="2">
        <v>324</v>
      </c>
      <c r="O863" s="2">
        <v>0</v>
      </c>
      <c r="R863" s="2">
        <v>19.2</v>
      </c>
      <c r="S863" s="2">
        <v>29.93</v>
      </c>
      <c r="T863" s="2">
        <v>21.95</v>
      </c>
      <c r="U863" s="2">
        <v>9.98</v>
      </c>
      <c r="V863" s="2">
        <v>18.95</v>
      </c>
      <c r="W863" s="2">
        <v>100</v>
      </c>
      <c r="X863" s="2"/>
      <c r="Y863" s="2"/>
      <c r="Z863" s="2"/>
      <c r="AA863" s="2"/>
    </row>
    <row r="864" spans="1:27" x14ac:dyDescent="0.25">
      <c r="A864" s="5" t="s">
        <v>2046</v>
      </c>
      <c r="B864" s="5" t="str">
        <f>VLOOKUP(A864,'ResOrg-group_definitions'!B447:C921,2,FALSE)</f>
        <v>Life Pacific University</v>
      </c>
      <c r="C864" s="5" t="s">
        <v>3245</v>
      </c>
      <c r="D864" s="5" t="s">
        <v>9</v>
      </c>
      <c r="E864" s="2">
        <v>0</v>
      </c>
      <c r="F864" s="2">
        <v>10</v>
      </c>
      <c r="G864" s="2">
        <v>0</v>
      </c>
      <c r="H864" s="2">
        <v>0</v>
      </c>
      <c r="I864" s="2">
        <v>0</v>
      </c>
      <c r="J864" s="2">
        <v>0</v>
      </c>
      <c r="K864" s="2">
        <v>0</v>
      </c>
      <c r="L864" s="2">
        <v>0</v>
      </c>
      <c r="M864" s="2">
        <v>0</v>
      </c>
      <c r="N864" s="2">
        <v>0</v>
      </c>
      <c r="O864" s="2">
        <v>0</v>
      </c>
      <c r="X864" s="2"/>
      <c r="Y864" s="2"/>
      <c r="Z864" s="2"/>
      <c r="AA864" s="2"/>
    </row>
    <row r="865" spans="1:27" x14ac:dyDescent="0.25">
      <c r="A865" s="5" t="s">
        <v>2048</v>
      </c>
      <c r="B865" s="5" t="str">
        <f>VLOOKUP(A865,'ResOrg-group_definitions'!B448:C922,2,FALSE)</f>
        <v>Lone Star College</v>
      </c>
      <c r="C865" s="5" t="s">
        <v>3245</v>
      </c>
      <c r="D865" s="5" t="s">
        <v>9</v>
      </c>
      <c r="E865" s="2">
        <v>12</v>
      </c>
      <c r="F865" s="2">
        <v>68</v>
      </c>
      <c r="G865" s="2">
        <v>17.649999999999999</v>
      </c>
      <c r="H865" s="2">
        <v>8</v>
      </c>
      <c r="I865" s="2">
        <v>4</v>
      </c>
      <c r="J865" s="2">
        <v>2</v>
      </c>
      <c r="K865" s="2">
        <v>1</v>
      </c>
      <c r="L865" s="2">
        <v>5</v>
      </c>
      <c r="M865" s="2">
        <v>0</v>
      </c>
      <c r="N865" s="2">
        <v>8</v>
      </c>
      <c r="O865" s="2">
        <v>0</v>
      </c>
      <c r="R865" s="2">
        <v>33.33</v>
      </c>
      <c r="S865" s="2">
        <v>16.670000000000002</v>
      </c>
      <c r="T865" s="2">
        <v>8.33</v>
      </c>
      <c r="U865" s="2">
        <v>41.67</v>
      </c>
      <c r="V865" s="2">
        <v>0</v>
      </c>
      <c r="W865" s="2">
        <v>100</v>
      </c>
      <c r="X865" s="2"/>
      <c r="Y865" s="2"/>
      <c r="Z865" s="2"/>
      <c r="AA865" s="2"/>
    </row>
    <row r="866" spans="1:27" x14ac:dyDescent="0.25">
      <c r="A866" s="5" t="s">
        <v>1390</v>
      </c>
      <c r="B866" s="5" t="str">
        <f>VLOOKUP(A866,'ResOrg-group_definitions'!B449:C923,2,FALSE)</f>
        <v>Long Beach City College</v>
      </c>
      <c r="C866" s="5" t="s">
        <v>3245</v>
      </c>
      <c r="D866" s="5" t="s">
        <v>9</v>
      </c>
      <c r="E866" s="2">
        <v>2</v>
      </c>
      <c r="F866" s="2">
        <v>11</v>
      </c>
      <c r="G866" s="2">
        <v>18.18</v>
      </c>
      <c r="H866" s="2">
        <v>1</v>
      </c>
      <c r="I866" s="2">
        <v>1</v>
      </c>
      <c r="J866" s="2">
        <v>0</v>
      </c>
      <c r="K866" s="2">
        <v>1</v>
      </c>
      <c r="L866" s="2">
        <v>0</v>
      </c>
      <c r="M866" s="2">
        <v>0</v>
      </c>
      <c r="N866" s="2">
        <v>1</v>
      </c>
      <c r="O866" s="2">
        <v>0</v>
      </c>
      <c r="R866" s="2">
        <v>50</v>
      </c>
      <c r="S866" s="2">
        <v>0</v>
      </c>
      <c r="T866" s="2">
        <v>50</v>
      </c>
      <c r="U866" s="2">
        <v>0</v>
      </c>
      <c r="V866" s="2">
        <v>0</v>
      </c>
      <c r="W866" s="2">
        <v>100</v>
      </c>
      <c r="X866" s="2"/>
      <c r="Y866" s="2"/>
      <c r="Z866" s="2"/>
      <c r="AA866" s="2"/>
    </row>
    <row r="867" spans="1:27" x14ac:dyDescent="0.25">
      <c r="A867" s="5" t="s">
        <v>1394</v>
      </c>
      <c r="B867" s="5" t="str">
        <f>VLOOKUP(A867,'ResOrg-group_definitions'!B450:C924,2,FALSE)</f>
        <v>Los Angeles City College</v>
      </c>
      <c r="C867" s="5" t="s">
        <v>3245</v>
      </c>
      <c r="D867" s="5" t="s">
        <v>9</v>
      </c>
      <c r="E867" s="2">
        <v>5</v>
      </c>
      <c r="F867" s="2">
        <v>21</v>
      </c>
      <c r="G867" s="2">
        <v>23.81</v>
      </c>
      <c r="H867" s="2">
        <v>3</v>
      </c>
      <c r="I867" s="2">
        <v>2</v>
      </c>
      <c r="J867" s="2">
        <v>2</v>
      </c>
      <c r="K867" s="2">
        <v>0</v>
      </c>
      <c r="L867" s="2">
        <v>1</v>
      </c>
      <c r="M867" s="2">
        <v>0</v>
      </c>
      <c r="N867" s="2">
        <v>3</v>
      </c>
      <c r="O867" s="2">
        <v>0</v>
      </c>
      <c r="R867" s="2">
        <v>40</v>
      </c>
      <c r="S867" s="2">
        <v>40</v>
      </c>
      <c r="T867" s="2">
        <v>0</v>
      </c>
      <c r="U867" s="2">
        <v>20</v>
      </c>
      <c r="V867" s="2">
        <v>0</v>
      </c>
      <c r="W867" s="2">
        <v>100</v>
      </c>
      <c r="X867" s="2"/>
      <c r="Y867" s="2"/>
      <c r="Z867" s="2"/>
      <c r="AA867" s="2"/>
    </row>
    <row r="868" spans="1:27" x14ac:dyDescent="0.25">
      <c r="A868" s="5" t="s">
        <v>1396</v>
      </c>
      <c r="B868" s="5" t="str">
        <f>VLOOKUP(A868,'ResOrg-group_definitions'!B451:C925,2,FALSE)</f>
        <v>Los Angeles Harbor College</v>
      </c>
      <c r="C868" s="5" t="s">
        <v>3245</v>
      </c>
      <c r="D868" s="5" t="s">
        <v>9</v>
      </c>
      <c r="E868" s="2">
        <v>0</v>
      </c>
      <c r="F868" s="2">
        <v>5</v>
      </c>
      <c r="G868" s="2">
        <v>0</v>
      </c>
      <c r="H868" s="2">
        <v>0</v>
      </c>
      <c r="I868" s="2">
        <v>0</v>
      </c>
      <c r="J868" s="2">
        <v>0</v>
      </c>
      <c r="K868" s="2">
        <v>0</v>
      </c>
      <c r="L868" s="2">
        <v>0</v>
      </c>
      <c r="M868" s="2">
        <v>0</v>
      </c>
      <c r="N868" s="2">
        <v>0</v>
      </c>
      <c r="O868" s="2">
        <v>0</v>
      </c>
      <c r="X868" s="2"/>
      <c r="Y868" s="2"/>
      <c r="Z868" s="2"/>
      <c r="AA868" s="2"/>
    </row>
    <row r="869" spans="1:27" x14ac:dyDescent="0.25">
      <c r="A869" s="5" t="s">
        <v>2050</v>
      </c>
      <c r="B869" s="5" t="str">
        <f>VLOOKUP(A869,'ResOrg-group_definitions'!B452:C926,2,FALSE)</f>
        <v>Los Angeles Mission College</v>
      </c>
      <c r="C869" s="5" t="s">
        <v>3245</v>
      </c>
      <c r="D869" s="5" t="s">
        <v>9</v>
      </c>
      <c r="E869" s="2">
        <v>2</v>
      </c>
      <c r="F869" s="2">
        <v>18</v>
      </c>
      <c r="G869" s="2">
        <v>11.11</v>
      </c>
      <c r="H869" s="2">
        <v>2</v>
      </c>
      <c r="I869" s="2">
        <v>0</v>
      </c>
      <c r="J869" s="2">
        <v>0</v>
      </c>
      <c r="K869" s="2">
        <v>0</v>
      </c>
      <c r="L869" s="2">
        <v>0</v>
      </c>
      <c r="M869" s="2">
        <v>2</v>
      </c>
      <c r="N869" s="2">
        <v>2</v>
      </c>
      <c r="O869" s="2">
        <v>0</v>
      </c>
      <c r="R869" s="2">
        <v>0</v>
      </c>
      <c r="S869" s="2">
        <v>0</v>
      </c>
      <c r="T869" s="2">
        <v>0</v>
      </c>
      <c r="U869" s="2">
        <v>0</v>
      </c>
      <c r="V869" s="2">
        <v>100</v>
      </c>
      <c r="W869" s="2">
        <v>100</v>
      </c>
      <c r="X869" s="2"/>
      <c r="Y869" s="2"/>
      <c r="Z869" s="2"/>
      <c r="AA869" s="2"/>
    </row>
    <row r="870" spans="1:27" x14ac:dyDescent="0.25">
      <c r="A870" s="5" t="s">
        <v>2052</v>
      </c>
      <c r="B870" s="5" t="str">
        <f>VLOOKUP(A870,'ResOrg-group_definitions'!B453:C927,2,FALSE)</f>
        <v>Los Angeles Pacific University</v>
      </c>
      <c r="C870" s="5" t="s">
        <v>3245</v>
      </c>
      <c r="D870" s="5" t="s">
        <v>9</v>
      </c>
      <c r="E870" s="2">
        <v>0</v>
      </c>
      <c r="F870" s="2">
        <v>7</v>
      </c>
      <c r="G870" s="2">
        <v>0</v>
      </c>
      <c r="H870" s="2">
        <v>0</v>
      </c>
      <c r="I870" s="2">
        <v>0</v>
      </c>
      <c r="J870" s="2">
        <v>0</v>
      </c>
      <c r="K870" s="2">
        <v>0</v>
      </c>
      <c r="L870" s="2">
        <v>0</v>
      </c>
      <c r="M870" s="2">
        <v>0</v>
      </c>
      <c r="N870" s="2">
        <v>0</v>
      </c>
      <c r="O870" s="2">
        <v>0</v>
      </c>
      <c r="X870" s="2"/>
      <c r="Y870" s="2"/>
      <c r="Z870" s="2"/>
      <c r="AA870" s="2"/>
    </row>
    <row r="871" spans="1:27" x14ac:dyDescent="0.25">
      <c r="A871" s="5" t="s">
        <v>2054</v>
      </c>
      <c r="B871" s="5" t="str">
        <f>VLOOKUP(A871,'ResOrg-group_definitions'!B454:C928,2,FALSE)</f>
        <v>Los Angeles Pierce College</v>
      </c>
      <c r="C871" s="5" t="s">
        <v>3245</v>
      </c>
      <c r="D871" s="5" t="s">
        <v>9</v>
      </c>
      <c r="E871" s="2">
        <v>5</v>
      </c>
      <c r="F871" s="2">
        <v>23</v>
      </c>
      <c r="G871" s="2">
        <v>21.74</v>
      </c>
      <c r="H871" s="2">
        <v>5</v>
      </c>
      <c r="I871" s="2">
        <v>0</v>
      </c>
      <c r="J871" s="2">
        <v>0</v>
      </c>
      <c r="K871" s="2">
        <v>3</v>
      </c>
      <c r="L871" s="2">
        <v>2</v>
      </c>
      <c r="M871" s="2">
        <v>0</v>
      </c>
      <c r="N871" s="2">
        <v>5</v>
      </c>
      <c r="O871" s="2">
        <v>0</v>
      </c>
      <c r="R871" s="2">
        <v>0</v>
      </c>
      <c r="S871" s="2">
        <v>0</v>
      </c>
      <c r="T871" s="2">
        <v>60</v>
      </c>
      <c r="U871" s="2">
        <v>40</v>
      </c>
      <c r="V871" s="2">
        <v>0</v>
      </c>
      <c r="W871" s="2">
        <v>100</v>
      </c>
      <c r="X871" s="2"/>
      <c r="Y871" s="2"/>
      <c r="Z871" s="2"/>
      <c r="AA871" s="2"/>
    </row>
    <row r="872" spans="1:27" x14ac:dyDescent="0.25">
      <c r="A872" s="5" t="s">
        <v>2056</v>
      </c>
      <c r="B872" s="5" t="str">
        <f>VLOOKUP(A872,'ResOrg-group_definitions'!B455:C929,2,FALSE)</f>
        <v>Los Angeles Southwest College</v>
      </c>
      <c r="C872" s="5" t="s">
        <v>3245</v>
      </c>
      <c r="D872" s="5" t="s">
        <v>9</v>
      </c>
      <c r="E872" s="2">
        <v>0</v>
      </c>
      <c r="F872" s="2">
        <v>1</v>
      </c>
      <c r="G872" s="2">
        <v>0</v>
      </c>
      <c r="H872" s="2">
        <v>0</v>
      </c>
      <c r="I872" s="2">
        <v>0</v>
      </c>
      <c r="J872" s="2">
        <v>0</v>
      </c>
      <c r="K872" s="2">
        <v>0</v>
      </c>
      <c r="L872" s="2">
        <v>0</v>
      </c>
      <c r="M872" s="2">
        <v>0</v>
      </c>
      <c r="N872" s="2">
        <v>0</v>
      </c>
      <c r="O872" s="2">
        <v>0</v>
      </c>
      <c r="X872" s="2"/>
      <c r="Y872" s="2"/>
      <c r="Z872" s="2"/>
      <c r="AA872" s="2"/>
    </row>
    <row r="873" spans="1:27" x14ac:dyDescent="0.25">
      <c r="A873" s="5" t="s">
        <v>2058</v>
      </c>
      <c r="B873" s="5" t="str">
        <f>VLOOKUP(A873,'ResOrg-group_definitions'!B456:C930,2,FALSE)</f>
        <v>Los Angeles Trade Technical College</v>
      </c>
      <c r="C873" s="5" t="s">
        <v>3245</v>
      </c>
      <c r="D873" s="5" t="s">
        <v>9</v>
      </c>
      <c r="E873" s="2">
        <v>2</v>
      </c>
      <c r="F873" s="2">
        <v>8</v>
      </c>
      <c r="G873" s="2">
        <v>25</v>
      </c>
      <c r="H873" s="2">
        <v>2</v>
      </c>
      <c r="I873" s="2">
        <v>0</v>
      </c>
      <c r="J873" s="2">
        <v>1</v>
      </c>
      <c r="K873" s="2">
        <v>1</v>
      </c>
      <c r="L873" s="2">
        <v>0</v>
      </c>
      <c r="M873" s="2">
        <v>0</v>
      </c>
      <c r="N873" s="2">
        <v>2</v>
      </c>
      <c r="O873" s="2">
        <v>0</v>
      </c>
      <c r="R873" s="2">
        <v>0</v>
      </c>
      <c r="S873" s="2">
        <v>50</v>
      </c>
      <c r="T873" s="2">
        <v>50</v>
      </c>
      <c r="U873" s="2">
        <v>0</v>
      </c>
      <c r="V873" s="2">
        <v>0</v>
      </c>
      <c r="W873" s="2">
        <v>100</v>
      </c>
      <c r="X873" s="2"/>
      <c r="Y873" s="2"/>
      <c r="Z873" s="2"/>
      <c r="AA873" s="2"/>
    </row>
    <row r="874" spans="1:27" x14ac:dyDescent="0.25">
      <c r="A874" s="5" t="s">
        <v>2060</v>
      </c>
      <c r="B874" s="5" t="str">
        <f>VLOOKUP(A874,'ResOrg-group_definitions'!B457:C931,2,FALSE)</f>
        <v>Los Angeles Valley College</v>
      </c>
      <c r="C874" s="5" t="s">
        <v>3245</v>
      </c>
      <c r="D874" s="5" t="s">
        <v>9</v>
      </c>
      <c r="E874" s="2">
        <v>4</v>
      </c>
      <c r="F874" s="2">
        <v>23</v>
      </c>
      <c r="G874" s="2">
        <v>17.39</v>
      </c>
      <c r="H874" s="2">
        <v>4</v>
      </c>
      <c r="I874" s="2">
        <v>0</v>
      </c>
      <c r="J874" s="2">
        <v>0</v>
      </c>
      <c r="K874" s="2">
        <v>2</v>
      </c>
      <c r="L874" s="2">
        <v>1</v>
      </c>
      <c r="M874" s="2">
        <v>1</v>
      </c>
      <c r="N874" s="2">
        <v>4</v>
      </c>
      <c r="O874" s="2">
        <v>0</v>
      </c>
      <c r="R874" s="2">
        <v>0</v>
      </c>
      <c r="S874" s="2">
        <v>0</v>
      </c>
      <c r="T874" s="2">
        <v>50</v>
      </c>
      <c r="U874" s="2">
        <v>25</v>
      </c>
      <c r="V874" s="2">
        <v>25</v>
      </c>
      <c r="W874" s="2">
        <v>100</v>
      </c>
      <c r="X874" s="2"/>
      <c r="Y874" s="2"/>
      <c r="Z874" s="2"/>
      <c r="AA874" s="2"/>
    </row>
    <row r="875" spans="1:27" x14ac:dyDescent="0.25">
      <c r="A875" s="5" t="s">
        <v>2062</v>
      </c>
      <c r="B875" s="5" t="str">
        <f>VLOOKUP(A875,'ResOrg-group_definitions'!B458:C932,2,FALSE)</f>
        <v>Malcolm X College</v>
      </c>
      <c r="C875" s="5" t="s">
        <v>3245</v>
      </c>
      <c r="D875" s="5" t="s">
        <v>9</v>
      </c>
      <c r="E875" s="2">
        <v>0</v>
      </c>
      <c r="F875" s="2">
        <v>5</v>
      </c>
      <c r="G875" s="2">
        <v>0</v>
      </c>
      <c r="H875" s="2">
        <v>0</v>
      </c>
      <c r="I875" s="2">
        <v>0</v>
      </c>
      <c r="J875" s="2">
        <v>0</v>
      </c>
      <c r="K875" s="2">
        <v>0</v>
      </c>
      <c r="L875" s="2">
        <v>0</v>
      </c>
      <c r="M875" s="2">
        <v>0</v>
      </c>
      <c r="N875" s="2">
        <v>0</v>
      </c>
      <c r="O875" s="2">
        <v>0</v>
      </c>
      <c r="X875" s="2"/>
      <c r="Y875" s="2"/>
      <c r="Z875" s="2"/>
      <c r="AA875" s="2"/>
    </row>
    <row r="876" spans="1:27" x14ac:dyDescent="0.25">
      <c r="A876" s="5" t="s">
        <v>2064</v>
      </c>
      <c r="B876" s="5" t="str">
        <f>VLOOKUP(A876,'ResOrg-group_definitions'!B459:C933,2,FALSE)</f>
        <v>Manhattanville College</v>
      </c>
      <c r="C876" s="5" t="s">
        <v>3245</v>
      </c>
      <c r="D876" s="5" t="s">
        <v>9</v>
      </c>
      <c r="E876" s="2">
        <v>11</v>
      </c>
      <c r="F876" s="2">
        <v>127</v>
      </c>
      <c r="G876" s="2">
        <v>8.66</v>
      </c>
      <c r="H876" s="2">
        <v>10</v>
      </c>
      <c r="I876" s="2">
        <v>1</v>
      </c>
      <c r="J876" s="2">
        <v>1</v>
      </c>
      <c r="K876" s="2">
        <v>8</v>
      </c>
      <c r="L876" s="2">
        <v>1</v>
      </c>
      <c r="M876" s="2">
        <v>0</v>
      </c>
      <c r="N876" s="2">
        <v>10</v>
      </c>
      <c r="O876" s="2">
        <v>0</v>
      </c>
      <c r="R876" s="2">
        <v>9.09</v>
      </c>
      <c r="S876" s="2">
        <v>9.09</v>
      </c>
      <c r="T876" s="2">
        <v>72.73</v>
      </c>
      <c r="U876" s="2">
        <v>9.09</v>
      </c>
      <c r="V876" s="2">
        <v>0</v>
      </c>
      <c r="W876" s="2">
        <v>100</v>
      </c>
      <c r="X876" s="2"/>
      <c r="Y876" s="2"/>
      <c r="Z876" s="2"/>
      <c r="AA876" s="2"/>
    </row>
    <row r="877" spans="1:27" x14ac:dyDescent="0.25">
      <c r="A877" s="5" t="s">
        <v>2066</v>
      </c>
      <c r="B877" s="5" t="str">
        <f>VLOOKUP(A877,'ResOrg-group_definitions'!B460:C934,2,FALSE)</f>
        <v>Maricopa Community Colleges - Glendale Community College</v>
      </c>
      <c r="C877" s="5" t="s">
        <v>3245</v>
      </c>
      <c r="D877" s="5" t="s">
        <v>9</v>
      </c>
      <c r="E877" s="2">
        <v>6</v>
      </c>
      <c r="F877" s="2">
        <v>21</v>
      </c>
      <c r="G877" s="2">
        <v>28.57</v>
      </c>
      <c r="H877" s="2">
        <v>5</v>
      </c>
      <c r="I877" s="2">
        <v>1</v>
      </c>
      <c r="J877" s="2">
        <v>1</v>
      </c>
      <c r="K877" s="2">
        <v>1</v>
      </c>
      <c r="L877" s="2">
        <v>2</v>
      </c>
      <c r="M877" s="2">
        <v>1</v>
      </c>
      <c r="N877" s="2">
        <v>5</v>
      </c>
      <c r="O877" s="2">
        <v>0</v>
      </c>
      <c r="R877" s="2">
        <v>16.670000000000002</v>
      </c>
      <c r="S877" s="2">
        <v>16.670000000000002</v>
      </c>
      <c r="T877" s="2">
        <v>16.670000000000002</v>
      </c>
      <c r="U877" s="2">
        <v>33.33</v>
      </c>
      <c r="V877" s="2">
        <v>16.670000000000002</v>
      </c>
      <c r="W877" s="2">
        <v>100</v>
      </c>
      <c r="X877" s="2"/>
      <c r="Y877" s="2"/>
      <c r="Z877" s="2"/>
      <c r="AA877" s="2"/>
    </row>
    <row r="878" spans="1:27" x14ac:dyDescent="0.25">
      <c r="A878" s="5" t="s">
        <v>2068</v>
      </c>
      <c r="B878" s="5" t="str">
        <f>VLOOKUP(A878,'ResOrg-group_definitions'!B461:C935,2,FALSE)</f>
        <v>Marymount California University</v>
      </c>
      <c r="C878" s="5" t="s">
        <v>3245</v>
      </c>
      <c r="D878" s="5" t="s">
        <v>9</v>
      </c>
      <c r="E878" s="2">
        <v>2</v>
      </c>
      <c r="F878" s="2">
        <v>7</v>
      </c>
      <c r="G878" s="2">
        <v>28.57</v>
      </c>
      <c r="H878" s="2">
        <v>2</v>
      </c>
      <c r="I878" s="2">
        <v>0</v>
      </c>
      <c r="J878" s="2">
        <v>0</v>
      </c>
      <c r="K878" s="2">
        <v>0</v>
      </c>
      <c r="L878" s="2">
        <v>2</v>
      </c>
      <c r="M878" s="2">
        <v>0</v>
      </c>
      <c r="N878" s="2">
        <v>2</v>
      </c>
      <c r="O878" s="2">
        <v>0</v>
      </c>
      <c r="R878" s="2">
        <v>0</v>
      </c>
      <c r="S878" s="2">
        <v>0</v>
      </c>
      <c r="T878" s="2">
        <v>0</v>
      </c>
      <c r="U878" s="2">
        <v>100</v>
      </c>
      <c r="V878" s="2">
        <v>0</v>
      </c>
      <c r="W878" s="2">
        <v>100</v>
      </c>
      <c r="X878" s="2"/>
      <c r="Y878" s="2"/>
      <c r="Z878" s="2"/>
      <c r="AA878" s="2"/>
    </row>
    <row r="879" spans="1:27" x14ac:dyDescent="0.25">
      <c r="A879" s="5" t="s">
        <v>2070</v>
      </c>
      <c r="B879" s="5" t="str">
        <f>VLOOKUP(A879,'ResOrg-group_definitions'!B462:C936,2,FALSE)</f>
        <v>Marymount University</v>
      </c>
      <c r="C879" s="5" t="s">
        <v>3245</v>
      </c>
      <c r="D879" s="5" t="s">
        <v>9</v>
      </c>
      <c r="E879" s="2">
        <v>28</v>
      </c>
      <c r="F879" s="2">
        <v>345</v>
      </c>
      <c r="G879" s="2">
        <v>8.1199999999999992</v>
      </c>
      <c r="H879" s="2">
        <v>15</v>
      </c>
      <c r="I879" s="2">
        <v>13</v>
      </c>
      <c r="J879" s="2">
        <v>5</v>
      </c>
      <c r="K879" s="2">
        <v>8</v>
      </c>
      <c r="L879" s="2">
        <v>2</v>
      </c>
      <c r="M879" s="2">
        <v>0</v>
      </c>
      <c r="N879" s="2">
        <v>15</v>
      </c>
      <c r="O879" s="2">
        <v>0</v>
      </c>
      <c r="R879" s="2">
        <v>46.43</v>
      </c>
      <c r="S879" s="2">
        <v>17.86</v>
      </c>
      <c r="T879" s="2">
        <v>28.57</v>
      </c>
      <c r="U879" s="2">
        <v>7.14</v>
      </c>
      <c r="V879" s="2">
        <v>0</v>
      </c>
      <c r="W879" s="2">
        <v>100</v>
      </c>
      <c r="X879" s="2"/>
      <c r="Y879" s="2"/>
      <c r="Z879" s="2"/>
      <c r="AA879" s="2"/>
    </row>
    <row r="880" spans="1:27" x14ac:dyDescent="0.25">
      <c r="A880" s="5" t="s">
        <v>2072</v>
      </c>
      <c r="B880" s="5" t="str">
        <f>VLOOKUP(A880,'ResOrg-group_definitions'!B463:C937,2,FALSE)</f>
        <v>McLennan Community College</v>
      </c>
      <c r="C880" s="5" t="s">
        <v>3245</v>
      </c>
      <c r="D880" s="5" t="s">
        <v>9</v>
      </c>
      <c r="E880" s="2">
        <v>7</v>
      </c>
      <c r="F880" s="2">
        <v>14</v>
      </c>
      <c r="G880" s="2">
        <v>50</v>
      </c>
      <c r="H880" s="2">
        <v>6</v>
      </c>
      <c r="I880" s="2">
        <v>1</v>
      </c>
      <c r="J880" s="2">
        <v>2</v>
      </c>
      <c r="K880" s="2">
        <v>1</v>
      </c>
      <c r="L880" s="2">
        <v>1</v>
      </c>
      <c r="M880" s="2">
        <v>2</v>
      </c>
      <c r="N880" s="2">
        <v>6</v>
      </c>
      <c r="O880" s="2">
        <v>0</v>
      </c>
      <c r="R880" s="2">
        <v>14.29</v>
      </c>
      <c r="S880" s="2">
        <v>28.57</v>
      </c>
      <c r="T880" s="2">
        <v>14.29</v>
      </c>
      <c r="U880" s="2">
        <v>14.29</v>
      </c>
      <c r="V880" s="2">
        <v>28.57</v>
      </c>
      <c r="W880" s="2">
        <v>100</v>
      </c>
      <c r="X880" s="2"/>
      <c r="Y880" s="2"/>
      <c r="Z880" s="2"/>
      <c r="AA880" s="2"/>
    </row>
    <row r="881" spans="1:27" x14ac:dyDescent="0.25">
      <c r="A881" s="5" t="s">
        <v>2074</v>
      </c>
      <c r="B881" s="5" t="str">
        <f>VLOOKUP(A881,'ResOrg-group_definitions'!B464:C938,2,FALSE)</f>
        <v>McMurry University</v>
      </c>
      <c r="C881" s="5" t="s">
        <v>3245</v>
      </c>
      <c r="D881" s="5" t="s">
        <v>9</v>
      </c>
      <c r="E881" s="2">
        <v>5</v>
      </c>
      <c r="F881" s="2">
        <v>49</v>
      </c>
      <c r="G881" s="2">
        <v>10.199999999999999</v>
      </c>
      <c r="H881" s="2">
        <v>2</v>
      </c>
      <c r="I881" s="2">
        <v>3</v>
      </c>
      <c r="J881" s="2">
        <v>0</v>
      </c>
      <c r="K881" s="2">
        <v>1</v>
      </c>
      <c r="L881" s="2">
        <v>1</v>
      </c>
      <c r="M881" s="2">
        <v>0</v>
      </c>
      <c r="N881" s="2">
        <v>2</v>
      </c>
      <c r="O881" s="2">
        <v>0</v>
      </c>
      <c r="R881" s="2">
        <v>60</v>
      </c>
      <c r="S881" s="2">
        <v>0</v>
      </c>
      <c r="T881" s="2">
        <v>20</v>
      </c>
      <c r="U881" s="2">
        <v>20</v>
      </c>
      <c r="V881" s="2">
        <v>0</v>
      </c>
      <c r="W881" s="2">
        <v>100</v>
      </c>
      <c r="X881" s="2"/>
      <c r="Y881" s="2"/>
      <c r="Z881" s="2"/>
      <c r="AA881" s="2"/>
    </row>
    <row r="882" spans="1:27" x14ac:dyDescent="0.25">
      <c r="A882" s="5" t="s">
        <v>2076</v>
      </c>
      <c r="B882" s="5" t="str">
        <f>VLOOKUP(A882,'ResOrg-group_definitions'!B465:C939,2,FALSE)</f>
        <v>Mendocino College</v>
      </c>
      <c r="C882" s="5" t="s">
        <v>3245</v>
      </c>
      <c r="D882" s="5" t="s">
        <v>9</v>
      </c>
      <c r="E882" s="2">
        <v>3</v>
      </c>
      <c r="F882" s="2">
        <v>6</v>
      </c>
      <c r="G882" s="2">
        <v>50</v>
      </c>
      <c r="H882" s="2">
        <v>2</v>
      </c>
      <c r="I882" s="2">
        <v>1</v>
      </c>
      <c r="J882" s="2">
        <v>0</v>
      </c>
      <c r="K882" s="2">
        <v>1</v>
      </c>
      <c r="L882" s="2">
        <v>1</v>
      </c>
      <c r="M882" s="2">
        <v>0</v>
      </c>
      <c r="N882" s="2">
        <v>2</v>
      </c>
      <c r="O882" s="2">
        <v>0</v>
      </c>
      <c r="R882" s="2">
        <v>33.33</v>
      </c>
      <c r="S882" s="2">
        <v>0</v>
      </c>
      <c r="T882" s="2">
        <v>33.33</v>
      </c>
      <c r="U882" s="2">
        <v>33.33</v>
      </c>
      <c r="V882" s="2">
        <v>0</v>
      </c>
      <c r="W882" s="2">
        <v>100</v>
      </c>
      <c r="X882" s="2"/>
      <c r="Y882" s="2"/>
      <c r="Z882" s="2"/>
      <c r="AA882" s="2"/>
    </row>
    <row r="883" spans="1:27" x14ac:dyDescent="0.25">
      <c r="A883" s="5" t="s">
        <v>2078</v>
      </c>
      <c r="B883" s="5" t="str">
        <f>VLOOKUP(A883,'ResOrg-group_definitions'!B466:C940,2,FALSE)</f>
        <v>Merced College</v>
      </c>
      <c r="C883" s="5" t="s">
        <v>3245</v>
      </c>
      <c r="D883" s="5" t="s">
        <v>9</v>
      </c>
      <c r="E883" s="2">
        <v>2</v>
      </c>
      <c r="F883" s="2">
        <v>6</v>
      </c>
      <c r="G883" s="2">
        <v>33.33</v>
      </c>
      <c r="H883" s="2">
        <v>2</v>
      </c>
      <c r="I883" s="2">
        <v>0</v>
      </c>
      <c r="J883" s="2">
        <v>1</v>
      </c>
      <c r="K883" s="2">
        <v>0</v>
      </c>
      <c r="L883" s="2">
        <v>0</v>
      </c>
      <c r="M883" s="2">
        <v>1</v>
      </c>
      <c r="N883" s="2">
        <v>2</v>
      </c>
      <c r="O883" s="2">
        <v>0</v>
      </c>
      <c r="R883" s="2">
        <v>0</v>
      </c>
      <c r="S883" s="2">
        <v>50</v>
      </c>
      <c r="T883" s="2">
        <v>0</v>
      </c>
      <c r="U883" s="2">
        <v>0</v>
      </c>
      <c r="V883" s="2">
        <v>50</v>
      </c>
      <c r="W883" s="2">
        <v>100</v>
      </c>
      <c r="X883" s="2"/>
      <c r="Y883" s="2"/>
      <c r="Z883" s="2"/>
      <c r="AA883" s="2"/>
    </row>
    <row r="884" spans="1:27" x14ac:dyDescent="0.25">
      <c r="A884" s="5" t="s">
        <v>2080</v>
      </c>
      <c r="B884" s="5" t="str">
        <f>VLOOKUP(A884,'ResOrg-group_definitions'!B467:C941,2,FALSE)</f>
        <v>Mercy College</v>
      </c>
      <c r="C884" s="5" t="s">
        <v>3245</v>
      </c>
      <c r="D884" s="5" t="s">
        <v>9</v>
      </c>
      <c r="E884" s="2">
        <v>46</v>
      </c>
      <c r="F884" s="2">
        <v>360</v>
      </c>
      <c r="G884" s="2">
        <v>12.78</v>
      </c>
      <c r="H884" s="2">
        <v>33</v>
      </c>
      <c r="I884" s="2">
        <v>13</v>
      </c>
      <c r="J884" s="2">
        <v>13</v>
      </c>
      <c r="K884" s="2">
        <v>13</v>
      </c>
      <c r="L884" s="2">
        <v>6</v>
      </c>
      <c r="M884" s="2">
        <v>1</v>
      </c>
      <c r="N884" s="2">
        <v>33</v>
      </c>
      <c r="O884" s="2">
        <v>0</v>
      </c>
      <c r="R884" s="2">
        <v>28.26</v>
      </c>
      <c r="S884" s="2">
        <v>28.26</v>
      </c>
      <c r="T884" s="2">
        <v>28.26</v>
      </c>
      <c r="U884" s="2">
        <v>13.04</v>
      </c>
      <c r="V884" s="2">
        <v>2.17</v>
      </c>
      <c r="W884" s="2">
        <v>100</v>
      </c>
      <c r="X884" s="2"/>
      <c r="Y884" s="2"/>
      <c r="Z884" s="2"/>
      <c r="AA884" s="2"/>
    </row>
    <row r="885" spans="1:27" x14ac:dyDescent="0.25">
      <c r="A885" s="5" t="s">
        <v>1398</v>
      </c>
      <c r="B885" s="5" t="str">
        <f>VLOOKUP(A885,'ResOrg-group_definitions'!B468:C942,2,FALSE)</f>
        <v>Merritt College</v>
      </c>
      <c r="C885" s="5" t="s">
        <v>3245</v>
      </c>
      <c r="D885" s="5" t="s">
        <v>9</v>
      </c>
      <c r="E885" s="2">
        <v>1</v>
      </c>
      <c r="F885" s="2">
        <v>6</v>
      </c>
      <c r="G885" s="2">
        <v>16.670000000000002</v>
      </c>
      <c r="H885" s="2">
        <v>1</v>
      </c>
      <c r="I885" s="2">
        <v>0</v>
      </c>
      <c r="J885" s="2">
        <v>0</v>
      </c>
      <c r="K885" s="2">
        <v>1</v>
      </c>
      <c r="L885" s="2">
        <v>0</v>
      </c>
      <c r="M885" s="2">
        <v>0</v>
      </c>
      <c r="N885" s="2">
        <v>1</v>
      </c>
      <c r="O885" s="2">
        <v>0</v>
      </c>
      <c r="R885" s="2">
        <v>0</v>
      </c>
      <c r="S885" s="2">
        <v>0</v>
      </c>
      <c r="T885" s="2">
        <v>100</v>
      </c>
      <c r="U885" s="2">
        <v>0</v>
      </c>
      <c r="V885" s="2">
        <v>0</v>
      </c>
      <c r="W885" s="2">
        <v>100</v>
      </c>
      <c r="X885" s="2"/>
      <c r="Y885" s="2"/>
      <c r="Z885" s="2"/>
      <c r="AA885" s="2"/>
    </row>
    <row r="886" spans="1:27" x14ac:dyDescent="0.25">
      <c r="A886" s="5" t="s">
        <v>2082</v>
      </c>
      <c r="B886" s="5" t="str">
        <f>VLOOKUP(A886,'ResOrg-group_definitions'!B469:C943,2,FALSE)</f>
        <v>Mesa Community College</v>
      </c>
      <c r="C886" s="5" t="s">
        <v>3245</v>
      </c>
      <c r="D886" s="5" t="s">
        <v>9</v>
      </c>
      <c r="E886" s="2">
        <v>8</v>
      </c>
      <c r="F886" s="2">
        <v>28</v>
      </c>
      <c r="G886" s="2">
        <v>28.57</v>
      </c>
      <c r="H886" s="2">
        <v>6</v>
      </c>
      <c r="I886" s="2">
        <v>2</v>
      </c>
      <c r="J886" s="2">
        <v>1</v>
      </c>
      <c r="K886" s="2">
        <v>3</v>
      </c>
      <c r="L886" s="2">
        <v>1</v>
      </c>
      <c r="M886" s="2">
        <v>1</v>
      </c>
      <c r="N886" s="2">
        <v>6</v>
      </c>
      <c r="O886" s="2">
        <v>0</v>
      </c>
      <c r="R886" s="2">
        <v>25</v>
      </c>
      <c r="S886" s="2">
        <v>12.5</v>
      </c>
      <c r="T886" s="2">
        <v>37.5</v>
      </c>
      <c r="U886" s="2">
        <v>12.5</v>
      </c>
      <c r="V886" s="2">
        <v>12.5</v>
      </c>
      <c r="W886" s="2">
        <v>100</v>
      </c>
      <c r="X886" s="2"/>
      <c r="Y886" s="2"/>
      <c r="Z886" s="2"/>
      <c r="AA886" s="2"/>
    </row>
    <row r="887" spans="1:27" x14ac:dyDescent="0.25">
      <c r="A887" s="5" t="s">
        <v>2084</v>
      </c>
      <c r="B887" s="5" t="str">
        <f>VLOOKUP(A887,'ResOrg-group_definitions'!B470:C944,2,FALSE)</f>
        <v>Metropolitan College of New York</v>
      </c>
      <c r="C887" s="5" t="s">
        <v>3245</v>
      </c>
      <c r="D887" s="5" t="s">
        <v>9</v>
      </c>
      <c r="E887" s="2">
        <v>0</v>
      </c>
      <c r="F887" s="2">
        <v>26</v>
      </c>
      <c r="G887" s="2">
        <v>0</v>
      </c>
      <c r="H887" s="2">
        <v>0</v>
      </c>
      <c r="I887" s="2">
        <v>0</v>
      </c>
      <c r="J887" s="2">
        <v>0</v>
      </c>
      <c r="K887" s="2">
        <v>0</v>
      </c>
      <c r="L887" s="2">
        <v>0</v>
      </c>
      <c r="M887" s="2">
        <v>0</v>
      </c>
      <c r="N887" s="2">
        <v>0</v>
      </c>
      <c r="O887" s="2">
        <v>0</v>
      </c>
      <c r="X887" s="2"/>
      <c r="Y887" s="2"/>
      <c r="Z887" s="2"/>
      <c r="AA887" s="2"/>
    </row>
    <row r="888" spans="1:27" x14ac:dyDescent="0.25">
      <c r="A888" s="5" t="s">
        <v>2086</v>
      </c>
      <c r="B888" s="5" t="str">
        <f>VLOOKUP(A888,'ResOrg-group_definitions'!B471:C945,2,FALSE)</f>
        <v>Metropolitan State University of Denver</v>
      </c>
      <c r="C888" s="5" t="s">
        <v>3245</v>
      </c>
      <c r="D888" s="5" t="s">
        <v>9</v>
      </c>
      <c r="E888" s="2">
        <v>106</v>
      </c>
      <c r="F888" s="2">
        <v>661</v>
      </c>
      <c r="G888" s="2">
        <v>16.04</v>
      </c>
      <c r="H888" s="2">
        <v>65</v>
      </c>
      <c r="I888" s="2">
        <v>41</v>
      </c>
      <c r="J888" s="2">
        <v>16</v>
      </c>
      <c r="K888" s="2">
        <v>15</v>
      </c>
      <c r="L888" s="2">
        <v>20</v>
      </c>
      <c r="M888" s="2">
        <v>14</v>
      </c>
      <c r="N888" s="2">
        <v>65</v>
      </c>
      <c r="O888" s="2">
        <v>0</v>
      </c>
      <c r="R888" s="2">
        <v>38.68</v>
      </c>
      <c r="S888" s="2">
        <v>15.09</v>
      </c>
      <c r="T888" s="2">
        <v>14.15</v>
      </c>
      <c r="U888" s="2">
        <v>18.87</v>
      </c>
      <c r="V888" s="2">
        <v>13.21</v>
      </c>
      <c r="W888" s="2">
        <v>100</v>
      </c>
      <c r="X888" s="2"/>
      <c r="Y888" s="2"/>
      <c r="Z888" s="2"/>
      <c r="AA888" s="2"/>
    </row>
    <row r="889" spans="1:27" x14ac:dyDescent="0.25">
      <c r="A889" s="5" t="s">
        <v>2088</v>
      </c>
      <c r="B889" s="5" t="str">
        <f>VLOOKUP(A889,'ResOrg-group_definitions'!B472:C946,2,FALSE)</f>
        <v>Miami Dade College</v>
      </c>
      <c r="C889" s="5" t="s">
        <v>3245</v>
      </c>
      <c r="D889" s="5" t="s">
        <v>9</v>
      </c>
      <c r="E889" s="2">
        <v>92</v>
      </c>
      <c r="F889" s="2">
        <v>288</v>
      </c>
      <c r="G889" s="2">
        <v>31.94</v>
      </c>
      <c r="H889" s="2">
        <v>62</v>
      </c>
      <c r="I889" s="2">
        <v>30</v>
      </c>
      <c r="J889" s="2">
        <v>8</v>
      </c>
      <c r="K889" s="2">
        <v>34</v>
      </c>
      <c r="L889" s="2">
        <v>14</v>
      </c>
      <c r="M889" s="2">
        <v>6</v>
      </c>
      <c r="N889" s="2">
        <v>62</v>
      </c>
      <c r="O889" s="2">
        <v>0</v>
      </c>
      <c r="R889" s="2">
        <v>32.61</v>
      </c>
      <c r="S889" s="2">
        <v>8.6999999999999993</v>
      </c>
      <c r="T889" s="2">
        <v>36.96</v>
      </c>
      <c r="U889" s="2">
        <v>15.22</v>
      </c>
      <c r="V889" s="2">
        <v>6.52</v>
      </c>
      <c r="W889" s="2">
        <v>100</v>
      </c>
      <c r="X889" s="2"/>
      <c r="Y889" s="2"/>
      <c r="Z889" s="2"/>
      <c r="AA889" s="2"/>
    </row>
    <row r="890" spans="1:27" x14ac:dyDescent="0.25">
      <c r="A890" s="5" t="s">
        <v>1404</v>
      </c>
      <c r="B890" s="5" t="str">
        <f>VLOOKUP(A890,'ResOrg-group_definitions'!B473:C947,2,FALSE)</f>
        <v>Middlesex County College</v>
      </c>
      <c r="C890" s="5" t="s">
        <v>3245</v>
      </c>
      <c r="D890" s="5" t="s">
        <v>9</v>
      </c>
      <c r="E890" s="2">
        <v>1</v>
      </c>
      <c r="F890" s="2">
        <v>9</v>
      </c>
      <c r="G890" s="2">
        <v>11.11</v>
      </c>
      <c r="H890" s="2">
        <v>1</v>
      </c>
      <c r="I890" s="2">
        <v>0</v>
      </c>
      <c r="J890" s="2">
        <v>1</v>
      </c>
      <c r="K890" s="2">
        <v>0</v>
      </c>
      <c r="L890" s="2">
        <v>0</v>
      </c>
      <c r="M890" s="2">
        <v>0</v>
      </c>
      <c r="N890" s="2">
        <v>1</v>
      </c>
      <c r="O890" s="2">
        <v>0</v>
      </c>
      <c r="R890" s="2">
        <v>0</v>
      </c>
      <c r="S890" s="2">
        <v>100</v>
      </c>
      <c r="T890" s="2">
        <v>0</v>
      </c>
      <c r="U890" s="2">
        <v>0</v>
      </c>
      <c r="V890" s="2">
        <v>0</v>
      </c>
      <c r="W890" s="2">
        <v>100</v>
      </c>
      <c r="X890" s="2"/>
      <c r="Y890" s="2"/>
      <c r="Z890" s="2"/>
      <c r="AA890" s="2"/>
    </row>
    <row r="891" spans="1:27" x14ac:dyDescent="0.25">
      <c r="A891" s="5" t="s">
        <v>2090</v>
      </c>
      <c r="B891" s="5" t="str">
        <f>VLOOKUP(A891,'ResOrg-group_definitions'!B474:C948,2,FALSE)</f>
        <v>MiraCosta College</v>
      </c>
      <c r="C891" s="5" t="s">
        <v>3245</v>
      </c>
      <c r="D891" s="5" t="s">
        <v>9</v>
      </c>
      <c r="E891" s="2">
        <v>2</v>
      </c>
      <c r="F891" s="2">
        <v>27</v>
      </c>
      <c r="G891" s="2">
        <v>7.41</v>
      </c>
      <c r="H891" s="2">
        <v>1</v>
      </c>
      <c r="I891" s="2">
        <v>1</v>
      </c>
      <c r="J891" s="2">
        <v>0</v>
      </c>
      <c r="K891" s="2">
        <v>1</v>
      </c>
      <c r="L891" s="2">
        <v>0</v>
      </c>
      <c r="M891" s="2">
        <v>0</v>
      </c>
      <c r="N891" s="2">
        <v>1</v>
      </c>
      <c r="O891" s="2">
        <v>0</v>
      </c>
      <c r="R891" s="2">
        <v>50</v>
      </c>
      <c r="S891" s="2">
        <v>0</v>
      </c>
      <c r="T891" s="2">
        <v>50</v>
      </c>
      <c r="U891" s="2">
        <v>0</v>
      </c>
      <c r="V891" s="2">
        <v>0</v>
      </c>
      <c r="W891" s="2">
        <v>100</v>
      </c>
      <c r="X891" s="2"/>
      <c r="Y891" s="2"/>
      <c r="Z891" s="2"/>
      <c r="AA891" s="2"/>
    </row>
    <row r="892" spans="1:27" x14ac:dyDescent="0.25">
      <c r="A892" s="5" t="s">
        <v>1406</v>
      </c>
      <c r="B892" s="5" t="str">
        <f>VLOOKUP(A892,'ResOrg-group_definitions'!B475:C949,2,FALSE)</f>
        <v>Mission College</v>
      </c>
      <c r="C892" s="5" t="s">
        <v>3245</v>
      </c>
      <c r="D892" s="5" t="s">
        <v>9</v>
      </c>
      <c r="E892" s="2">
        <v>3</v>
      </c>
      <c r="F892" s="2">
        <v>17</v>
      </c>
      <c r="G892" s="2">
        <v>17.649999999999999</v>
      </c>
      <c r="H892" s="2">
        <v>2</v>
      </c>
      <c r="I892" s="2">
        <v>1</v>
      </c>
      <c r="J892" s="2">
        <v>0</v>
      </c>
      <c r="K892" s="2">
        <v>1</v>
      </c>
      <c r="L892" s="2">
        <v>0</v>
      </c>
      <c r="M892" s="2">
        <v>1</v>
      </c>
      <c r="N892" s="2">
        <v>2</v>
      </c>
      <c r="O892" s="2">
        <v>0</v>
      </c>
      <c r="R892" s="2">
        <v>33.33</v>
      </c>
      <c r="S892" s="2">
        <v>0</v>
      </c>
      <c r="T892" s="2">
        <v>33.33</v>
      </c>
      <c r="U892" s="2">
        <v>0</v>
      </c>
      <c r="V892" s="2">
        <v>33.33</v>
      </c>
      <c r="W892" s="2">
        <v>100</v>
      </c>
      <c r="X892" s="2"/>
      <c r="Y892" s="2"/>
      <c r="Z892" s="2"/>
      <c r="AA892" s="2"/>
    </row>
    <row r="893" spans="1:27" x14ac:dyDescent="0.25">
      <c r="A893" s="5" t="s">
        <v>2092</v>
      </c>
      <c r="B893" s="5" t="str">
        <f>VLOOKUP(A893,'ResOrg-group_definitions'!B476:C950,2,FALSE)</f>
        <v>Modesto Junior College</v>
      </c>
      <c r="C893" s="5" t="s">
        <v>3245</v>
      </c>
      <c r="D893" s="5" t="s">
        <v>9</v>
      </c>
      <c r="E893" s="2">
        <v>1</v>
      </c>
      <c r="F893" s="2">
        <v>10</v>
      </c>
      <c r="G893" s="2">
        <v>10</v>
      </c>
      <c r="H893" s="2">
        <v>1</v>
      </c>
      <c r="I893" s="2">
        <v>0</v>
      </c>
      <c r="J893" s="2">
        <v>0</v>
      </c>
      <c r="K893" s="2">
        <v>0</v>
      </c>
      <c r="L893" s="2">
        <v>1</v>
      </c>
      <c r="M893" s="2">
        <v>0</v>
      </c>
      <c r="N893" s="2">
        <v>1</v>
      </c>
      <c r="O893" s="2">
        <v>0</v>
      </c>
      <c r="R893" s="2">
        <v>0</v>
      </c>
      <c r="S893" s="2">
        <v>0</v>
      </c>
      <c r="T893" s="2">
        <v>0</v>
      </c>
      <c r="U893" s="2">
        <v>100</v>
      </c>
      <c r="V893" s="2">
        <v>0</v>
      </c>
      <c r="W893" s="2">
        <v>100</v>
      </c>
      <c r="X893" s="2"/>
      <c r="Y893" s="2"/>
      <c r="Z893" s="2"/>
      <c r="AA893" s="2"/>
    </row>
    <row r="894" spans="1:27" x14ac:dyDescent="0.25">
      <c r="A894" s="5" t="s">
        <v>2094</v>
      </c>
      <c r="B894" s="5" t="str">
        <f>VLOOKUP(A894,'ResOrg-group_definitions'!B477:C951,2,FALSE)</f>
        <v>Mohave Community College</v>
      </c>
      <c r="C894" s="5" t="s">
        <v>3245</v>
      </c>
      <c r="D894" s="5" t="s">
        <v>9</v>
      </c>
      <c r="E894" s="2">
        <v>0</v>
      </c>
      <c r="F894" s="2">
        <v>2</v>
      </c>
      <c r="G894" s="2">
        <v>0</v>
      </c>
      <c r="H894" s="2">
        <v>0</v>
      </c>
      <c r="I894" s="2">
        <v>0</v>
      </c>
      <c r="J894" s="2">
        <v>0</v>
      </c>
      <c r="K894" s="2">
        <v>0</v>
      </c>
      <c r="L894" s="2">
        <v>0</v>
      </c>
      <c r="M894" s="2">
        <v>0</v>
      </c>
      <c r="N894" s="2">
        <v>0</v>
      </c>
      <c r="O894" s="2">
        <v>0</v>
      </c>
      <c r="X894" s="2"/>
      <c r="Y894" s="2"/>
      <c r="Z894" s="2"/>
      <c r="AA894" s="2"/>
    </row>
    <row r="895" spans="1:27" x14ac:dyDescent="0.25">
      <c r="A895" s="5" t="s">
        <v>2096</v>
      </c>
      <c r="B895" s="5" t="str">
        <f>VLOOKUP(A895,'ResOrg-group_definitions'!B478:C952,2,FALSE)</f>
        <v>Monterey Peninsula College</v>
      </c>
      <c r="C895" s="5" t="s">
        <v>3245</v>
      </c>
      <c r="D895" s="5" t="s">
        <v>9</v>
      </c>
      <c r="E895" s="2">
        <v>8</v>
      </c>
      <c r="F895" s="2">
        <v>14</v>
      </c>
      <c r="G895" s="2">
        <v>57.14</v>
      </c>
      <c r="H895" s="2">
        <v>8</v>
      </c>
      <c r="I895" s="2">
        <v>0</v>
      </c>
      <c r="J895" s="2">
        <v>1</v>
      </c>
      <c r="K895" s="2">
        <v>0</v>
      </c>
      <c r="L895" s="2">
        <v>6</v>
      </c>
      <c r="M895" s="2">
        <v>1</v>
      </c>
      <c r="N895" s="2">
        <v>8</v>
      </c>
      <c r="O895" s="2">
        <v>0</v>
      </c>
      <c r="R895" s="2">
        <v>0</v>
      </c>
      <c r="S895" s="2">
        <v>12.5</v>
      </c>
      <c r="T895" s="2">
        <v>0</v>
      </c>
      <c r="U895" s="2">
        <v>75</v>
      </c>
      <c r="V895" s="2">
        <v>12.5</v>
      </c>
      <c r="W895" s="2">
        <v>100</v>
      </c>
      <c r="X895" s="2"/>
      <c r="Y895" s="2"/>
      <c r="Z895" s="2"/>
      <c r="AA895" s="2"/>
    </row>
    <row r="896" spans="1:27" x14ac:dyDescent="0.25">
      <c r="A896" s="5" t="s">
        <v>1408</v>
      </c>
      <c r="B896" s="5" t="str">
        <f>VLOOKUP(A896,'ResOrg-group_definitions'!B479:C953,2,FALSE)</f>
        <v>Montgomery College</v>
      </c>
      <c r="C896" s="5" t="s">
        <v>3245</v>
      </c>
      <c r="D896" s="5" t="s">
        <v>9</v>
      </c>
      <c r="E896" s="2">
        <v>29</v>
      </c>
      <c r="F896" s="2">
        <v>136</v>
      </c>
      <c r="G896" s="2">
        <v>21.32</v>
      </c>
      <c r="H896" s="2">
        <v>18</v>
      </c>
      <c r="I896" s="2">
        <v>11</v>
      </c>
      <c r="J896" s="2">
        <v>5</v>
      </c>
      <c r="K896" s="2">
        <v>3</v>
      </c>
      <c r="L896" s="2">
        <v>6</v>
      </c>
      <c r="M896" s="2">
        <v>4</v>
      </c>
      <c r="N896" s="2">
        <v>18</v>
      </c>
      <c r="O896" s="2">
        <v>0</v>
      </c>
      <c r="R896" s="2">
        <v>37.93</v>
      </c>
      <c r="S896" s="2">
        <v>17.239999999999998</v>
      </c>
      <c r="T896" s="2">
        <v>10.34</v>
      </c>
      <c r="U896" s="2">
        <v>20.69</v>
      </c>
      <c r="V896" s="2">
        <v>13.79</v>
      </c>
      <c r="W896" s="2">
        <v>100</v>
      </c>
      <c r="X896" s="2"/>
      <c r="Y896" s="2"/>
      <c r="Z896" s="2"/>
      <c r="AA896" s="2"/>
    </row>
    <row r="897" spans="1:27" x14ac:dyDescent="0.25">
      <c r="A897" s="5" t="s">
        <v>2098</v>
      </c>
      <c r="B897" s="5" t="str">
        <f>VLOOKUP(A897,'ResOrg-group_definitions'!B480:C954,2,FALSE)</f>
        <v>Moorpark College</v>
      </c>
      <c r="C897" s="5" t="s">
        <v>3245</v>
      </c>
      <c r="D897" s="5" t="s">
        <v>9</v>
      </c>
      <c r="E897" s="2">
        <v>16</v>
      </c>
      <c r="F897" s="2">
        <v>26</v>
      </c>
      <c r="G897" s="2">
        <v>61.54</v>
      </c>
      <c r="H897" s="2">
        <v>12</v>
      </c>
      <c r="I897" s="2">
        <v>4</v>
      </c>
      <c r="J897" s="2">
        <v>1</v>
      </c>
      <c r="K897" s="2">
        <v>1</v>
      </c>
      <c r="L897" s="2">
        <v>7</v>
      </c>
      <c r="M897" s="2">
        <v>3</v>
      </c>
      <c r="N897" s="2">
        <v>12</v>
      </c>
      <c r="O897" s="2">
        <v>0</v>
      </c>
      <c r="R897" s="2">
        <v>25</v>
      </c>
      <c r="S897" s="2">
        <v>6.25</v>
      </c>
      <c r="T897" s="2">
        <v>6.25</v>
      </c>
      <c r="U897" s="2">
        <v>43.75</v>
      </c>
      <c r="V897" s="2">
        <v>18.75</v>
      </c>
      <c r="W897" s="2">
        <v>100</v>
      </c>
      <c r="X897" s="2"/>
      <c r="Y897" s="2"/>
      <c r="Z897" s="2"/>
      <c r="AA897" s="2"/>
    </row>
    <row r="898" spans="1:27" x14ac:dyDescent="0.25">
      <c r="A898" s="5" t="s">
        <v>2100</v>
      </c>
      <c r="B898" s="5" t="str">
        <f>VLOOKUP(A898,'ResOrg-group_definitions'!B481:C955,2,FALSE)</f>
        <v>Moreno Valley College</v>
      </c>
      <c r="C898" s="5" t="s">
        <v>3245</v>
      </c>
      <c r="D898" s="5" t="s">
        <v>9</v>
      </c>
      <c r="E898" s="2">
        <v>1</v>
      </c>
      <c r="F898" s="2">
        <v>2</v>
      </c>
      <c r="G898" s="2">
        <v>50</v>
      </c>
      <c r="H898" s="2">
        <v>0</v>
      </c>
      <c r="I898" s="2">
        <v>1</v>
      </c>
      <c r="J898" s="2">
        <v>0</v>
      </c>
      <c r="K898" s="2">
        <v>0</v>
      </c>
      <c r="L898" s="2">
        <v>0</v>
      </c>
      <c r="M898" s="2">
        <v>0</v>
      </c>
      <c r="N898" s="2">
        <v>0</v>
      </c>
      <c r="O898" s="2">
        <v>0</v>
      </c>
      <c r="R898" s="2">
        <v>100</v>
      </c>
      <c r="S898" s="2">
        <v>0</v>
      </c>
      <c r="T898" s="2">
        <v>0</v>
      </c>
      <c r="U898" s="2">
        <v>0</v>
      </c>
      <c r="V898" s="2">
        <v>0</v>
      </c>
      <c r="W898" s="2">
        <v>100</v>
      </c>
      <c r="X898" s="2"/>
      <c r="Y898" s="2"/>
      <c r="Z898" s="2"/>
      <c r="AA898" s="2"/>
    </row>
    <row r="899" spans="1:27" x14ac:dyDescent="0.25">
      <c r="A899" s="5" t="s">
        <v>2102</v>
      </c>
      <c r="B899" s="5" t="str">
        <f>VLOOKUP(A899,'ResOrg-group_definitions'!B482:C956,2,FALSE)</f>
        <v>Morgan Community College</v>
      </c>
      <c r="C899" s="5" t="s">
        <v>3245</v>
      </c>
      <c r="D899" s="5" t="s">
        <v>9</v>
      </c>
      <c r="E899" s="2">
        <v>2</v>
      </c>
      <c r="F899" s="2">
        <v>2</v>
      </c>
      <c r="G899" s="2">
        <v>100</v>
      </c>
      <c r="H899" s="2">
        <v>2</v>
      </c>
      <c r="I899" s="2">
        <v>0</v>
      </c>
      <c r="J899" s="2">
        <v>1</v>
      </c>
      <c r="K899" s="2">
        <v>1</v>
      </c>
      <c r="L899" s="2">
        <v>0</v>
      </c>
      <c r="M899" s="2">
        <v>0</v>
      </c>
      <c r="N899" s="2">
        <v>2</v>
      </c>
      <c r="O899" s="2">
        <v>0</v>
      </c>
      <c r="R899" s="2">
        <v>0</v>
      </c>
      <c r="S899" s="2">
        <v>50</v>
      </c>
      <c r="T899" s="2">
        <v>50</v>
      </c>
      <c r="U899" s="2">
        <v>0</v>
      </c>
      <c r="V899" s="2">
        <v>0</v>
      </c>
      <c r="W899" s="2">
        <v>100</v>
      </c>
      <c r="X899" s="2"/>
      <c r="Y899" s="2"/>
      <c r="Z899" s="2"/>
      <c r="AA899" s="2"/>
    </row>
    <row r="900" spans="1:27" x14ac:dyDescent="0.25">
      <c r="A900" s="5" t="s">
        <v>2104</v>
      </c>
      <c r="B900" s="5" t="str">
        <f>VLOOKUP(A900,'ResOrg-group_definitions'!B483:C957,2,FALSE)</f>
        <v>Morton College</v>
      </c>
      <c r="C900" s="5" t="s">
        <v>3245</v>
      </c>
      <c r="D900" s="5" t="s">
        <v>9</v>
      </c>
      <c r="E900" s="2">
        <v>0</v>
      </c>
      <c r="F900" s="2">
        <v>6</v>
      </c>
      <c r="G900" s="2">
        <v>0</v>
      </c>
      <c r="H900" s="2">
        <v>0</v>
      </c>
      <c r="I900" s="2">
        <v>0</v>
      </c>
      <c r="J900" s="2">
        <v>0</v>
      </c>
      <c r="K900" s="2">
        <v>0</v>
      </c>
      <c r="L900" s="2">
        <v>0</v>
      </c>
      <c r="M900" s="2">
        <v>0</v>
      </c>
      <c r="N900" s="2">
        <v>0</v>
      </c>
      <c r="O900" s="2">
        <v>0</v>
      </c>
      <c r="X900" s="2"/>
      <c r="Y900" s="2"/>
      <c r="Z900" s="2"/>
      <c r="AA900" s="2"/>
    </row>
    <row r="901" spans="1:27" x14ac:dyDescent="0.25">
      <c r="A901" s="5" t="s">
        <v>2106</v>
      </c>
      <c r="B901" s="5" t="str">
        <f>VLOOKUP(A901,'ResOrg-group_definitions'!B484:C958,2,FALSE)</f>
        <v>Mount Mary University</v>
      </c>
      <c r="C901" s="5" t="s">
        <v>3245</v>
      </c>
      <c r="D901" s="5" t="s">
        <v>9</v>
      </c>
      <c r="E901" s="2">
        <v>8</v>
      </c>
      <c r="F901" s="2">
        <v>59</v>
      </c>
      <c r="G901" s="2">
        <v>13.56</v>
      </c>
      <c r="H901" s="2">
        <v>4</v>
      </c>
      <c r="I901" s="2">
        <v>4</v>
      </c>
      <c r="J901" s="2">
        <v>2</v>
      </c>
      <c r="K901" s="2">
        <v>2</v>
      </c>
      <c r="L901" s="2">
        <v>0</v>
      </c>
      <c r="M901" s="2">
        <v>0</v>
      </c>
      <c r="N901" s="2">
        <v>4</v>
      </c>
      <c r="O901" s="2">
        <v>0</v>
      </c>
      <c r="R901" s="2">
        <v>50</v>
      </c>
      <c r="S901" s="2">
        <v>25</v>
      </c>
      <c r="T901" s="2">
        <v>25</v>
      </c>
      <c r="U901" s="2">
        <v>0</v>
      </c>
      <c r="V901" s="2">
        <v>0</v>
      </c>
      <c r="W901" s="2">
        <v>100</v>
      </c>
      <c r="X901" s="2"/>
      <c r="Y901" s="2"/>
      <c r="Z901" s="2"/>
      <c r="AA901" s="2"/>
    </row>
    <row r="902" spans="1:27" x14ac:dyDescent="0.25">
      <c r="A902" s="5" t="s">
        <v>1410</v>
      </c>
      <c r="B902" s="5" t="str">
        <f>VLOOKUP(A902,'ResOrg-group_definitions'!B485:C959,2,FALSE)</f>
        <v>Mount St. Mary's University</v>
      </c>
      <c r="C902" s="5" t="s">
        <v>3245</v>
      </c>
      <c r="D902" s="5" t="s">
        <v>9</v>
      </c>
      <c r="E902" s="2">
        <v>22</v>
      </c>
      <c r="F902" s="2">
        <v>118</v>
      </c>
      <c r="G902" s="2">
        <v>18.64</v>
      </c>
      <c r="H902" s="2">
        <v>15</v>
      </c>
      <c r="I902" s="2">
        <v>7</v>
      </c>
      <c r="J902" s="2">
        <v>8</v>
      </c>
      <c r="K902" s="2">
        <v>2</v>
      </c>
      <c r="L902" s="2">
        <v>4</v>
      </c>
      <c r="M902" s="2">
        <v>1</v>
      </c>
      <c r="N902" s="2">
        <v>15</v>
      </c>
      <c r="O902" s="2">
        <v>0</v>
      </c>
      <c r="R902" s="2">
        <v>31.82</v>
      </c>
      <c r="S902" s="2">
        <v>36.36</v>
      </c>
      <c r="T902" s="2">
        <v>9.09</v>
      </c>
      <c r="U902" s="2">
        <v>18.18</v>
      </c>
      <c r="V902" s="2">
        <v>4.55</v>
      </c>
      <c r="W902" s="2">
        <v>100</v>
      </c>
      <c r="X902" s="2"/>
      <c r="Y902" s="2"/>
      <c r="Z902" s="2"/>
      <c r="AA902" s="2"/>
    </row>
    <row r="903" spans="1:27" x14ac:dyDescent="0.25">
      <c r="A903" s="5" t="s">
        <v>1412</v>
      </c>
      <c r="B903" s="5" t="str">
        <f>VLOOKUP(A903,'ResOrg-group_definitions'!B486:C960,2,FALSE)</f>
        <v>Mt. San Antonio College</v>
      </c>
      <c r="C903" s="5" t="s">
        <v>3245</v>
      </c>
      <c r="D903" s="5" t="s">
        <v>9</v>
      </c>
      <c r="E903" s="2">
        <v>6</v>
      </c>
      <c r="F903" s="2">
        <v>28</v>
      </c>
      <c r="G903" s="2">
        <v>21.43</v>
      </c>
      <c r="H903" s="2">
        <v>3</v>
      </c>
      <c r="I903" s="2">
        <v>3</v>
      </c>
      <c r="J903" s="2">
        <v>1</v>
      </c>
      <c r="K903" s="2">
        <v>1</v>
      </c>
      <c r="L903" s="2">
        <v>0</v>
      </c>
      <c r="M903" s="2">
        <v>1</v>
      </c>
      <c r="N903" s="2">
        <v>3</v>
      </c>
      <c r="O903" s="2">
        <v>0</v>
      </c>
      <c r="R903" s="2">
        <v>50</v>
      </c>
      <c r="S903" s="2">
        <v>16.670000000000002</v>
      </c>
      <c r="T903" s="2">
        <v>16.670000000000002</v>
      </c>
      <c r="U903" s="2">
        <v>0</v>
      </c>
      <c r="V903" s="2">
        <v>16.670000000000002</v>
      </c>
      <c r="W903" s="2">
        <v>100</v>
      </c>
      <c r="X903" s="2"/>
      <c r="Y903" s="2"/>
      <c r="Z903" s="2"/>
      <c r="AA903" s="2"/>
    </row>
    <row r="904" spans="1:27" x14ac:dyDescent="0.25">
      <c r="A904" s="5" t="s">
        <v>2108</v>
      </c>
      <c r="B904" s="5" t="str">
        <f>VLOOKUP(A904,'ResOrg-group_definitions'!B487:C961,2,FALSE)</f>
        <v>Mt. San Jacinto College</v>
      </c>
      <c r="C904" s="5" t="s">
        <v>3245</v>
      </c>
      <c r="D904" s="5" t="s">
        <v>9</v>
      </c>
      <c r="E904" s="2">
        <v>3</v>
      </c>
      <c r="F904" s="2">
        <v>14</v>
      </c>
      <c r="G904" s="2">
        <v>21.43</v>
      </c>
      <c r="H904" s="2">
        <v>2</v>
      </c>
      <c r="I904" s="2">
        <v>1</v>
      </c>
      <c r="J904" s="2">
        <v>0</v>
      </c>
      <c r="K904" s="2">
        <v>1</v>
      </c>
      <c r="L904" s="2">
        <v>0</v>
      </c>
      <c r="M904" s="2">
        <v>1</v>
      </c>
      <c r="N904" s="2">
        <v>2</v>
      </c>
      <c r="O904" s="2">
        <v>0</v>
      </c>
      <c r="R904" s="2">
        <v>33.33</v>
      </c>
      <c r="S904" s="2">
        <v>0</v>
      </c>
      <c r="T904" s="2">
        <v>33.33</v>
      </c>
      <c r="U904" s="2">
        <v>0</v>
      </c>
      <c r="V904" s="2">
        <v>33.33</v>
      </c>
      <c r="W904" s="2">
        <v>100</v>
      </c>
      <c r="X904" s="2"/>
      <c r="Y904" s="2"/>
      <c r="Z904" s="2"/>
      <c r="AA904" s="2"/>
    </row>
    <row r="905" spans="1:27" x14ac:dyDescent="0.25">
      <c r="A905" s="5" t="s">
        <v>1414</v>
      </c>
      <c r="B905" s="5" t="str">
        <f>VLOOKUP(A905,'ResOrg-group_definitions'!B488:C962,2,FALSE)</f>
        <v>Napa Valley College</v>
      </c>
      <c r="C905" s="5" t="s">
        <v>3245</v>
      </c>
      <c r="D905" s="5" t="s">
        <v>9</v>
      </c>
      <c r="E905" s="2">
        <v>2</v>
      </c>
      <c r="F905" s="2">
        <v>12</v>
      </c>
      <c r="G905" s="2">
        <v>16.670000000000002</v>
      </c>
      <c r="H905" s="2">
        <v>2</v>
      </c>
      <c r="I905" s="2">
        <v>0</v>
      </c>
      <c r="J905" s="2">
        <v>1</v>
      </c>
      <c r="K905" s="2">
        <v>0</v>
      </c>
      <c r="L905" s="2">
        <v>0</v>
      </c>
      <c r="M905" s="2">
        <v>1</v>
      </c>
      <c r="N905" s="2">
        <v>2</v>
      </c>
      <c r="O905" s="2">
        <v>0</v>
      </c>
      <c r="R905" s="2">
        <v>0</v>
      </c>
      <c r="S905" s="2">
        <v>50</v>
      </c>
      <c r="T905" s="2">
        <v>0</v>
      </c>
      <c r="U905" s="2">
        <v>0</v>
      </c>
      <c r="V905" s="2">
        <v>50</v>
      </c>
      <c r="W905" s="2">
        <v>100</v>
      </c>
      <c r="X905" s="2"/>
      <c r="Y905" s="2"/>
      <c r="Z905" s="2"/>
      <c r="AA905" s="2"/>
    </row>
    <row r="906" spans="1:27" x14ac:dyDescent="0.25">
      <c r="A906" s="5" t="s">
        <v>2110</v>
      </c>
      <c r="B906" s="5" t="str">
        <f>VLOOKUP(A906,'ResOrg-group_definitions'!B489:C963,2,FALSE)</f>
        <v>Nassau Community College</v>
      </c>
      <c r="C906" s="5" t="s">
        <v>3245</v>
      </c>
      <c r="D906" s="5" t="s">
        <v>9</v>
      </c>
      <c r="E906" s="2">
        <v>23</v>
      </c>
      <c r="F906" s="2">
        <v>78</v>
      </c>
      <c r="G906" s="2">
        <v>29.49</v>
      </c>
      <c r="H906" s="2">
        <v>15</v>
      </c>
      <c r="I906" s="2">
        <v>8</v>
      </c>
      <c r="J906" s="2">
        <v>5</v>
      </c>
      <c r="K906" s="2">
        <v>3</v>
      </c>
      <c r="L906" s="2">
        <v>7</v>
      </c>
      <c r="M906" s="2">
        <v>0</v>
      </c>
      <c r="N906" s="2">
        <v>15</v>
      </c>
      <c r="O906" s="2">
        <v>0</v>
      </c>
      <c r="R906" s="2">
        <v>34.78</v>
      </c>
      <c r="S906" s="2">
        <v>21.74</v>
      </c>
      <c r="T906" s="2">
        <v>13.04</v>
      </c>
      <c r="U906" s="2">
        <v>30.43</v>
      </c>
      <c r="V906" s="2">
        <v>0</v>
      </c>
      <c r="W906" s="2">
        <v>100</v>
      </c>
      <c r="X906" s="2"/>
      <c r="Y906" s="2"/>
      <c r="Z906" s="2"/>
      <c r="AA906" s="2"/>
    </row>
    <row r="907" spans="1:27" x14ac:dyDescent="0.25">
      <c r="A907" s="5" t="s">
        <v>2112</v>
      </c>
      <c r="B907" s="5" t="str">
        <f>VLOOKUP(A907,'ResOrg-group_definitions'!B490:C964,2,FALSE)</f>
        <v>National Louis University</v>
      </c>
      <c r="C907" s="5" t="s">
        <v>3245</v>
      </c>
      <c r="D907" s="5" t="s">
        <v>9</v>
      </c>
      <c r="E907" s="2">
        <v>13</v>
      </c>
      <c r="F907" s="2">
        <v>124</v>
      </c>
      <c r="G907" s="2">
        <v>10.48</v>
      </c>
      <c r="H907" s="2">
        <v>7</v>
      </c>
      <c r="I907" s="2">
        <v>6</v>
      </c>
      <c r="J907" s="2">
        <v>3</v>
      </c>
      <c r="K907" s="2">
        <v>0</v>
      </c>
      <c r="L907" s="2">
        <v>2</v>
      </c>
      <c r="M907" s="2">
        <v>2</v>
      </c>
      <c r="N907" s="2">
        <v>7</v>
      </c>
      <c r="O907" s="2">
        <v>0</v>
      </c>
      <c r="R907" s="2">
        <v>46.15</v>
      </c>
      <c r="S907" s="2">
        <v>23.08</v>
      </c>
      <c r="T907" s="2">
        <v>0</v>
      </c>
      <c r="U907" s="2">
        <v>15.38</v>
      </c>
      <c r="V907" s="2">
        <v>15.38</v>
      </c>
      <c r="W907" s="2">
        <v>100</v>
      </c>
      <c r="X907" s="2"/>
      <c r="Y907" s="2"/>
      <c r="Z907" s="2"/>
      <c r="AA907" s="2"/>
    </row>
    <row r="908" spans="1:27" x14ac:dyDescent="0.25">
      <c r="A908" s="5" t="s">
        <v>2114</v>
      </c>
      <c r="B908" s="5" t="str">
        <f>VLOOKUP(A908,'ResOrg-group_definitions'!B491:C965,2,FALSE)</f>
        <v>National University</v>
      </c>
      <c r="C908" s="5" t="s">
        <v>3245</v>
      </c>
      <c r="D908" s="5" t="s">
        <v>9</v>
      </c>
      <c r="E908" s="2">
        <v>22</v>
      </c>
      <c r="F908" s="2">
        <v>664</v>
      </c>
      <c r="G908" s="2">
        <v>3.31</v>
      </c>
      <c r="H908" s="2">
        <v>17</v>
      </c>
      <c r="I908" s="2">
        <v>5</v>
      </c>
      <c r="J908" s="2">
        <v>4</v>
      </c>
      <c r="K908" s="2">
        <v>7</v>
      </c>
      <c r="L908" s="2">
        <v>6</v>
      </c>
      <c r="M908" s="2">
        <v>0</v>
      </c>
      <c r="N908" s="2">
        <v>17</v>
      </c>
      <c r="O908" s="2">
        <v>0</v>
      </c>
      <c r="R908" s="2">
        <v>22.73</v>
      </c>
      <c r="S908" s="2">
        <v>18.18</v>
      </c>
      <c r="T908" s="2">
        <v>31.82</v>
      </c>
      <c r="U908" s="2">
        <v>27.27</v>
      </c>
      <c r="V908" s="2">
        <v>0</v>
      </c>
      <c r="W908" s="2">
        <v>100</v>
      </c>
      <c r="X908" s="2"/>
      <c r="Y908" s="2"/>
      <c r="Z908" s="2"/>
      <c r="AA908" s="2"/>
    </row>
    <row r="909" spans="1:27" x14ac:dyDescent="0.25">
      <c r="A909" s="5" t="s">
        <v>1418</v>
      </c>
      <c r="B909" s="5" t="str">
        <f>VLOOKUP(A909,'ResOrg-group_definitions'!B492:C966,2,FALSE)</f>
        <v>Nevada State College</v>
      </c>
      <c r="C909" s="5" t="s">
        <v>3245</v>
      </c>
      <c r="D909" s="5" t="s">
        <v>9</v>
      </c>
      <c r="E909" s="2">
        <v>41</v>
      </c>
      <c r="F909" s="2">
        <v>130</v>
      </c>
      <c r="G909" s="2">
        <v>31.54</v>
      </c>
      <c r="H909" s="2">
        <v>24</v>
      </c>
      <c r="I909" s="2">
        <v>17</v>
      </c>
      <c r="J909" s="2">
        <v>10</v>
      </c>
      <c r="K909" s="2">
        <v>7</v>
      </c>
      <c r="L909" s="2">
        <v>4</v>
      </c>
      <c r="M909" s="2">
        <v>3</v>
      </c>
      <c r="N909" s="2">
        <v>24</v>
      </c>
      <c r="O909" s="2">
        <v>0</v>
      </c>
      <c r="R909" s="2">
        <v>41.46</v>
      </c>
      <c r="S909" s="2">
        <v>24.39</v>
      </c>
      <c r="T909" s="2">
        <v>17.07</v>
      </c>
      <c r="U909" s="2">
        <v>9.76</v>
      </c>
      <c r="V909" s="2">
        <v>7.32</v>
      </c>
      <c r="W909" s="2">
        <v>100</v>
      </c>
      <c r="X909" s="2"/>
      <c r="Y909" s="2"/>
      <c r="Z909" s="2"/>
      <c r="AA909" s="2"/>
    </row>
    <row r="910" spans="1:27" x14ac:dyDescent="0.25">
      <c r="A910" s="5" t="s">
        <v>2116</v>
      </c>
      <c r="B910" s="5" t="str">
        <f>VLOOKUP(A910,'ResOrg-group_definitions'!B493:C967,2,FALSE)</f>
        <v>New Jersey City University</v>
      </c>
      <c r="C910" s="5" t="s">
        <v>3245</v>
      </c>
      <c r="D910" s="5" t="s">
        <v>9</v>
      </c>
      <c r="E910" s="2">
        <v>59</v>
      </c>
      <c r="F910" s="2">
        <v>379</v>
      </c>
      <c r="G910" s="2">
        <v>15.57</v>
      </c>
      <c r="H910" s="2">
        <v>35</v>
      </c>
      <c r="I910" s="2">
        <v>24</v>
      </c>
      <c r="J910" s="2">
        <v>12</v>
      </c>
      <c r="K910" s="2">
        <v>17</v>
      </c>
      <c r="L910" s="2">
        <v>2</v>
      </c>
      <c r="M910" s="2">
        <v>4</v>
      </c>
      <c r="N910" s="2">
        <v>35</v>
      </c>
      <c r="O910" s="2">
        <v>0</v>
      </c>
      <c r="R910" s="2">
        <v>40.68</v>
      </c>
      <c r="S910" s="2">
        <v>20.34</v>
      </c>
      <c r="T910" s="2">
        <v>28.81</v>
      </c>
      <c r="U910" s="2">
        <v>3.39</v>
      </c>
      <c r="V910" s="2">
        <v>6.78</v>
      </c>
      <c r="W910" s="2">
        <v>100</v>
      </c>
      <c r="X910" s="2"/>
      <c r="Y910" s="2"/>
      <c r="Z910" s="2"/>
      <c r="AA910" s="2"/>
    </row>
    <row r="911" spans="1:27" x14ac:dyDescent="0.25">
      <c r="A911" s="5" t="s">
        <v>2118</v>
      </c>
      <c r="B911" s="5" t="str">
        <f>VLOOKUP(A911,'ResOrg-group_definitions'!B494:C968,2,FALSE)</f>
        <v>New Mexico Highlands University</v>
      </c>
      <c r="C911" s="5" t="s">
        <v>3245</v>
      </c>
      <c r="D911" s="5" t="s">
        <v>9</v>
      </c>
      <c r="E911" s="2">
        <v>96</v>
      </c>
      <c r="F911" s="2">
        <v>189</v>
      </c>
      <c r="G911" s="2">
        <v>50.79</v>
      </c>
      <c r="H911" s="2">
        <v>57</v>
      </c>
      <c r="I911" s="2">
        <v>39</v>
      </c>
      <c r="J911" s="2">
        <v>14</v>
      </c>
      <c r="K911" s="2">
        <v>24</v>
      </c>
      <c r="L911" s="2">
        <v>12</v>
      </c>
      <c r="M911" s="2">
        <v>7</v>
      </c>
      <c r="N911" s="2">
        <v>57</v>
      </c>
      <c r="O911" s="2">
        <v>0</v>
      </c>
      <c r="R911" s="2">
        <v>40.619999999999997</v>
      </c>
      <c r="S911" s="2">
        <v>14.58</v>
      </c>
      <c r="T911" s="2">
        <v>25</v>
      </c>
      <c r="U911" s="2">
        <v>12.5</v>
      </c>
      <c r="V911" s="2">
        <v>7.29</v>
      </c>
      <c r="W911" s="2">
        <v>100</v>
      </c>
      <c r="X911" s="2"/>
      <c r="Y911" s="2"/>
      <c r="Z911" s="2"/>
      <c r="AA911" s="2"/>
    </row>
    <row r="912" spans="1:27" x14ac:dyDescent="0.25">
      <c r="A912" s="5" t="s">
        <v>2120</v>
      </c>
      <c r="B912" s="5" t="str">
        <f>VLOOKUP(A912,'ResOrg-group_definitions'!B495:C969,2,FALSE)</f>
        <v>New Mexico Institute of Mining and Technology</v>
      </c>
      <c r="C912" s="5" t="s">
        <v>3245</v>
      </c>
      <c r="D912" s="5" t="s">
        <v>9</v>
      </c>
      <c r="E912" s="2">
        <v>886</v>
      </c>
      <c r="F912" s="2">
        <v>1864</v>
      </c>
      <c r="G912" s="2">
        <v>47.53</v>
      </c>
      <c r="H912" s="2">
        <v>629</v>
      </c>
      <c r="I912" s="2">
        <v>257</v>
      </c>
      <c r="J912" s="2">
        <v>108</v>
      </c>
      <c r="K912" s="2">
        <v>188</v>
      </c>
      <c r="L912" s="2">
        <v>219</v>
      </c>
      <c r="M912" s="2">
        <v>114</v>
      </c>
      <c r="N912" s="2">
        <v>629</v>
      </c>
      <c r="O912" s="2">
        <v>0</v>
      </c>
      <c r="R912" s="2">
        <v>29.01</v>
      </c>
      <c r="S912" s="2">
        <v>12.19</v>
      </c>
      <c r="T912" s="2">
        <v>21.22</v>
      </c>
      <c r="U912" s="2">
        <v>24.72</v>
      </c>
      <c r="V912" s="2">
        <v>12.87</v>
      </c>
      <c r="W912" s="2">
        <v>100</v>
      </c>
      <c r="X912" s="2"/>
      <c r="Y912" s="2"/>
      <c r="Z912" s="2"/>
      <c r="AA912" s="2"/>
    </row>
    <row r="913" spans="1:27" x14ac:dyDescent="0.25">
      <c r="A913" s="5" t="s">
        <v>2124</v>
      </c>
      <c r="B913" s="5" t="str">
        <f>VLOOKUP(A913,'ResOrg-group_definitions'!B496:C970,2,FALSE)</f>
        <v>New Mexico State University Carlsbad</v>
      </c>
      <c r="C913" s="5" t="s">
        <v>3245</v>
      </c>
      <c r="D913" s="5" t="s">
        <v>9</v>
      </c>
      <c r="E913" s="2">
        <v>1</v>
      </c>
      <c r="F913" s="2">
        <v>4</v>
      </c>
      <c r="G913" s="2">
        <v>25</v>
      </c>
      <c r="H913" s="2">
        <v>1</v>
      </c>
      <c r="I913" s="2">
        <v>0</v>
      </c>
      <c r="J913" s="2">
        <v>0</v>
      </c>
      <c r="K913" s="2">
        <v>1</v>
      </c>
      <c r="L913" s="2">
        <v>0</v>
      </c>
      <c r="M913" s="2">
        <v>0</v>
      </c>
      <c r="N913" s="2">
        <v>1</v>
      </c>
      <c r="O913" s="2">
        <v>0</v>
      </c>
      <c r="R913" s="2">
        <v>0</v>
      </c>
      <c r="S913" s="2">
        <v>0</v>
      </c>
      <c r="T913" s="2">
        <v>100</v>
      </c>
      <c r="U913" s="2">
        <v>0</v>
      </c>
      <c r="V913" s="2">
        <v>0</v>
      </c>
      <c r="W913" s="2">
        <v>100</v>
      </c>
      <c r="X913" s="2"/>
      <c r="Y913" s="2"/>
      <c r="Z913" s="2"/>
      <c r="AA913" s="2"/>
    </row>
    <row r="914" spans="1:27" x14ac:dyDescent="0.25">
      <c r="A914" s="5" t="s">
        <v>1422</v>
      </c>
      <c r="B914" s="5" t="str">
        <f>VLOOKUP(A914,'ResOrg-group_definitions'!B497:C971,2,FALSE)</f>
        <v>New York City College of Technology</v>
      </c>
      <c r="C914" s="5" t="s">
        <v>3245</v>
      </c>
      <c r="D914" s="5" t="s">
        <v>9</v>
      </c>
      <c r="E914" s="2">
        <v>193</v>
      </c>
      <c r="F914" s="2">
        <v>655</v>
      </c>
      <c r="G914" s="2">
        <v>29.47</v>
      </c>
      <c r="H914" s="2">
        <v>138</v>
      </c>
      <c r="I914" s="2">
        <v>55</v>
      </c>
      <c r="J914" s="2">
        <v>38</v>
      </c>
      <c r="K914" s="2">
        <v>39</v>
      </c>
      <c r="L914" s="2">
        <v>33</v>
      </c>
      <c r="M914" s="2">
        <v>28</v>
      </c>
      <c r="N914" s="2">
        <v>138</v>
      </c>
      <c r="O914" s="2">
        <v>0</v>
      </c>
      <c r="R914" s="2">
        <v>28.5</v>
      </c>
      <c r="S914" s="2">
        <v>19.690000000000001</v>
      </c>
      <c r="T914" s="2">
        <v>20.21</v>
      </c>
      <c r="U914" s="2">
        <v>17.100000000000001</v>
      </c>
      <c r="V914" s="2">
        <v>14.51</v>
      </c>
      <c r="W914" s="2">
        <v>100</v>
      </c>
      <c r="X914" s="2"/>
      <c r="Y914" s="2"/>
      <c r="Z914" s="2"/>
      <c r="AA914" s="2"/>
    </row>
    <row r="915" spans="1:27" x14ac:dyDescent="0.25">
      <c r="A915" s="5" t="s">
        <v>1428</v>
      </c>
      <c r="B915" s="5" t="str">
        <f>VLOOKUP(A915,'ResOrg-group_definitions'!B498:C972,2,FALSE)</f>
        <v>Norco College</v>
      </c>
      <c r="C915" s="5" t="s">
        <v>3245</v>
      </c>
      <c r="D915" s="5" t="s">
        <v>9</v>
      </c>
      <c r="E915" s="2">
        <v>2</v>
      </c>
      <c r="F915" s="2">
        <v>7</v>
      </c>
      <c r="G915" s="2">
        <v>28.57</v>
      </c>
      <c r="H915" s="2">
        <v>2</v>
      </c>
      <c r="I915" s="2">
        <v>0</v>
      </c>
      <c r="J915" s="2">
        <v>0</v>
      </c>
      <c r="K915" s="2">
        <v>1</v>
      </c>
      <c r="L915" s="2">
        <v>1</v>
      </c>
      <c r="M915" s="2">
        <v>0</v>
      </c>
      <c r="N915" s="2">
        <v>2</v>
      </c>
      <c r="O915" s="2">
        <v>0</v>
      </c>
      <c r="R915" s="2">
        <v>0</v>
      </c>
      <c r="S915" s="2">
        <v>0</v>
      </c>
      <c r="T915" s="2">
        <v>50</v>
      </c>
      <c r="U915" s="2">
        <v>50</v>
      </c>
      <c r="V915" s="2">
        <v>0</v>
      </c>
      <c r="W915" s="2">
        <v>100</v>
      </c>
      <c r="X915" s="2"/>
      <c r="Y915" s="2"/>
      <c r="Z915" s="2"/>
      <c r="AA915" s="2"/>
    </row>
    <row r="916" spans="1:27" x14ac:dyDescent="0.25">
      <c r="A916" s="5" t="s">
        <v>2128</v>
      </c>
      <c r="B916" s="5" t="str">
        <f>VLOOKUP(A916,'ResOrg-group_definitions'!B499:C973,2,FALSE)</f>
        <v>North Central Texas College</v>
      </c>
      <c r="C916" s="5" t="s">
        <v>3245</v>
      </c>
      <c r="D916" s="5" t="s">
        <v>9</v>
      </c>
      <c r="E916" s="2">
        <v>0</v>
      </c>
      <c r="F916" s="2">
        <v>6</v>
      </c>
      <c r="G916" s="2">
        <v>0</v>
      </c>
      <c r="H916" s="2">
        <v>0</v>
      </c>
      <c r="I916" s="2">
        <v>0</v>
      </c>
      <c r="J916" s="2">
        <v>0</v>
      </c>
      <c r="K916" s="2">
        <v>0</v>
      </c>
      <c r="L916" s="2">
        <v>0</v>
      </c>
      <c r="M916" s="2">
        <v>0</v>
      </c>
      <c r="N916" s="2">
        <v>0</v>
      </c>
      <c r="O916" s="2">
        <v>0</v>
      </c>
      <c r="X916" s="2"/>
      <c r="Y916" s="2"/>
      <c r="Z916" s="2"/>
      <c r="AA916" s="2"/>
    </row>
    <row r="917" spans="1:27" x14ac:dyDescent="0.25">
      <c r="A917" s="5" t="s">
        <v>2130</v>
      </c>
      <c r="B917" s="5" t="str">
        <f>VLOOKUP(A917,'ResOrg-group_definitions'!B500:C974,2,FALSE)</f>
        <v>North Park University</v>
      </c>
      <c r="C917" s="5" t="s">
        <v>3245</v>
      </c>
      <c r="D917" s="5" t="s">
        <v>9</v>
      </c>
      <c r="E917" s="2">
        <v>9</v>
      </c>
      <c r="F917" s="2">
        <v>108</v>
      </c>
      <c r="G917" s="2">
        <v>8.33</v>
      </c>
      <c r="H917" s="2">
        <v>7</v>
      </c>
      <c r="I917" s="2">
        <v>2</v>
      </c>
      <c r="J917" s="2">
        <v>3</v>
      </c>
      <c r="K917" s="2">
        <v>1</v>
      </c>
      <c r="L917" s="2">
        <v>2</v>
      </c>
      <c r="M917" s="2">
        <v>1</v>
      </c>
      <c r="N917" s="2">
        <v>7</v>
      </c>
      <c r="O917" s="2">
        <v>0</v>
      </c>
      <c r="R917" s="2">
        <v>22.22</v>
      </c>
      <c r="S917" s="2">
        <v>33.33</v>
      </c>
      <c r="T917" s="2">
        <v>11.11</v>
      </c>
      <c r="U917" s="2">
        <v>22.22</v>
      </c>
      <c r="V917" s="2">
        <v>11.11</v>
      </c>
      <c r="W917" s="2">
        <v>100</v>
      </c>
      <c r="X917" s="2"/>
      <c r="Y917" s="2"/>
      <c r="Z917" s="2"/>
      <c r="AA917" s="2"/>
    </row>
    <row r="918" spans="1:27" x14ac:dyDescent="0.25">
      <c r="A918" s="5" t="s">
        <v>2132</v>
      </c>
      <c r="B918" s="5" t="str">
        <f>VLOOKUP(A918,'ResOrg-group_definitions'!B501:C975,2,FALSE)</f>
        <v>North Shore Community College</v>
      </c>
      <c r="C918" s="5" t="s">
        <v>3245</v>
      </c>
      <c r="D918" s="5" t="s">
        <v>9</v>
      </c>
      <c r="E918" s="2">
        <v>0</v>
      </c>
      <c r="F918" s="2">
        <v>16</v>
      </c>
      <c r="G918" s="2">
        <v>0</v>
      </c>
      <c r="H918" s="2">
        <v>0</v>
      </c>
      <c r="I918" s="2">
        <v>0</v>
      </c>
      <c r="J918" s="2">
        <v>0</v>
      </c>
      <c r="K918" s="2">
        <v>0</v>
      </c>
      <c r="L918" s="2">
        <v>0</v>
      </c>
      <c r="M918" s="2">
        <v>0</v>
      </c>
      <c r="N918" s="2">
        <v>0</v>
      </c>
      <c r="O918" s="2">
        <v>0</v>
      </c>
      <c r="X918" s="2"/>
      <c r="Y918" s="2"/>
      <c r="Z918" s="2"/>
      <c r="AA918" s="2"/>
    </row>
    <row r="919" spans="1:27" x14ac:dyDescent="0.25">
      <c r="A919" s="5" t="s">
        <v>2134</v>
      </c>
      <c r="B919" s="5" t="str">
        <f>VLOOKUP(A919,'ResOrg-group_definitions'!B502:C976,2,FALSE)</f>
        <v>Northampton Community College</v>
      </c>
      <c r="C919" s="5" t="s">
        <v>3245</v>
      </c>
      <c r="D919" s="5" t="s">
        <v>9</v>
      </c>
      <c r="E919" s="2">
        <v>1</v>
      </c>
      <c r="F919" s="2">
        <v>30</v>
      </c>
      <c r="G919" s="2">
        <v>3.33</v>
      </c>
      <c r="H919" s="2">
        <v>0</v>
      </c>
      <c r="I919" s="2">
        <v>1</v>
      </c>
      <c r="J919" s="2">
        <v>0</v>
      </c>
      <c r="K919" s="2">
        <v>0</v>
      </c>
      <c r="L919" s="2">
        <v>0</v>
      </c>
      <c r="M919" s="2">
        <v>0</v>
      </c>
      <c r="N919" s="2">
        <v>0</v>
      </c>
      <c r="O919" s="2">
        <v>0</v>
      </c>
      <c r="R919" s="2">
        <v>100</v>
      </c>
      <c r="S919" s="2">
        <v>0</v>
      </c>
      <c r="T919" s="2">
        <v>0</v>
      </c>
      <c r="U919" s="2">
        <v>0</v>
      </c>
      <c r="V919" s="2">
        <v>0</v>
      </c>
      <c r="W919" s="2">
        <v>100</v>
      </c>
      <c r="X919" s="2"/>
      <c r="Y919" s="2"/>
      <c r="Z919" s="2"/>
      <c r="AA919" s="2"/>
    </row>
    <row r="920" spans="1:27" x14ac:dyDescent="0.25">
      <c r="A920" s="5" t="s">
        <v>2136</v>
      </c>
      <c r="B920" s="5" t="str">
        <f>VLOOKUP(A920,'ResOrg-group_definitions'!B503:C977,2,FALSE)</f>
        <v>Northeast Lakeview College</v>
      </c>
      <c r="C920" s="5" t="s">
        <v>3245</v>
      </c>
      <c r="D920" s="5" t="s">
        <v>9</v>
      </c>
      <c r="E920" s="2">
        <v>1</v>
      </c>
      <c r="F920" s="2">
        <v>5</v>
      </c>
      <c r="G920" s="2">
        <v>20</v>
      </c>
      <c r="H920" s="2">
        <v>1</v>
      </c>
      <c r="I920" s="2">
        <v>0</v>
      </c>
      <c r="J920" s="2">
        <v>0</v>
      </c>
      <c r="K920" s="2">
        <v>1</v>
      </c>
      <c r="L920" s="2">
        <v>0</v>
      </c>
      <c r="M920" s="2">
        <v>0</v>
      </c>
      <c r="N920" s="2">
        <v>1</v>
      </c>
      <c r="O920" s="2">
        <v>0</v>
      </c>
      <c r="R920" s="2">
        <v>0</v>
      </c>
      <c r="S920" s="2">
        <v>0</v>
      </c>
      <c r="T920" s="2">
        <v>100</v>
      </c>
      <c r="U920" s="2">
        <v>0</v>
      </c>
      <c r="V920" s="2">
        <v>0</v>
      </c>
      <c r="W920" s="2">
        <v>100</v>
      </c>
      <c r="X920" s="2"/>
      <c r="Y920" s="2"/>
      <c r="Z920" s="2"/>
      <c r="AA920" s="2"/>
    </row>
    <row r="921" spans="1:27" x14ac:dyDescent="0.25">
      <c r="A921" s="5" t="s">
        <v>2138</v>
      </c>
      <c r="B921" s="5" t="str">
        <f>VLOOKUP(A921,'ResOrg-group_definitions'!B504:C978,2,FALSE)</f>
        <v>Northeast Texas Community College</v>
      </c>
      <c r="C921" s="5" t="s">
        <v>3245</v>
      </c>
      <c r="D921" s="5" t="s">
        <v>9</v>
      </c>
      <c r="E921" s="2">
        <v>0</v>
      </c>
      <c r="F921" s="2">
        <v>2</v>
      </c>
      <c r="G921" s="2">
        <v>0</v>
      </c>
      <c r="H921" s="2">
        <v>0</v>
      </c>
      <c r="I921" s="2">
        <v>0</v>
      </c>
      <c r="J921" s="2">
        <v>0</v>
      </c>
      <c r="K921" s="2">
        <v>0</v>
      </c>
      <c r="L921" s="2">
        <v>0</v>
      </c>
      <c r="M921" s="2">
        <v>0</v>
      </c>
      <c r="N921" s="2">
        <v>0</v>
      </c>
      <c r="O921" s="2">
        <v>0</v>
      </c>
      <c r="X921" s="2"/>
      <c r="Y921" s="2"/>
      <c r="Z921" s="2"/>
      <c r="AA921" s="2"/>
    </row>
    <row r="922" spans="1:27" x14ac:dyDescent="0.25">
      <c r="A922" s="5" t="s">
        <v>2140</v>
      </c>
      <c r="B922" s="5" t="str">
        <f>VLOOKUP(A922,'ResOrg-group_definitions'!B505:C979,2,FALSE)</f>
        <v>Northeastern Illinois University</v>
      </c>
      <c r="C922" s="5" t="s">
        <v>3245</v>
      </c>
      <c r="D922" s="5" t="s">
        <v>9</v>
      </c>
      <c r="E922" s="2">
        <v>147</v>
      </c>
      <c r="F922" s="2">
        <v>601</v>
      </c>
      <c r="G922" s="2">
        <v>24.46</v>
      </c>
      <c r="H922" s="2">
        <v>106</v>
      </c>
      <c r="I922" s="2">
        <v>41</v>
      </c>
      <c r="J922" s="2">
        <v>36</v>
      </c>
      <c r="K922" s="2">
        <v>33</v>
      </c>
      <c r="L922" s="2">
        <v>21</v>
      </c>
      <c r="M922" s="2">
        <v>16</v>
      </c>
      <c r="N922" s="2">
        <v>106</v>
      </c>
      <c r="O922" s="2">
        <v>0</v>
      </c>
      <c r="R922" s="2">
        <v>27.89</v>
      </c>
      <c r="S922" s="2">
        <v>24.49</v>
      </c>
      <c r="T922" s="2">
        <v>22.45</v>
      </c>
      <c r="U922" s="2">
        <v>14.29</v>
      </c>
      <c r="V922" s="2">
        <v>10.88</v>
      </c>
      <c r="W922" s="2">
        <v>100</v>
      </c>
      <c r="X922" s="2"/>
      <c r="Y922" s="2"/>
      <c r="Z922" s="2"/>
      <c r="AA922" s="2"/>
    </row>
    <row r="923" spans="1:27" x14ac:dyDescent="0.25">
      <c r="A923" s="5" t="s">
        <v>2142</v>
      </c>
      <c r="B923" s="5" t="str">
        <f>VLOOKUP(A923,'ResOrg-group_definitions'!B506:C980,2,FALSE)</f>
        <v>Northern Essex Community College</v>
      </c>
      <c r="C923" s="5" t="s">
        <v>3245</v>
      </c>
      <c r="D923" s="5" t="s">
        <v>9</v>
      </c>
      <c r="E923" s="2">
        <v>3</v>
      </c>
      <c r="F923" s="2">
        <v>13</v>
      </c>
      <c r="G923" s="2">
        <v>23.08</v>
      </c>
      <c r="H923" s="2">
        <v>1</v>
      </c>
      <c r="I923" s="2">
        <v>2</v>
      </c>
      <c r="J923" s="2">
        <v>0</v>
      </c>
      <c r="K923" s="2">
        <v>0</v>
      </c>
      <c r="L923" s="2">
        <v>0</v>
      </c>
      <c r="M923" s="2">
        <v>1</v>
      </c>
      <c r="N923" s="2">
        <v>1</v>
      </c>
      <c r="O923" s="2">
        <v>0</v>
      </c>
      <c r="R923" s="2">
        <v>66.67</v>
      </c>
      <c r="S923" s="2">
        <v>0</v>
      </c>
      <c r="T923" s="2">
        <v>0</v>
      </c>
      <c r="U923" s="2">
        <v>0</v>
      </c>
      <c r="V923" s="2">
        <v>33.33</v>
      </c>
      <c r="W923" s="2">
        <v>100</v>
      </c>
      <c r="X923" s="2"/>
      <c r="Y923" s="2"/>
      <c r="Z923" s="2"/>
      <c r="AA923" s="2"/>
    </row>
    <row r="924" spans="1:27" x14ac:dyDescent="0.25">
      <c r="A924" s="5" t="s">
        <v>2144</v>
      </c>
      <c r="B924" s="5" t="str">
        <f>VLOOKUP(A924,'ResOrg-group_definitions'!B507:C981,2,FALSE)</f>
        <v>Northern New Mexico College</v>
      </c>
      <c r="C924" s="5" t="s">
        <v>3245</v>
      </c>
      <c r="D924" s="5" t="s">
        <v>9</v>
      </c>
      <c r="E924" s="2">
        <v>14</v>
      </c>
      <c r="F924" s="2">
        <v>41</v>
      </c>
      <c r="G924" s="2">
        <v>34.15</v>
      </c>
      <c r="H924" s="2">
        <v>8</v>
      </c>
      <c r="I924" s="2">
        <v>6</v>
      </c>
      <c r="J924" s="2">
        <v>0</v>
      </c>
      <c r="K924" s="2">
        <v>6</v>
      </c>
      <c r="L924" s="2">
        <v>0</v>
      </c>
      <c r="M924" s="2">
        <v>2</v>
      </c>
      <c r="N924" s="2">
        <v>8</v>
      </c>
      <c r="O924" s="2">
        <v>0</v>
      </c>
      <c r="R924" s="2">
        <v>42.86</v>
      </c>
      <c r="S924" s="2">
        <v>0</v>
      </c>
      <c r="T924" s="2">
        <v>42.86</v>
      </c>
      <c r="U924" s="2">
        <v>0</v>
      </c>
      <c r="V924" s="2">
        <v>14.29</v>
      </c>
      <c r="W924" s="2">
        <v>100</v>
      </c>
      <c r="X924" s="2"/>
      <c r="Y924" s="2"/>
      <c r="Z924" s="2"/>
      <c r="AA924" s="2"/>
    </row>
    <row r="925" spans="1:27" x14ac:dyDescent="0.25">
      <c r="A925" s="5" t="s">
        <v>2146</v>
      </c>
      <c r="B925" s="5" t="str">
        <f>VLOOKUP(A925,'ResOrg-group_definitions'!B508:C982,2,FALSE)</f>
        <v>Northwest Vista College</v>
      </c>
      <c r="C925" s="5" t="s">
        <v>3245</v>
      </c>
      <c r="D925" s="5" t="s">
        <v>9</v>
      </c>
      <c r="E925" s="2">
        <v>9</v>
      </c>
      <c r="F925" s="2">
        <v>32</v>
      </c>
      <c r="G925" s="2">
        <v>28.12</v>
      </c>
      <c r="H925" s="2">
        <v>6</v>
      </c>
      <c r="I925" s="2">
        <v>3</v>
      </c>
      <c r="J925" s="2">
        <v>2</v>
      </c>
      <c r="K925" s="2">
        <v>0</v>
      </c>
      <c r="L925" s="2">
        <v>1</v>
      </c>
      <c r="M925" s="2">
        <v>3</v>
      </c>
      <c r="N925" s="2">
        <v>6</v>
      </c>
      <c r="O925" s="2">
        <v>0</v>
      </c>
      <c r="R925" s="2">
        <v>33.33</v>
      </c>
      <c r="S925" s="2">
        <v>22.22</v>
      </c>
      <c r="T925" s="2">
        <v>0</v>
      </c>
      <c r="U925" s="2">
        <v>11.11</v>
      </c>
      <c r="V925" s="2">
        <v>33.33</v>
      </c>
      <c r="W925" s="2">
        <v>100</v>
      </c>
      <c r="X925" s="2"/>
      <c r="Y925" s="2"/>
      <c r="Z925" s="2"/>
      <c r="AA925" s="2"/>
    </row>
    <row r="926" spans="1:27" x14ac:dyDescent="0.25">
      <c r="A926" s="5" t="s">
        <v>2148</v>
      </c>
      <c r="B926" s="5" t="str">
        <f>VLOOKUP(A926,'ResOrg-group_definitions'!B509:C983,2,FALSE)</f>
        <v>Norwalk Community College</v>
      </c>
      <c r="C926" s="5" t="s">
        <v>3245</v>
      </c>
      <c r="D926" s="5" t="s">
        <v>9</v>
      </c>
      <c r="E926" s="2">
        <v>1</v>
      </c>
      <c r="F926" s="2">
        <v>20</v>
      </c>
      <c r="G926" s="2">
        <v>5</v>
      </c>
      <c r="H926" s="2">
        <v>1</v>
      </c>
      <c r="I926" s="2">
        <v>0</v>
      </c>
      <c r="J926" s="2">
        <v>0</v>
      </c>
      <c r="K926" s="2">
        <v>1</v>
      </c>
      <c r="L926" s="2">
        <v>0</v>
      </c>
      <c r="M926" s="2">
        <v>0</v>
      </c>
      <c r="N926" s="2">
        <v>1</v>
      </c>
      <c r="O926" s="2">
        <v>0</v>
      </c>
      <c r="R926" s="2">
        <v>0</v>
      </c>
      <c r="S926" s="2">
        <v>0</v>
      </c>
      <c r="T926" s="2">
        <v>100</v>
      </c>
      <c r="U926" s="2">
        <v>0</v>
      </c>
      <c r="V926" s="2">
        <v>0</v>
      </c>
      <c r="W926" s="2">
        <v>100</v>
      </c>
      <c r="X926" s="2"/>
      <c r="Y926" s="2"/>
      <c r="Z926" s="2"/>
      <c r="AA926" s="2"/>
    </row>
    <row r="927" spans="1:27" x14ac:dyDescent="0.25">
      <c r="A927" s="5" t="s">
        <v>1438</v>
      </c>
      <c r="B927" s="5" t="str">
        <f>VLOOKUP(A927,'ResOrg-group_definitions'!B510:C984,2,FALSE)</f>
        <v>Notre Dame de Namur University</v>
      </c>
      <c r="C927" s="5" t="s">
        <v>3245</v>
      </c>
      <c r="D927" s="5" t="s">
        <v>9</v>
      </c>
      <c r="E927" s="2">
        <v>1</v>
      </c>
      <c r="F927" s="2">
        <v>43</v>
      </c>
      <c r="G927" s="2">
        <v>2.33</v>
      </c>
      <c r="H927" s="2">
        <v>1</v>
      </c>
      <c r="I927" s="2">
        <v>0</v>
      </c>
      <c r="J927" s="2">
        <v>1</v>
      </c>
      <c r="K927" s="2">
        <v>0</v>
      </c>
      <c r="L927" s="2">
        <v>0</v>
      </c>
      <c r="M927" s="2">
        <v>0</v>
      </c>
      <c r="N927" s="2">
        <v>1</v>
      </c>
      <c r="O927" s="2">
        <v>0</v>
      </c>
      <c r="R927" s="2">
        <v>0</v>
      </c>
      <c r="S927" s="2">
        <v>100</v>
      </c>
      <c r="T927" s="2">
        <v>0</v>
      </c>
      <c r="U927" s="2">
        <v>0</v>
      </c>
      <c r="V927" s="2">
        <v>0</v>
      </c>
      <c r="W927" s="2">
        <v>100</v>
      </c>
      <c r="X927" s="2"/>
      <c r="Y927" s="2"/>
      <c r="Z927" s="2"/>
      <c r="AA927" s="2"/>
    </row>
    <row r="928" spans="1:27" x14ac:dyDescent="0.25">
      <c r="A928" s="5" t="s">
        <v>2150</v>
      </c>
      <c r="B928" s="5" t="str">
        <f>VLOOKUP(A928,'ResOrg-group_definitions'!B511:C985,2,FALSE)</f>
        <v>Nyack College</v>
      </c>
      <c r="C928" s="5" t="s">
        <v>3245</v>
      </c>
      <c r="D928" s="5" t="s">
        <v>9</v>
      </c>
      <c r="E928" s="2">
        <v>5</v>
      </c>
      <c r="F928" s="2">
        <v>31</v>
      </c>
      <c r="G928" s="2">
        <v>16.13</v>
      </c>
      <c r="H928" s="2">
        <v>5</v>
      </c>
      <c r="I928" s="2">
        <v>0</v>
      </c>
      <c r="J928" s="2">
        <v>1</v>
      </c>
      <c r="K928" s="2">
        <v>4</v>
      </c>
      <c r="L928" s="2">
        <v>0</v>
      </c>
      <c r="M928" s="2">
        <v>0</v>
      </c>
      <c r="N928" s="2">
        <v>5</v>
      </c>
      <c r="O928" s="2">
        <v>0</v>
      </c>
      <c r="R928" s="2">
        <v>0</v>
      </c>
      <c r="S928" s="2">
        <v>20</v>
      </c>
      <c r="T928" s="2">
        <v>80</v>
      </c>
      <c r="U928" s="2">
        <v>0</v>
      </c>
      <c r="V928" s="2">
        <v>0</v>
      </c>
      <c r="W928" s="2">
        <v>100</v>
      </c>
      <c r="X928" s="2"/>
      <c r="Y928" s="2"/>
      <c r="Z928" s="2"/>
      <c r="AA928" s="2"/>
    </row>
    <row r="929" spans="1:27" x14ac:dyDescent="0.25">
      <c r="A929" s="5" t="s">
        <v>2152</v>
      </c>
      <c r="B929" s="5" t="str">
        <f>VLOOKUP(A929,'ResOrg-group_definitions'!B512:C986,2,FALSE)</f>
        <v>Odessa College</v>
      </c>
      <c r="C929" s="5" t="s">
        <v>3245</v>
      </c>
      <c r="D929" s="5" t="s">
        <v>9</v>
      </c>
      <c r="E929" s="2">
        <v>1</v>
      </c>
      <c r="F929" s="2">
        <v>4</v>
      </c>
      <c r="G929" s="2">
        <v>25</v>
      </c>
      <c r="H929" s="2">
        <v>1</v>
      </c>
      <c r="I929" s="2">
        <v>0</v>
      </c>
      <c r="J929" s="2">
        <v>0</v>
      </c>
      <c r="K929" s="2">
        <v>0</v>
      </c>
      <c r="L929" s="2">
        <v>1</v>
      </c>
      <c r="M929" s="2">
        <v>0</v>
      </c>
      <c r="N929" s="2">
        <v>1</v>
      </c>
      <c r="O929" s="2">
        <v>0</v>
      </c>
      <c r="R929" s="2">
        <v>0</v>
      </c>
      <c r="S929" s="2">
        <v>0</v>
      </c>
      <c r="T929" s="2">
        <v>0</v>
      </c>
      <c r="U929" s="2">
        <v>100</v>
      </c>
      <c r="V929" s="2">
        <v>0</v>
      </c>
      <c r="W929" s="2">
        <v>100</v>
      </c>
      <c r="X929" s="2"/>
      <c r="Y929" s="2"/>
      <c r="Z929" s="2"/>
      <c r="AA929" s="2"/>
    </row>
    <row r="930" spans="1:27" x14ac:dyDescent="0.25">
      <c r="A930" s="5" t="s">
        <v>2154</v>
      </c>
      <c r="B930" s="5" t="str">
        <f>VLOOKUP(A930,'ResOrg-group_definitions'!B513:C987,2,FALSE)</f>
        <v>Oklahoma Panhandle State University</v>
      </c>
      <c r="C930" s="5" t="s">
        <v>3245</v>
      </c>
      <c r="D930" s="5" t="s">
        <v>9</v>
      </c>
      <c r="E930" s="2">
        <v>0</v>
      </c>
      <c r="F930" s="2">
        <v>1</v>
      </c>
      <c r="G930" s="2">
        <v>0</v>
      </c>
      <c r="H930" s="2">
        <v>0</v>
      </c>
      <c r="I930" s="2">
        <v>0</v>
      </c>
      <c r="J930" s="2">
        <v>0</v>
      </c>
      <c r="K930" s="2">
        <v>0</v>
      </c>
      <c r="L930" s="2">
        <v>0</v>
      </c>
      <c r="M930" s="2">
        <v>0</v>
      </c>
      <c r="N930" s="2">
        <v>0</v>
      </c>
      <c r="O930" s="2">
        <v>0</v>
      </c>
      <c r="X930" s="2"/>
      <c r="Y930" s="2"/>
      <c r="Z930" s="2"/>
      <c r="AA930" s="2"/>
    </row>
    <row r="931" spans="1:27" x14ac:dyDescent="0.25">
      <c r="A931" s="5" t="s">
        <v>1445</v>
      </c>
      <c r="B931" s="5" t="str">
        <f>VLOOKUP(A931,'ResOrg-group_definitions'!B514:C988,2,FALSE)</f>
        <v>Orange Coast College</v>
      </c>
      <c r="C931" s="5" t="s">
        <v>3245</v>
      </c>
      <c r="D931" s="5" t="s">
        <v>9</v>
      </c>
      <c r="E931" s="2">
        <v>12</v>
      </c>
      <c r="F931" s="2">
        <v>26</v>
      </c>
      <c r="G931" s="2">
        <v>46.15</v>
      </c>
      <c r="H931" s="2">
        <v>12</v>
      </c>
      <c r="I931" s="2">
        <v>0</v>
      </c>
      <c r="J931" s="2">
        <v>0</v>
      </c>
      <c r="K931" s="2">
        <v>2</v>
      </c>
      <c r="L931" s="2">
        <v>10</v>
      </c>
      <c r="M931" s="2">
        <v>0</v>
      </c>
      <c r="N931" s="2">
        <v>12</v>
      </c>
      <c r="O931" s="2">
        <v>0</v>
      </c>
      <c r="R931" s="2">
        <v>0</v>
      </c>
      <c r="S931" s="2">
        <v>0</v>
      </c>
      <c r="T931" s="2">
        <v>16.670000000000002</v>
      </c>
      <c r="U931" s="2">
        <v>83.33</v>
      </c>
      <c r="V931" s="2">
        <v>0</v>
      </c>
      <c r="W931" s="2">
        <v>100</v>
      </c>
      <c r="X931" s="2"/>
      <c r="Y931" s="2"/>
      <c r="Z931" s="2"/>
      <c r="AA931" s="2"/>
    </row>
    <row r="932" spans="1:27" x14ac:dyDescent="0.25">
      <c r="A932" s="5" t="s">
        <v>2158</v>
      </c>
      <c r="B932" s="5" t="str">
        <f>VLOOKUP(A932,'ResOrg-group_definitions'!B515:C989,2,FALSE)</f>
        <v>Otero Junior College</v>
      </c>
      <c r="C932" s="5" t="s">
        <v>3245</v>
      </c>
      <c r="D932" s="5" t="s">
        <v>9</v>
      </c>
      <c r="E932" s="2">
        <v>1</v>
      </c>
      <c r="F932" s="2">
        <v>5</v>
      </c>
      <c r="G932" s="2">
        <v>20</v>
      </c>
      <c r="H932" s="2">
        <v>1</v>
      </c>
      <c r="I932" s="2">
        <v>0</v>
      </c>
      <c r="J932" s="2">
        <v>0</v>
      </c>
      <c r="K932" s="2">
        <v>0</v>
      </c>
      <c r="L932" s="2">
        <v>1</v>
      </c>
      <c r="M932" s="2">
        <v>0</v>
      </c>
      <c r="N932" s="2">
        <v>1</v>
      </c>
      <c r="O932" s="2">
        <v>0</v>
      </c>
      <c r="R932" s="2">
        <v>0</v>
      </c>
      <c r="S932" s="2">
        <v>0</v>
      </c>
      <c r="T932" s="2">
        <v>0</v>
      </c>
      <c r="U932" s="2">
        <v>100</v>
      </c>
      <c r="V932" s="2">
        <v>0</v>
      </c>
      <c r="W932" s="2">
        <v>100</v>
      </c>
      <c r="X932" s="2"/>
      <c r="Y932" s="2"/>
      <c r="Z932" s="2"/>
      <c r="AA932" s="2"/>
    </row>
    <row r="933" spans="1:27" x14ac:dyDescent="0.25">
      <c r="A933" s="5" t="s">
        <v>2160</v>
      </c>
      <c r="B933" s="5" t="str">
        <f>VLOOKUP(A933,'ResOrg-group_definitions'!B516:C990,2,FALSE)</f>
        <v>Ottawa University</v>
      </c>
      <c r="C933" s="5" t="s">
        <v>3245</v>
      </c>
      <c r="D933" s="5" t="s">
        <v>9</v>
      </c>
      <c r="E933" s="2">
        <v>6</v>
      </c>
      <c r="F933" s="2">
        <v>45</v>
      </c>
      <c r="G933" s="2">
        <v>13.33</v>
      </c>
      <c r="H933" s="2">
        <v>5</v>
      </c>
      <c r="I933" s="2">
        <v>1</v>
      </c>
      <c r="J933" s="2">
        <v>1</v>
      </c>
      <c r="K933" s="2">
        <v>1</v>
      </c>
      <c r="L933" s="2">
        <v>2</v>
      </c>
      <c r="M933" s="2">
        <v>1</v>
      </c>
      <c r="N933" s="2">
        <v>5</v>
      </c>
      <c r="O933" s="2">
        <v>0</v>
      </c>
      <c r="R933" s="2">
        <v>16.670000000000002</v>
      </c>
      <c r="S933" s="2">
        <v>16.670000000000002</v>
      </c>
      <c r="T933" s="2">
        <v>16.670000000000002</v>
      </c>
      <c r="U933" s="2">
        <v>33.33</v>
      </c>
      <c r="V933" s="2">
        <v>16.670000000000002</v>
      </c>
      <c r="W933" s="2">
        <v>100</v>
      </c>
      <c r="X933" s="2"/>
      <c r="Y933" s="2"/>
      <c r="Z933" s="2"/>
      <c r="AA933" s="2"/>
    </row>
    <row r="934" spans="1:27" x14ac:dyDescent="0.25">
      <c r="A934" s="5" t="s">
        <v>2162</v>
      </c>
      <c r="B934" s="5" t="str">
        <f>VLOOKUP(A934,'ResOrg-group_definitions'!B517:C991,2,FALSE)</f>
        <v>Our Lady of the Lake University</v>
      </c>
      <c r="C934" s="5" t="s">
        <v>3245</v>
      </c>
      <c r="D934" s="5" t="s">
        <v>9</v>
      </c>
      <c r="E934" s="2">
        <v>10</v>
      </c>
      <c r="F934" s="2">
        <v>133</v>
      </c>
      <c r="G934" s="2">
        <v>7.52</v>
      </c>
      <c r="H934" s="2">
        <v>5</v>
      </c>
      <c r="I934" s="2">
        <v>5</v>
      </c>
      <c r="J934" s="2">
        <v>2</v>
      </c>
      <c r="K934" s="2">
        <v>1</v>
      </c>
      <c r="L934" s="2">
        <v>1</v>
      </c>
      <c r="M934" s="2">
        <v>1</v>
      </c>
      <c r="N934" s="2">
        <v>5</v>
      </c>
      <c r="O934" s="2">
        <v>0</v>
      </c>
      <c r="R934" s="2">
        <v>50</v>
      </c>
      <c r="S934" s="2">
        <v>20</v>
      </c>
      <c r="T934" s="2">
        <v>10</v>
      </c>
      <c r="U934" s="2">
        <v>10</v>
      </c>
      <c r="V934" s="2">
        <v>10</v>
      </c>
      <c r="W934" s="2">
        <v>100</v>
      </c>
      <c r="X934" s="2"/>
      <c r="Y934" s="2"/>
      <c r="Z934" s="2"/>
      <c r="AA934" s="2"/>
    </row>
    <row r="935" spans="1:27" x14ac:dyDescent="0.25">
      <c r="A935" s="5" t="s">
        <v>2164</v>
      </c>
      <c r="B935" s="5" t="str">
        <f>VLOOKUP(A935,'ResOrg-group_definitions'!B518:C992,2,FALSE)</f>
        <v>Oxnard College</v>
      </c>
      <c r="C935" s="5" t="s">
        <v>3245</v>
      </c>
      <c r="D935" s="5" t="s">
        <v>9</v>
      </c>
      <c r="E935" s="2">
        <v>0</v>
      </c>
      <c r="F935" s="2">
        <v>3</v>
      </c>
      <c r="G935" s="2">
        <v>0</v>
      </c>
      <c r="H935" s="2">
        <v>0</v>
      </c>
      <c r="I935" s="2">
        <v>0</v>
      </c>
      <c r="J935" s="2">
        <v>0</v>
      </c>
      <c r="K935" s="2">
        <v>0</v>
      </c>
      <c r="L935" s="2">
        <v>0</v>
      </c>
      <c r="M935" s="2">
        <v>0</v>
      </c>
      <c r="N935" s="2">
        <v>0</v>
      </c>
      <c r="O935" s="2">
        <v>0</v>
      </c>
      <c r="X935" s="2"/>
      <c r="Y935" s="2"/>
      <c r="Z935" s="2"/>
      <c r="AA935" s="2"/>
    </row>
    <row r="936" spans="1:27" x14ac:dyDescent="0.25">
      <c r="A936" s="5" t="s">
        <v>2166</v>
      </c>
      <c r="B936" s="5" t="str">
        <f>VLOOKUP(A936,'ResOrg-group_definitions'!B519:C993,2,FALSE)</f>
        <v>Pacific Oaks College</v>
      </c>
      <c r="C936" s="5" t="s">
        <v>3245</v>
      </c>
      <c r="D936" s="5" t="s">
        <v>9</v>
      </c>
      <c r="E936" s="2">
        <v>0</v>
      </c>
      <c r="F936" s="2">
        <v>3</v>
      </c>
      <c r="G936" s="2">
        <v>0</v>
      </c>
      <c r="H936" s="2">
        <v>0</v>
      </c>
      <c r="I936" s="2">
        <v>0</v>
      </c>
      <c r="J936" s="2">
        <v>0</v>
      </c>
      <c r="K936" s="2">
        <v>0</v>
      </c>
      <c r="L936" s="2">
        <v>0</v>
      </c>
      <c r="M936" s="2">
        <v>0</v>
      </c>
      <c r="N936" s="2">
        <v>0</v>
      </c>
      <c r="O936" s="2">
        <v>0</v>
      </c>
      <c r="X936" s="2"/>
      <c r="Y936" s="2"/>
      <c r="Z936" s="2"/>
      <c r="AA936" s="2"/>
    </row>
    <row r="937" spans="1:27" x14ac:dyDescent="0.25">
      <c r="A937" s="5" t="s">
        <v>1451</v>
      </c>
      <c r="B937" s="5" t="str">
        <f>VLOOKUP(A937,'ResOrg-group_definitions'!B520:C994,2,FALSE)</f>
        <v>Pacific Union College</v>
      </c>
      <c r="C937" s="5" t="s">
        <v>3245</v>
      </c>
      <c r="D937" s="5" t="s">
        <v>9</v>
      </c>
      <c r="E937" s="2">
        <v>12</v>
      </c>
      <c r="F937" s="2">
        <v>45</v>
      </c>
      <c r="G937" s="2">
        <v>26.67</v>
      </c>
      <c r="H937" s="2">
        <v>5</v>
      </c>
      <c r="I937" s="2">
        <v>7</v>
      </c>
      <c r="J937" s="2">
        <v>0</v>
      </c>
      <c r="K937" s="2">
        <v>2</v>
      </c>
      <c r="L937" s="2">
        <v>1</v>
      </c>
      <c r="M937" s="2">
        <v>2</v>
      </c>
      <c r="N937" s="2">
        <v>5</v>
      </c>
      <c r="O937" s="2">
        <v>0</v>
      </c>
      <c r="R937" s="2">
        <v>58.33</v>
      </c>
      <c r="S937" s="2">
        <v>0</v>
      </c>
      <c r="T937" s="2">
        <v>16.670000000000002</v>
      </c>
      <c r="U937" s="2">
        <v>8.33</v>
      </c>
      <c r="V937" s="2">
        <v>16.670000000000002</v>
      </c>
      <c r="W937" s="2">
        <v>100</v>
      </c>
      <c r="X937" s="2"/>
      <c r="Y937" s="2"/>
      <c r="Z937" s="2"/>
      <c r="AA937" s="2"/>
    </row>
    <row r="938" spans="1:27" x14ac:dyDescent="0.25">
      <c r="A938" s="5" t="s">
        <v>1453</v>
      </c>
      <c r="B938" s="5" t="str">
        <f>VLOOKUP(A938,'ResOrg-group_definitions'!B521:C995,2,FALSE)</f>
        <v>Pacific University</v>
      </c>
      <c r="C938" s="5" t="s">
        <v>3245</v>
      </c>
      <c r="D938" s="5" t="s">
        <v>9</v>
      </c>
      <c r="E938" s="2">
        <v>148</v>
      </c>
      <c r="F938" s="2">
        <v>763</v>
      </c>
      <c r="G938" s="2">
        <v>19.399999999999999</v>
      </c>
      <c r="H938" s="2">
        <v>108</v>
      </c>
      <c r="I938" s="2">
        <v>40</v>
      </c>
      <c r="J938" s="2">
        <v>57</v>
      </c>
      <c r="K938" s="2">
        <v>23</v>
      </c>
      <c r="L938" s="2">
        <v>17</v>
      </c>
      <c r="M938" s="2">
        <v>11</v>
      </c>
      <c r="N938" s="2">
        <v>108</v>
      </c>
      <c r="O938" s="2">
        <v>0</v>
      </c>
      <c r="R938" s="2">
        <v>27.03</v>
      </c>
      <c r="S938" s="2">
        <v>38.51</v>
      </c>
      <c r="T938" s="2">
        <v>15.54</v>
      </c>
      <c r="U938" s="2">
        <v>11.49</v>
      </c>
      <c r="V938" s="2">
        <v>7.43</v>
      </c>
      <c r="W938" s="2">
        <v>100</v>
      </c>
      <c r="X938" s="2"/>
      <c r="Y938" s="2"/>
      <c r="Z938" s="2"/>
      <c r="AA938" s="2"/>
    </row>
    <row r="939" spans="1:27" x14ac:dyDescent="0.25">
      <c r="A939" s="5" t="s">
        <v>2168</v>
      </c>
      <c r="B939" s="5" t="str">
        <f>VLOOKUP(A939,'ResOrg-group_definitions'!B522:C996,2,FALSE)</f>
        <v>Palm Beach State College</v>
      </c>
      <c r="C939" s="5" t="s">
        <v>3245</v>
      </c>
      <c r="D939" s="5" t="s">
        <v>9</v>
      </c>
      <c r="E939" s="2">
        <v>4</v>
      </c>
      <c r="F939" s="2">
        <v>49</v>
      </c>
      <c r="G939" s="2">
        <v>8.16</v>
      </c>
      <c r="H939" s="2">
        <v>2</v>
      </c>
      <c r="I939" s="2">
        <v>2</v>
      </c>
      <c r="J939" s="2">
        <v>0</v>
      </c>
      <c r="K939" s="2">
        <v>1</v>
      </c>
      <c r="L939" s="2">
        <v>0</v>
      </c>
      <c r="M939" s="2">
        <v>1</v>
      </c>
      <c r="N939" s="2">
        <v>2</v>
      </c>
      <c r="O939" s="2">
        <v>0</v>
      </c>
      <c r="R939" s="2">
        <v>50</v>
      </c>
      <c r="S939" s="2">
        <v>0</v>
      </c>
      <c r="T939" s="2">
        <v>25</v>
      </c>
      <c r="U939" s="2">
        <v>0</v>
      </c>
      <c r="V939" s="2">
        <v>25</v>
      </c>
      <c r="W939" s="2">
        <v>100</v>
      </c>
      <c r="X939" s="2"/>
      <c r="Y939" s="2"/>
      <c r="Z939" s="2"/>
      <c r="AA939" s="2"/>
    </row>
    <row r="940" spans="1:27" x14ac:dyDescent="0.25">
      <c r="A940" s="5" t="s">
        <v>2170</v>
      </c>
      <c r="B940" s="5" t="str">
        <f>VLOOKUP(A940,'ResOrg-group_definitions'!B523:C997,2,FALSE)</f>
        <v>Palo Alto College</v>
      </c>
      <c r="C940" s="5" t="s">
        <v>3245</v>
      </c>
      <c r="D940" s="5" t="s">
        <v>9</v>
      </c>
      <c r="E940" s="2">
        <v>1</v>
      </c>
      <c r="F940" s="2">
        <v>8</v>
      </c>
      <c r="G940" s="2">
        <v>12.5</v>
      </c>
      <c r="H940" s="2">
        <v>0</v>
      </c>
      <c r="I940" s="2">
        <v>1</v>
      </c>
      <c r="J940" s="2">
        <v>0</v>
      </c>
      <c r="K940" s="2">
        <v>0</v>
      </c>
      <c r="L940" s="2">
        <v>0</v>
      </c>
      <c r="M940" s="2">
        <v>0</v>
      </c>
      <c r="N940" s="2">
        <v>0</v>
      </c>
      <c r="O940" s="2">
        <v>0</v>
      </c>
      <c r="R940" s="2">
        <v>100</v>
      </c>
      <c r="S940" s="2">
        <v>0</v>
      </c>
      <c r="T940" s="2">
        <v>0</v>
      </c>
      <c r="U940" s="2">
        <v>0</v>
      </c>
      <c r="V940" s="2">
        <v>0</v>
      </c>
      <c r="W940" s="2">
        <v>100</v>
      </c>
      <c r="X940" s="2"/>
      <c r="Y940" s="2"/>
      <c r="Z940" s="2"/>
      <c r="AA940" s="2"/>
    </row>
    <row r="941" spans="1:27" x14ac:dyDescent="0.25">
      <c r="A941" s="5" t="s">
        <v>1457</v>
      </c>
      <c r="B941" s="5" t="str">
        <f>VLOOKUP(A941,'ResOrg-group_definitions'!B524:C998,2,FALSE)</f>
        <v>Palo Alto University</v>
      </c>
      <c r="C941" s="5" t="s">
        <v>3245</v>
      </c>
      <c r="D941" s="5" t="s">
        <v>9</v>
      </c>
      <c r="E941" s="2">
        <v>289</v>
      </c>
      <c r="F941" s="2">
        <v>952</v>
      </c>
      <c r="G941" s="2">
        <v>30.36</v>
      </c>
      <c r="H941" s="2">
        <v>200</v>
      </c>
      <c r="I941" s="2">
        <v>89</v>
      </c>
      <c r="J941" s="2">
        <v>107</v>
      </c>
      <c r="K941" s="2">
        <v>49</v>
      </c>
      <c r="L941" s="2">
        <v>31</v>
      </c>
      <c r="M941" s="2">
        <v>13</v>
      </c>
      <c r="N941" s="2">
        <v>200</v>
      </c>
      <c r="O941" s="2">
        <v>0</v>
      </c>
      <c r="R941" s="2">
        <v>30.8</v>
      </c>
      <c r="S941" s="2">
        <v>37.020000000000003</v>
      </c>
      <c r="T941" s="2">
        <v>16.96</v>
      </c>
      <c r="U941" s="2">
        <v>10.73</v>
      </c>
      <c r="V941" s="2">
        <v>4.5</v>
      </c>
      <c r="W941" s="2">
        <v>100</v>
      </c>
      <c r="X941" s="2"/>
      <c r="Y941" s="2"/>
      <c r="Z941" s="2"/>
      <c r="AA941" s="2"/>
    </row>
    <row r="942" spans="1:27" x14ac:dyDescent="0.25">
      <c r="A942" s="5" t="s">
        <v>2172</v>
      </c>
      <c r="B942" s="5" t="str">
        <f>VLOOKUP(A942,'ResOrg-group_definitions'!B525:C999,2,FALSE)</f>
        <v>Palo Verde College</v>
      </c>
      <c r="C942" s="5" t="s">
        <v>3245</v>
      </c>
      <c r="D942" s="5" t="s">
        <v>9</v>
      </c>
      <c r="E942" s="2">
        <v>0</v>
      </c>
      <c r="F942" s="2">
        <v>1</v>
      </c>
      <c r="G942" s="2">
        <v>0</v>
      </c>
      <c r="H942" s="2">
        <v>0</v>
      </c>
      <c r="I942" s="2">
        <v>0</v>
      </c>
      <c r="J942" s="2">
        <v>0</v>
      </c>
      <c r="K942" s="2">
        <v>0</v>
      </c>
      <c r="L942" s="2">
        <v>0</v>
      </c>
      <c r="M942" s="2">
        <v>0</v>
      </c>
      <c r="N942" s="2">
        <v>0</v>
      </c>
      <c r="O942" s="2">
        <v>0</v>
      </c>
      <c r="X942" s="2"/>
      <c r="Y942" s="2"/>
      <c r="Z942" s="2"/>
      <c r="AA942" s="2"/>
    </row>
    <row r="943" spans="1:27" x14ac:dyDescent="0.25">
      <c r="A943" s="5" t="s">
        <v>2174</v>
      </c>
      <c r="B943" s="5" t="str">
        <f>VLOOKUP(A943,'ResOrg-group_definitions'!B526:C1000,2,FALSE)</f>
        <v>Palomar College</v>
      </c>
      <c r="C943" s="5" t="s">
        <v>3245</v>
      </c>
      <c r="D943" s="5" t="s">
        <v>9</v>
      </c>
      <c r="E943" s="2">
        <v>12</v>
      </c>
      <c r="F943" s="2">
        <v>37</v>
      </c>
      <c r="G943" s="2">
        <v>32.43</v>
      </c>
      <c r="H943" s="2">
        <v>12</v>
      </c>
      <c r="I943" s="2">
        <v>0</v>
      </c>
      <c r="J943" s="2">
        <v>2</v>
      </c>
      <c r="K943" s="2">
        <v>6</v>
      </c>
      <c r="L943" s="2">
        <v>2</v>
      </c>
      <c r="M943" s="2">
        <v>2</v>
      </c>
      <c r="N943" s="2">
        <v>12</v>
      </c>
      <c r="O943" s="2">
        <v>0</v>
      </c>
      <c r="R943" s="2">
        <v>0</v>
      </c>
      <c r="S943" s="2">
        <v>16.670000000000002</v>
      </c>
      <c r="T943" s="2">
        <v>50</v>
      </c>
      <c r="U943" s="2">
        <v>16.670000000000002</v>
      </c>
      <c r="V943" s="2">
        <v>16.670000000000002</v>
      </c>
      <c r="W943" s="2">
        <v>100</v>
      </c>
      <c r="X943" s="2"/>
      <c r="Y943" s="2"/>
      <c r="Z943" s="2"/>
      <c r="AA943" s="2"/>
    </row>
    <row r="944" spans="1:27" x14ac:dyDescent="0.25">
      <c r="A944" s="5" t="s">
        <v>2176</v>
      </c>
      <c r="B944" s="5" t="str">
        <f>VLOOKUP(A944,'ResOrg-group_definitions'!B527:C1001,2,FALSE)</f>
        <v>Paradise Valley Community College</v>
      </c>
      <c r="C944" s="5" t="s">
        <v>3245</v>
      </c>
      <c r="D944" s="5" t="s">
        <v>9</v>
      </c>
      <c r="E944" s="2">
        <v>2</v>
      </c>
      <c r="F944" s="2">
        <v>10</v>
      </c>
      <c r="G944" s="2">
        <v>20</v>
      </c>
      <c r="H944" s="2">
        <v>0</v>
      </c>
      <c r="I944" s="2">
        <v>2</v>
      </c>
      <c r="J944" s="2">
        <v>0</v>
      </c>
      <c r="K944" s="2">
        <v>0</v>
      </c>
      <c r="L944" s="2">
        <v>0</v>
      </c>
      <c r="M944" s="2">
        <v>0</v>
      </c>
      <c r="N944" s="2">
        <v>0</v>
      </c>
      <c r="O944" s="2">
        <v>0</v>
      </c>
      <c r="R944" s="2">
        <v>100</v>
      </c>
      <c r="S944" s="2">
        <v>0</v>
      </c>
      <c r="T944" s="2">
        <v>0</v>
      </c>
      <c r="U944" s="2">
        <v>0</v>
      </c>
      <c r="V944" s="2">
        <v>0</v>
      </c>
      <c r="W944" s="2">
        <v>100</v>
      </c>
      <c r="X944" s="2"/>
      <c r="Y944" s="2"/>
      <c r="Z944" s="2"/>
      <c r="AA944" s="2"/>
    </row>
    <row r="945" spans="1:27" x14ac:dyDescent="0.25">
      <c r="A945" s="5" t="s">
        <v>1459</v>
      </c>
      <c r="B945" s="5" t="str">
        <f>VLOOKUP(A945,'ResOrg-group_definitions'!B528:C1002,2,FALSE)</f>
        <v>Pasadena City College</v>
      </c>
      <c r="C945" s="5" t="s">
        <v>3245</v>
      </c>
      <c r="D945" s="5" t="s">
        <v>9</v>
      </c>
      <c r="E945" s="2">
        <v>24</v>
      </c>
      <c r="F945" s="2">
        <v>84</v>
      </c>
      <c r="G945" s="2">
        <v>28.57</v>
      </c>
      <c r="H945" s="2">
        <v>14</v>
      </c>
      <c r="I945" s="2">
        <v>10</v>
      </c>
      <c r="J945" s="2">
        <v>4</v>
      </c>
      <c r="K945" s="2">
        <v>4</v>
      </c>
      <c r="L945" s="2">
        <v>5</v>
      </c>
      <c r="M945" s="2">
        <v>1</v>
      </c>
      <c r="N945" s="2">
        <v>14</v>
      </c>
      <c r="O945" s="2">
        <v>0</v>
      </c>
      <c r="R945" s="2">
        <v>41.67</v>
      </c>
      <c r="S945" s="2">
        <v>16.670000000000002</v>
      </c>
      <c r="T945" s="2">
        <v>16.670000000000002</v>
      </c>
      <c r="U945" s="2">
        <v>20.83</v>
      </c>
      <c r="V945" s="2">
        <v>4.17</v>
      </c>
      <c r="W945" s="2">
        <v>100</v>
      </c>
      <c r="X945" s="2"/>
      <c r="Y945" s="2"/>
      <c r="Z945" s="2"/>
      <c r="AA945" s="2"/>
    </row>
    <row r="946" spans="1:27" x14ac:dyDescent="0.25">
      <c r="A946" s="5" t="s">
        <v>2178</v>
      </c>
      <c r="B946" s="5" t="str">
        <f>VLOOKUP(A946,'ResOrg-group_definitions'!B529:C1003,2,FALSE)</f>
        <v>Passaic County Community College</v>
      </c>
      <c r="C946" s="5" t="s">
        <v>3245</v>
      </c>
      <c r="D946" s="5" t="s">
        <v>9</v>
      </c>
      <c r="E946" s="2">
        <v>5</v>
      </c>
      <c r="F946" s="2">
        <v>7</v>
      </c>
      <c r="G946" s="2">
        <v>71.430000000000007</v>
      </c>
      <c r="H946" s="2">
        <v>0</v>
      </c>
      <c r="I946" s="2">
        <v>5</v>
      </c>
      <c r="J946" s="2">
        <v>0</v>
      </c>
      <c r="K946" s="2">
        <v>0</v>
      </c>
      <c r="L946" s="2">
        <v>0</v>
      </c>
      <c r="M946" s="2">
        <v>0</v>
      </c>
      <c r="N946" s="2">
        <v>0</v>
      </c>
      <c r="O946" s="2">
        <v>0</v>
      </c>
      <c r="R946" s="2">
        <v>100</v>
      </c>
      <c r="S946" s="2">
        <v>0</v>
      </c>
      <c r="T946" s="2">
        <v>0</v>
      </c>
      <c r="U946" s="2">
        <v>0</v>
      </c>
      <c r="V946" s="2">
        <v>0</v>
      </c>
      <c r="W946" s="2">
        <v>100</v>
      </c>
      <c r="X946" s="2"/>
      <c r="Y946" s="2"/>
      <c r="Z946" s="2"/>
      <c r="AA946" s="2"/>
    </row>
    <row r="947" spans="1:27" x14ac:dyDescent="0.25">
      <c r="A947" s="5" t="s">
        <v>2180</v>
      </c>
      <c r="B947" s="5" t="str">
        <f>VLOOKUP(A947,'ResOrg-group_definitions'!B530:C1004,2,FALSE)</f>
        <v>Phoenix College</v>
      </c>
      <c r="C947" s="5" t="s">
        <v>3245</v>
      </c>
      <c r="D947" s="5" t="s">
        <v>9</v>
      </c>
      <c r="E947" s="2">
        <v>10</v>
      </c>
      <c r="F947" s="2">
        <v>56</v>
      </c>
      <c r="G947" s="2">
        <v>17.86</v>
      </c>
      <c r="H947" s="2">
        <v>8</v>
      </c>
      <c r="I947" s="2">
        <v>2</v>
      </c>
      <c r="J947" s="2">
        <v>3</v>
      </c>
      <c r="K947" s="2">
        <v>1</v>
      </c>
      <c r="L947" s="2">
        <v>2</v>
      </c>
      <c r="M947" s="2">
        <v>2</v>
      </c>
      <c r="N947" s="2">
        <v>8</v>
      </c>
      <c r="O947" s="2">
        <v>0</v>
      </c>
      <c r="R947" s="2">
        <v>20</v>
      </c>
      <c r="S947" s="2">
        <v>30</v>
      </c>
      <c r="T947" s="2">
        <v>10</v>
      </c>
      <c r="U947" s="2">
        <v>20</v>
      </c>
      <c r="V947" s="2">
        <v>20</v>
      </c>
      <c r="W947" s="2">
        <v>100</v>
      </c>
      <c r="X947" s="2"/>
      <c r="Y947" s="2"/>
      <c r="Z947" s="2"/>
      <c r="AA947" s="2"/>
    </row>
    <row r="948" spans="1:27" x14ac:dyDescent="0.25">
      <c r="A948" s="5" t="s">
        <v>2182</v>
      </c>
      <c r="B948" s="5" t="str">
        <f>VLOOKUP(A948,'ResOrg-group_definitions'!B531:C1005,2,FALSE)</f>
        <v>Pillar College</v>
      </c>
      <c r="C948" s="5" t="s">
        <v>3245</v>
      </c>
      <c r="D948" s="5" t="s">
        <v>9</v>
      </c>
      <c r="E948" s="2">
        <v>0</v>
      </c>
      <c r="F948" s="2">
        <v>6</v>
      </c>
      <c r="G948" s="2">
        <v>0</v>
      </c>
      <c r="H948" s="2">
        <v>0</v>
      </c>
      <c r="I948" s="2">
        <v>0</v>
      </c>
      <c r="J948" s="2">
        <v>0</v>
      </c>
      <c r="K948" s="2">
        <v>0</v>
      </c>
      <c r="L948" s="2">
        <v>0</v>
      </c>
      <c r="M948" s="2">
        <v>0</v>
      </c>
      <c r="N948" s="2">
        <v>0</v>
      </c>
      <c r="O948" s="2">
        <v>0</v>
      </c>
      <c r="X948" s="2"/>
      <c r="Y948" s="2"/>
      <c r="Z948" s="2"/>
      <c r="AA948" s="2"/>
    </row>
    <row r="949" spans="1:27" x14ac:dyDescent="0.25">
      <c r="A949" s="5" t="s">
        <v>2184</v>
      </c>
      <c r="B949" s="5" t="str">
        <f>VLOOKUP(A949,'ResOrg-group_definitions'!B532:C1006,2,FALSE)</f>
        <v>Pima Community College</v>
      </c>
      <c r="C949" s="5" t="s">
        <v>3245</v>
      </c>
      <c r="D949" s="5" t="s">
        <v>9</v>
      </c>
      <c r="E949" s="2">
        <v>6</v>
      </c>
      <c r="F949" s="2">
        <v>50</v>
      </c>
      <c r="G949" s="2">
        <v>12</v>
      </c>
      <c r="H949" s="2">
        <v>4</v>
      </c>
      <c r="I949" s="2">
        <v>2</v>
      </c>
      <c r="J949" s="2">
        <v>0</v>
      </c>
      <c r="K949" s="2">
        <v>2</v>
      </c>
      <c r="L949" s="2">
        <v>1</v>
      </c>
      <c r="M949" s="2">
        <v>1</v>
      </c>
      <c r="N949" s="2">
        <v>4</v>
      </c>
      <c r="O949" s="2">
        <v>0</v>
      </c>
      <c r="R949" s="2">
        <v>33.33</v>
      </c>
      <c r="S949" s="2">
        <v>0</v>
      </c>
      <c r="T949" s="2">
        <v>33.33</v>
      </c>
      <c r="U949" s="2">
        <v>16.670000000000002</v>
      </c>
      <c r="V949" s="2">
        <v>16.670000000000002</v>
      </c>
      <c r="W949" s="2">
        <v>100</v>
      </c>
      <c r="X949" s="2"/>
      <c r="Y949" s="2"/>
      <c r="Z949" s="2"/>
      <c r="AA949" s="2"/>
    </row>
    <row r="950" spans="1:27" x14ac:dyDescent="0.25">
      <c r="A950" s="5" t="s">
        <v>2186</v>
      </c>
      <c r="B950" s="5" t="str">
        <f>VLOOKUP(A950,'ResOrg-group_definitions'!B533:C1007,2,FALSE)</f>
        <v>Polk State College</v>
      </c>
      <c r="C950" s="5" t="s">
        <v>3245</v>
      </c>
      <c r="D950" s="5" t="s">
        <v>9</v>
      </c>
      <c r="E950" s="2">
        <v>1</v>
      </c>
      <c r="F950" s="2">
        <v>31</v>
      </c>
      <c r="G950" s="2">
        <v>3.23</v>
      </c>
      <c r="H950" s="2">
        <v>0</v>
      </c>
      <c r="I950" s="2">
        <v>1</v>
      </c>
      <c r="J950" s="2">
        <v>0</v>
      </c>
      <c r="K950" s="2">
        <v>0</v>
      </c>
      <c r="L950" s="2">
        <v>0</v>
      </c>
      <c r="M950" s="2">
        <v>0</v>
      </c>
      <c r="N950" s="2">
        <v>0</v>
      </c>
      <c r="O950" s="2">
        <v>0</v>
      </c>
      <c r="R950" s="2">
        <v>100</v>
      </c>
      <c r="S950" s="2">
        <v>0</v>
      </c>
      <c r="T950" s="2">
        <v>0</v>
      </c>
      <c r="U950" s="2">
        <v>0</v>
      </c>
      <c r="V950" s="2">
        <v>0</v>
      </c>
      <c r="W950" s="2">
        <v>100</v>
      </c>
      <c r="X950" s="2"/>
      <c r="Y950" s="2"/>
      <c r="Z950" s="2"/>
      <c r="AA950" s="2"/>
    </row>
    <row r="951" spans="1:27" x14ac:dyDescent="0.25">
      <c r="A951" s="5" t="s">
        <v>2188</v>
      </c>
      <c r="B951" s="5" t="str">
        <f>VLOOKUP(A951,'ResOrg-group_definitions'!B534:C1008,2,FALSE)</f>
        <v>Polytechnic University of Puerto Rico</v>
      </c>
      <c r="C951" s="5" t="s">
        <v>3245</v>
      </c>
      <c r="D951" s="5" t="s">
        <v>9</v>
      </c>
      <c r="E951" s="2">
        <v>8</v>
      </c>
      <c r="F951" s="2">
        <v>32</v>
      </c>
      <c r="G951" s="2">
        <v>25</v>
      </c>
      <c r="H951" s="2">
        <v>7</v>
      </c>
      <c r="I951" s="2">
        <v>1</v>
      </c>
      <c r="J951" s="2">
        <v>0</v>
      </c>
      <c r="K951" s="2">
        <v>6</v>
      </c>
      <c r="L951" s="2">
        <v>0</v>
      </c>
      <c r="M951" s="2">
        <v>1</v>
      </c>
      <c r="N951" s="2">
        <v>7</v>
      </c>
      <c r="O951" s="2">
        <v>0</v>
      </c>
      <c r="R951" s="2">
        <v>12.5</v>
      </c>
      <c r="S951" s="2">
        <v>0</v>
      </c>
      <c r="T951" s="2">
        <v>75</v>
      </c>
      <c r="U951" s="2">
        <v>0</v>
      </c>
      <c r="V951" s="2">
        <v>12.5</v>
      </c>
      <c r="W951" s="2">
        <v>100</v>
      </c>
      <c r="X951" s="2"/>
      <c r="Y951" s="2"/>
      <c r="Z951" s="2"/>
      <c r="AA951" s="2"/>
    </row>
    <row r="952" spans="1:27" x14ac:dyDescent="0.25">
      <c r="A952" s="5" t="s">
        <v>2194</v>
      </c>
      <c r="B952" s="5" t="str">
        <f>VLOOKUP(A952,'ResOrg-group_definitions'!B535:C1009,2,FALSE)</f>
        <v>Pontifical Catholic University of Puerto Rico</v>
      </c>
      <c r="C952" s="5" t="s">
        <v>3245</v>
      </c>
      <c r="D952" s="5" t="s">
        <v>9</v>
      </c>
      <c r="E952" s="2">
        <v>21</v>
      </c>
      <c r="F952" s="2">
        <v>69</v>
      </c>
      <c r="G952" s="2">
        <v>30.43</v>
      </c>
      <c r="H952" s="2">
        <v>15</v>
      </c>
      <c r="I952" s="2">
        <v>6</v>
      </c>
      <c r="J952" s="2">
        <v>2</v>
      </c>
      <c r="K952" s="2">
        <v>8</v>
      </c>
      <c r="L952" s="2">
        <v>3</v>
      </c>
      <c r="M952" s="2">
        <v>2</v>
      </c>
      <c r="N952" s="2">
        <v>15</v>
      </c>
      <c r="O952" s="2">
        <v>0</v>
      </c>
      <c r="R952" s="2">
        <v>28.57</v>
      </c>
      <c r="S952" s="2">
        <v>9.52</v>
      </c>
      <c r="T952" s="2">
        <v>38.1</v>
      </c>
      <c r="U952" s="2">
        <v>14.29</v>
      </c>
      <c r="V952" s="2">
        <v>9.52</v>
      </c>
      <c r="W952" s="2">
        <v>100</v>
      </c>
      <c r="X952" s="2"/>
      <c r="Y952" s="2"/>
      <c r="Z952" s="2"/>
      <c r="AA952" s="2"/>
    </row>
    <row r="953" spans="1:27" x14ac:dyDescent="0.25">
      <c r="A953" s="5" t="s">
        <v>2196</v>
      </c>
      <c r="B953" s="5" t="str">
        <f>VLOOKUP(A953,'ResOrg-group_definitions'!B536:C1010,2,FALSE)</f>
        <v>Porterville College</v>
      </c>
      <c r="C953" s="5" t="s">
        <v>3245</v>
      </c>
      <c r="D953" s="5" t="s">
        <v>9</v>
      </c>
      <c r="E953" s="2">
        <v>0</v>
      </c>
      <c r="F953" s="2">
        <v>7</v>
      </c>
      <c r="G953" s="2">
        <v>0</v>
      </c>
      <c r="H953" s="2">
        <v>0</v>
      </c>
      <c r="I953" s="2">
        <v>0</v>
      </c>
      <c r="J953" s="2">
        <v>0</v>
      </c>
      <c r="K953" s="2">
        <v>0</v>
      </c>
      <c r="L953" s="2">
        <v>0</v>
      </c>
      <c r="M953" s="2">
        <v>0</v>
      </c>
      <c r="N953" s="2">
        <v>0</v>
      </c>
      <c r="O953" s="2">
        <v>0</v>
      </c>
      <c r="X953" s="2"/>
      <c r="Y953" s="2"/>
      <c r="Z953" s="2"/>
      <c r="AA953" s="2"/>
    </row>
    <row r="954" spans="1:27" x14ac:dyDescent="0.25">
      <c r="A954" s="5" t="s">
        <v>2198</v>
      </c>
      <c r="B954" s="5" t="str">
        <f>VLOOKUP(A954,'ResOrg-group_definitions'!B537:C1011,2,FALSE)</f>
        <v>Providence Christian College</v>
      </c>
      <c r="C954" s="5" t="s">
        <v>3245</v>
      </c>
      <c r="D954" s="5" t="s">
        <v>9</v>
      </c>
      <c r="E954" s="2">
        <v>0</v>
      </c>
      <c r="F954" s="2">
        <v>1</v>
      </c>
      <c r="G954" s="2">
        <v>0</v>
      </c>
      <c r="H954" s="2">
        <v>0</v>
      </c>
      <c r="I954" s="2">
        <v>0</v>
      </c>
      <c r="J954" s="2">
        <v>0</v>
      </c>
      <c r="K954" s="2">
        <v>0</v>
      </c>
      <c r="L954" s="2">
        <v>0</v>
      </c>
      <c r="M954" s="2">
        <v>0</v>
      </c>
      <c r="N954" s="2">
        <v>0</v>
      </c>
      <c r="O954" s="2">
        <v>0</v>
      </c>
      <c r="X954" s="2"/>
      <c r="Y954" s="2"/>
      <c r="Z954" s="2"/>
      <c r="AA954" s="2"/>
    </row>
    <row r="955" spans="1:27" x14ac:dyDescent="0.25">
      <c r="A955" s="5" t="s">
        <v>2200</v>
      </c>
      <c r="B955" s="5" t="str">
        <f>VLOOKUP(A955,'ResOrg-group_definitions'!B538:C1012,2,FALSE)</f>
        <v>Pueblo Community College</v>
      </c>
      <c r="C955" s="5" t="s">
        <v>3245</v>
      </c>
      <c r="D955" s="5" t="s">
        <v>9</v>
      </c>
      <c r="E955" s="2">
        <v>0</v>
      </c>
      <c r="F955" s="2">
        <v>2</v>
      </c>
      <c r="G955" s="2">
        <v>0</v>
      </c>
      <c r="H955" s="2">
        <v>0</v>
      </c>
      <c r="I955" s="2">
        <v>0</v>
      </c>
      <c r="J955" s="2">
        <v>0</v>
      </c>
      <c r="K955" s="2">
        <v>0</v>
      </c>
      <c r="L955" s="2">
        <v>0</v>
      </c>
      <c r="M955" s="2">
        <v>0</v>
      </c>
      <c r="N955" s="2">
        <v>0</v>
      </c>
      <c r="O955" s="2">
        <v>0</v>
      </c>
      <c r="X955" s="2"/>
      <c r="Y955" s="2"/>
      <c r="Z955" s="2"/>
      <c r="AA955" s="2"/>
    </row>
    <row r="956" spans="1:27" x14ac:dyDescent="0.25">
      <c r="A956" s="5" t="s">
        <v>2202</v>
      </c>
      <c r="B956" s="5" t="str">
        <f>VLOOKUP(A956,'ResOrg-group_definitions'!B539:C1013,2,FALSE)</f>
        <v>Purchase College</v>
      </c>
      <c r="C956" s="5" t="s">
        <v>3245</v>
      </c>
      <c r="D956" s="5" t="s">
        <v>9</v>
      </c>
      <c r="E956" s="2">
        <v>52</v>
      </c>
      <c r="F956" s="2">
        <v>195</v>
      </c>
      <c r="G956" s="2">
        <v>26.67</v>
      </c>
      <c r="H956" s="2">
        <v>30</v>
      </c>
      <c r="I956" s="2">
        <v>22</v>
      </c>
      <c r="J956" s="2">
        <v>6</v>
      </c>
      <c r="K956" s="2">
        <v>13</v>
      </c>
      <c r="L956" s="2">
        <v>8</v>
      </c>
      <c r="M956" s="2">
        <v>3</v>
      </c>
      <c r="N956" s="2">
        <v>30</v>
      </c>
      <c r="O956" s="2">
        <v>0</v>
      </c>
      <c r="R956" s="2">
        <v>42.31</v>
      </c>
      <c r="S956" s="2">
        <v>11.54</v>
      </c>
      <c r="T956" s="2">
        <v>25</v>
      </c>
      <c r="U956" s="2">
        <v>15.38</v>
      </c>
      <c r="V956" s="2">
        <v>5.77</v>
      </c>
      <c r="W956" s="2">
        <v>100</v>
      </c>
      <c r="X956" s="2"/>
      <c r="Y956" s="2"/>
      <c r="Z956" s="2"/>
      <c r="AA956" s="2"/>
    </row>
    <row r="957" spans="1:27" x14ac:dyDescent="0.25">
      <c r="A957" s="5" t="s">
        <v>1464</v>
      </c>
      <c r="B957" s="5" t="str">
        <f>VLOOKUP(A957,'ResOrg-group_definitions'!B540:C1014,2,FALSE)</f>
        <v>Queens College, CUNY</v>
      </c>
      <c r="C957" s="5" t="s">
        <v>3245</v>
      </c>
      <c r="D957" s="5" t="s">
        <v>9</v>
      </c>
      <c r="E957" s="2">
        <v>775</v>
      </c>
      <c r="F957" s="2">
        <v>1984</v>
      </c>
      <c r="G957" s="2">
        <v>39.06</v>
      </c>
      <c r="H957" s="2">
        <v>553</v>
      </c>
      <c r="I957" s="2">
        <v>222</v>
      </c>
      <c r="J957" s="2">
        <v>210</v>
      </c>
      <c r="K957" s="2">
        <v>150</v>
      </c>
      <c r="L957" s="2">
        <v>105</v>
      </c>
      <c r="M957" s="2">
        <v>88</v>
      </c>
      <c r="N957" s="2">
        <v>553</v>
      </c>
      <c r="O957" s="2">
        <v>0</v>
      </c>
      <c r="R957" s="2">
        <v>28.65</v>
      </c>
      <c r="S957" s="2">
        <v>27.1</v>
      </c>
      <c r="T957" s="2">
        <v>19.350000000000001</v>
      </c>
      <c r="U957" s="2">
        <v>13.55</v>
      </c>
      <c r="V957" s="2">
        <v>11.35</v>
      </c>
      <c r="W957" s="2">
        <v>100</v>
      </c>
      <c r="X957" s="2"/>
      <c r="Y957" s="2"/>
      <c r="Z957" s="2"/>
      <c r="AA957" s="2"/>
    </row>
    <row r="958" spans="1:27" x14ac:dyDescent="0.25">
      <c r="A958" s="5" t="s">
        <v>1466</v>
      </c>
      <c r="B958" s="5" t="str">
        <f>VLOOKUP(A958,'ResOrg-group_definitions'!B541:C1015,2,FALSE)</f>
        <v>Queensborough Community College, CUNY</v>
      </c>
      <c r="C958" s="5" t="s">
        <v>3245</v>
      </c>
      <c r="D958" s="5" t="s">
        <v>9</v>
      </c>
      <c r="E958" s="2">
        <v>67</v>
      </c>
      <c r="F958" s="2">
        <v>288</v>
      </c>
      <c r="G958" s="2">
        <v>23.26</v>
      </c>
      <c r="H958" s="2">
        <v>52</v>
      </c>
      <c r="I958" s="2">
        <v>15</v>
      </c>
      <c r="J958" s="2">
        <v>14</v>
      </c>
      <c r="K958" s="2">
        <v>16</v>
      </c>
      <c r="L958" s="2">
        <v>15</v>
      </c>
      <c r="M958" s="2">
        <v>7</v>
      </c>
      <c r="N958" s="2">
        <v>52</v>
      </c>
      <c r="O958" s="2">
        <v>0</v>
      </c>
      <c r="R958" s="2">
        <v>22.39</v>
      </c>
      <c r="S958" s="2">
        <v>20.9</v>
      </c>
      <c r="T958" s="2">
        <v>23.88</v>
      </c>
      <c r="U958" s="2">
        <v>22.39</v>
      </c>
      <c r="V958" s="2">
        <v>10.45</v>
      </c>
      <c r="W958" s="2">
        <v>100</v>
      </c>
      <c r="X958" s="2"/>
      <c r="Y958" s="2"/>
      <c r="Z958" s="2"/>
      <c r="AA958" s="2"/>
    </row>
    <row r="959" spans="1:27" x14ac:dyDescent="0.25">
      <c r="A959" s="5" t="s">
        <v>2204</v>
      </c>
      <c r="B959" s="5" t="str">
        <f>VLOOKUP(A959,'ResOrg-group_definitions'!B542:C1016,2,FALSE)</f>
        <v>Ranger College</v>
      </c>
      <c r="C959" s="5" t="s">
        <v>3245</v>
      </c>
      <c r="D959" s="5" t="s">
        <v>9</v>
      </c>
      <c r="E959" s="2">
        <v>0</v>
      </c>
      <c r="F959" s="2">
        <v>2</v>
      </c>
      <c r="G959" s="2">
        <v>0</v>
      </c>
      <c r="H959" s="2">
        <v>0</v>
      </c>
      <c r="I959" s="2">
        <v>0</v>
      </c>
      <c r="J959" s="2">
        <v>0</v>
      </c>
      <c r="K959" s="2">
        <v>0</v>
      </c>
      <c r="L959" s="2">
        <v>0</v>
      </c>
      <c r="M959" s="2">
        <v>0</v>
      </c>
      <c r="N959" s="2">
        <v>0</v>
      </c>
      <c r="O959" s="2">
        <v>0</v>
      </c>
      <c r="X959" s="2"/>
      <c r="Y959" s="2"/>
      <c r="Z959" s="2"/>
      <c r="AA959" s="2"/>
    </row>
    <row r="960" spans="1:27" x14ac:dyDescent="0.25">
      <c r="A960" s="5" t="s">
        <v>2206</v>
      </c>
      <c r="B960" s="5" t="str">
        <f>VLOOKUP(A960,'ResOrg-group_definitions'!B543:C1017,2,FALSE)</f>
        <v>Raritan Valley Community College</v>
      </c>
      <c r="C960" s="5" t="s">
        <v>3245</v>
      </c>
      <c r="D960" s="5" t="s">
        <v>9</v>
      </c>
      <c r="E960" s="2">
        <v>7</v>
      </c>
      <c r="F960" s="2">
        <v>35</v>
      </c>
      <c r="G960" s="2">
        <v>20</v>
      </c>
      <c r="H960" s="2">
        <v>4</v>
      </c>
      <c r="I960" s="2">
        <v>3</v>
      </c>
      <c r="J960" s="2">
        <v>1</v>
      </c>
      <c r="K960" s="2">
        <v>1</v>
      </c>
      <c r="L960" s="2">
        <v>2</v>
      </c>
      <c r="M960" s="2">
        <v>0</v>
      </c>
      <c r="N960" s="2">
        <v>4</v>
      </c>
      <c r="O960" s="2">
        <v>0</v>
      </c>
      <c r="R960" s="2">
        <v>42.86</v>
      </c>
      <c r="S960" s="2">
        <v>14.29</v>
      </c>
      <c r="T960" s="2">
        <v>14.29</v>
      </c>
      <c r="U960" s="2">
        <v>28.57</v>
      </c>
      <c r="V960" s="2">
        <v>0</v>
      </c>
      <c r="W960" s="2">
        <v>100</v>
      </c>
      <c r="X960" s="2"/>
      <c r="Y960" s="2"/>
      <c r="Z960" s="2"/>
      <c r="AA960" s="2"/>
    </row>
    <row r="961" spans="1:27" x14ac:dyDescent="0.25">
      <c r="A961" s="5" t="s">
        <v>2208</v>
      </c>
      <c r="B961" s="5" t="str">
        <f>VLOOKUP(A961,'ResOrg-group_definitions'!B544:C1018,2,FALSE)</f>
        <v>Reading Area Community College</v>
      </c>
      <c r="C961" s="5" t="s">
        <v>3245</v>
      </c>
      <c r="D961" s="5" t="s">
        <v>9</v>
      </c>
      <c r="E961" s="2">
        <v>0</v>
      </c>
      <c r="F961" s="2">
        <v>4</v>
      </c>
      <c r="G961" s="2">
        <v>0</v>
      </c>
      <c r="H961" s="2">
        <v>0</v>
      </c>
      <c r="I961" s="2">
        <v>0</v>
      </c>
      <c r="J961" s="2">
        <v>0</v>
      </c>
      <c r="K961" s="2">
        <v>0</v>
      </c>
      <c r="L961" s="2">
        <v>0</v>
      </c>
      <c r="M961" s="2">
        <v>0</v>
      </c>
      <c r="N961" s="2">
        <v>0</v>
      </c>
      <c r="O961" s="2">
        <v>0</v>
      </c>
      <c r="X961" s="2"/>
      <c r="Y961" s="2"/>
      <c r="Z961" s="2"/>
      <c r="AA961" s="2"/>
    </row>
    <row r="962" spans="1:27" x14ac:dyDescent="0.25">
      <c r="A962" s="5" t="s">
        <v>2210</v>
      </c>
      <c r="B962" s="5" t="str">
        <f>VLOOKUP(A962,'ResOrg-group_definitions'!B545:C1019,2,FALSE)</f>
        <v>Reedley College</v>
      </c>
      <c r="C962" s="5" t="s">
        <v>3245</v>
      </c>
      <c r="D962" s="5" t="s">
        <v>9</v>
      </c>
      <c r="E962" s="2">
        <v>1</v>
      </c>
      <c r="F962" s="2">
        <v>7</v>
      </c>
      <c r="G962" s="2">
        <v>14.29</v>
      </c>
      <c r="H962" s="2">
        <v>1</v>
      </c>
      <c r="I962" s="2">
        <v>0</v>
      </c>
      <c r="J962" s="2">
        <v>0</v>
      </c>
      <c r="K962" s="2">
        <v>1</v>
      </c>
      <c r="L962" s="2">
        <v>0</v>
      </c>
      <c r="M962" s="2">
        <v>0</v>
      </c>
      <c r="N962" s="2">
        <v>1</v>
      </c>
      <c r="O962" s="2">
        <v>0</v>
      </c>
      <c r="R962" s="2">
        <v>0</v>
      </c>
      <c r="S962" s="2">
        <v>0</v>
      </c>
      <c r="T962" s="2">
        <v>100</v>
      </c>
      <c r="U962" s="2">
        <v>0</v>
      </c>
      <c r="V962" s="2">
        <v>0</v>
      </c>
      <c r="W962" s="2">
        <v>100</v>
      </c>
      <c r="X962" s="2"/>
      <c r="Y962" s="2"/>
      <c r="Z962" s="2"/>
      <c r="AA962" s="2"/>
    </row>
    <row r="963" spans="1:27" x14ac:dyDescent="0.25">
      <c r="A963" s="5" t="s">
        <v>1468</v>
      </c>
      <c r="B963" s="5" t="str">
        <f>VLOOKUP(A963,'ResOrg-group_definitions'!B546:C1020,2,FALSE)</f>
        <v>Remington College</v>
      </c>
      <c r="C963" s="5" t="s">
        <v>3245</v>
      </c>
      <c r="D963" s="5" t="s">
        <v>9</v>
      </c>
      <c r="E963" s="2">
        <v>0</v>
      </c>
      <c r="F963" s="2">
        <v>6</v>
      </c>
      <c r="G963" s="2">
        <v>0</v>
      </c>
      <c r="H963" s="2">
        <v>0</v>
      </c>
      <c r="I963" s="2">
        <v>0</v>
      </c>
      <c r="J963" s="2">
        <v>0</v>
      </c>
      <c r="K963" s="2">
        <v>0</v>
      </c>
      <c r="L963" s="2">
        <v>0</v>
      </c>
      <c r="M963" s="2">
        <v>0</v>
      </c>
      <c r="N963" s="2">
        <v>0</v>
      </c>
      <c r="O963" s="2">
        <v>0</v>
      </c>
      <c r="X963" s="2"/>
      <c r="Y963" s="2"/>
      <c r="Z963" s="2"/>
      <c r="AA963" s="2"/>
    </row>
    <row r="964" spans="1:27" x14ac:dyDescent="0.25">
      <c r="A964" s="5" t="s">
        <v>1470</v>
      </c>
      <c r="B964" s="5" t="str">
        <f>VLOOKUP(A964,'ResOrg-group_definitions'!B547:C1021,2,FALSE)</f>
        <v>Resurrection University</v>
      </c>
      <c r="C964" s="5" t="s">
        <v>3245</v>
      </c>
      <c r="D964" s="5" t="s">
        <v>9</v>
      </c>
      <c r="E964" s="2">
        <v>0</v>
      </c>
      <c r="F964" s="2">
        <v>1</v>
      </c>
      <c r="G964" s="2">
        <v>0</v>
      </c>
      <c r="H964" s="2">
        <v>0</v>
      </c>
      <c r="I964" s="2">
        <v>0</v>
      </c>
      <c r="J964" s="2">
        <v>0</v>
      </c>
      <c r="K964" s="2">
        <v>0</v>
      </c>
      <c r="L964" s="2">
        <v>0</v>
      </c>
      <c r="M964" s="2">
        <v>0</v>
      </c>
      <c r="N964" s="2">
        <v>0</v>
      </c>
      <c r="O964" s="2">
        <v>0</v>
      </c>
      <c r="X964" s="2"/>
      <c r="Y964" s="2"/>
      <c r="Z964" s="2"/>
      <c r="AA964" s="2"/>
    </row>
    <row r="965" spans="1:27" x14ac:dyDescent="0.25">
      <c r="A965" s="5" t="s">
        <v>2212</v>
      </c>
      <c r="B965" s="5" t="str">
        <f>VLOOKUP(A965,'ResOrg-group_definitions'!B548:C1022,2,FALSE)</f>
        <v>Rhode Island College</v>
      </c>
      <c r="C965" s="5" t="s">
        <v>3245</v>
      </c>
      <c r="D965" s="5" t="s">
        <v>9</v>
      </c>
      <c r="E965" s="2">
        <v>91</v>
      </c>
      <c r="F965" s="2">
        <v>491</v>
      </c>
      <c r="G965" s="2">
        <v>18.53</v>
      </c>
      <c r="H965" s="2">
        <v>60</v>
      </c>
      <c r="I965" s="2">
        <v>31</v>
      </c>
      <c r="J965" s="2">
        <v>23</v>
      </c>
      <c r="K965" s="2">
        <v>16</v>
      </c>
      <c r="L965" s="2">
        <v>11</v>
      </c>
      <c r="M965" s="2">
        <v>10</v>
      </c>
      <c r="N965" s="2">
        <v>60</v>
      </c>
      <c r="O965" s="2">
        <v>0</v>
      </c>
      <c r="R965" s="2">
        <v>34.07</v>
      </c>
      <c r="S965" s="2">
        <v>25.27</v>
      </c>
      <c r="T965" s="2">
        <v>17.579999999999998</v>
      </c>
      <c r="U965" s="2">
        <v>12.09</v>
      </c>
      <c r="V965" s="2">
        <v>10.99</v>
      </c>
      <c r="W965" s="2">
        <v>100</v>
      </c>
      <c r="X965" s="2"/>
      <c r="Y965" s="2"/>
      <c r="Z965" s="2"/>
      <c r="AA965" s="2"/>
    </row>
    <row r="966" spans="1:27" x14ac:dyDescent="0.25">
      <c r="A966" s="5" t="s">
        <v>2214</v>
      </c>
      <c r="B966" s="5" t="str">
        <f>VLOOKUP(A966,'ResOrg-group_definitions'!B549:C1023,2,FALSE)</f>
        <v>Rio Hondo College</v>
      </c>
      <c r="C966" s="5" t="s">
        <v>3245</v>
      </c>
      <c r="D966" s="5" t="s">
        <v>9</v>
      </c>
      <c r="E966" s="2">
        <v>2</v>
      </c>
      <c r="F966" s="2">
        <v>9</v>
      </c>
      <c r="G966" s="2">
        <v>22.22</v>
      </c>
      <c r="H966" s="2">
        <v>2</v>
      </c>
      <c r="I966" s="2">
        <v>0</v>
      </c>
      <c r="J966" s="2">
        <v>1</v>
      </c>
      <c r="K966" s="2">
        <v>1</v>
      </c>
      <c r="L966" s="2">
        <v>0</v>
      </c>
      <c r="M966" s="2">
        <v>0</v>
      </c>
      <c r="N966" s="2">
        <v>2</v>
      </c>
      <c r="O966" s="2">
        <v>0</v>
      </c>
      <c r="R966" s="2">
        <v>0</v>
      </c>
      <c r="S966" s="2">
        <v>50</v>
      </c>
      <c r="T966" s="2">
        <v>50</v>
      </c>
      <c r="U966" s="2">
        <v>0</v>
      </c>
      <c r="V966" s="2">
        <v>0</v>
      </c>
      <c r="W966" s="2">
        <v>100</v>
      </c>
      <c r="X966" s="2"/>
      <c r="Y966" s="2"/>
      <c r="Z966" s="2"/>
      <c r="AA966" s="2"/>
    </row>
    <row r="967" spans="1:27" x14ac:dyDescent="0.25">
      <c r="A967" s="5" t="s">
        <v>2216</v>
      </c>
      <c r="B967" s="5" t="str">
        <f>VLOOKUP(A967,'ResOrg-group_definitions'!B550:C1024,2,FALSE)</f>
        <v>Rio Salado College</v>
      </c>
      <c r="C967" s="5" t="s">
        <v>3245</v>
      </c>
      <c r="D967" s="5" t="s">
        <v>9</v>
      </c>
      <c r="E967" s="2">
        <v>0</v>
      </c>
      <c r="F967" s="2">
        <v>3</v>
      </c>
      <c r="G967" s="2">
        <v>0</v>
      </c>
      <c r="H967" s="2">
        <v>0</v>
      </c>
      <c r="I967" s="2">
        <v>0</v>
      </c>
      <c r="J967" s="2">
        <v>0</v>
      </c>
      <c r="K967" s="2">
        <v>0</v>
      </c>
      <c r="L967" s="2">
        <v>0</v>
      </c>
      <c r="M967" s="2">
        <v>0</v>
      </c>
      <c r="N967" s="2">
        <v>0</v>
      </c>
      <c r="O967" s="2">
        <v>0</v>
      </c>
      <c r="X967" s="2"/>
      <c r="Y967" s="2"/>
      <c r="Z967" s="2"/>
      <c r="AA967" s="2"/>
    </row>
    <row r="968" spans="1:27" x14ac:dyDescent="0.25">
      <c r="A968" s="5" t="s">
        <v>2218</v>
      </c>
      <c r="B968" s="5" t="str">
        <f>VLOOKUP(A968,'ResOrg-group_definitions'!B551:C1025,2,FALSE)</f>
        <v>Riverside City College</v>
      </c>
      <c r="C968" s="5" t="s">
        <v>3245</v>
      </c>
      <c r="D968" s="5" t="s">
        <v>9</v>
      </c>
      <c r="E968" s="2">
        <v>5</v>
      </c>
      <c r="F968" s="2">
        <v>14</v>
      </c>
      <c r="G968" s="2">
        <v>35.71</v>
      </c>
      <c r="H968" s="2">
        <v>3</v>
      </c>
      <c r="I968" s="2">
        <v>2</v>
      </c>
      <c r="J968" s="2">
        <v>1</v>
      </c>
      <c r="K968" s="2">
        <v>1</v>
      </c>
      <c r="L968" s="2">
        <v>1</v>
      </c>
      <c r="M968" s="2">
        <v>0</v>
      </c>
      <c r="N968" s="2">
        <v>3</v>
      </c>
      <c r="O968" s="2">
        <v>0</v>
      </c>
      <c r="R968" s="2">
        <v>40</v>
      </c>
      <c r="S968" s="2">
        <v>20</v>
      </c>
      <c r="T968" s="2">
        <v>20</v>
      </c>
      <c r="U968" s="2">
        <v>20</v>
      </c>
      <c r="V968" s="2">
        <v>0</v>
      </c>
      <c r="W968" s="2">
        <v>100</v>
      </c>
      <c r="X968" s="2"/>
      <c r="Y968" s="2"/>
      <c r="Z968" s="2"/>
      <c r="AA968" s="2"/>
    </row>
    <row r="969" spans="1:27" x14ac:dyDescent="0.25">
      <c r="A969" s="5" t="s">
        <v>2220</v>
      </c>
      <c r="B969" s="5" t="str">
        <f>VLOOKUP(A969,'ResOrg-group_definitions'!B552:C1026,2,FALSE)</f>
        <v>Rockland Community College</v>
      </c>
      <c r="C969" s="5" t="s">
        <v>3245</v>
      </c>
      <c r="D969" s="5" t="s">
        <v>9</v>
      </c>
      <c r="E969" s="2">
        <v>0</v>
      </c>
      <c r="F969" s="2">
        <v>15</v>
      </c>
      <c r="G969" s="2">
        <v>0</v>
      </c>
      <c r="H969" s="2">
        <v>0</v>
      </c>
      <c r="I969" s="2">
        <v>0</v>
      </c>
      <c r="J969" s="2">
        <v>0</v>
      </c>
      <c r="K969" s="2">
        <v>0</v>
      </c>
      <c r="L969" s="2">
        <v>0</v>
      </c>
      <c r="M969" s="2">
        <v>0</v>
      </c>
      <c r="N969" s="2">
        <v>0</v>
      </c>
      <c r="O969" s="2">
        <v>0</v>
      </c>
      <c r="X969" s="2"/>
      <c r="Y969" s="2"/>
      <c r="Z969" s="2"/>
      <c r="AA969" s="2"/>
    </row>
    <row r="970" spans="1:27" x14ac:dyDescent="0.25">
      <c r="A970" s="5" t="s">
        <v>2222</v>
      </c>
      <c r="B970" s="5" t="str">
        <f>VLOOKUP(A970,'ResOrg-group_definitions'!B553:C1027,2,FALSE)</f>
        <v>Roosevelt University</v>
      </c>
      <c r="C970" s="5" t="s">
        <v>3245</v>
      </c>
      <c r="D970" s="5" t="s">
        <v>9</v>
      </c>
      <c r="E970" s="2">
        <v>129</v>
      </c>
      <c r="F970" s="2">
        <v>468</v>
      </c>
      <c r="G970" s="2">
        <v>27.56</v>
      </c>
      <c r="H970" s="2">
        <v>80</v>
      </c>
      <c r="I970" s="2">
        <v>49</v>
      </c>
      <c r="J970" s="2">
        <v>41</v>
      </c>
      <c r="K970" s="2">
        <v>13</v>
      </c>
      <c r="L970" s="2">
        <v>11</v>
      </c>
      <c r="M970" s="2">
        <v>15</v>
      </c>
      <c r="N970" s="2">
        <v>80</v>
      </c>
      <c r="O970" s="2">
        <v>0</v>
      </c>
      <c r="R970" s="2">
        <v>37.979999999999997</v>
      </c>
      <c r="S970" s="2">
        <v>31.78</v>
      </c>
      <c r="T970" s="2">
        <v>10.08</v>
      </c>
      <c r="U970" s="2">
        <v>8.5299999999999994</v>
      </c>
      <c r="V970" s="2">
        <v>11.63</v>
      </c>
      <c r="W970" s="2">
        <v>100</v>
      </c>
      <c r="X970" s="2"/>
      <c r="Y970" s="2"/>
      <c r="Z970" s="2"/>
      <c r="AA970" s="2"/>
    </row>
    <row r="971" spans="1:27" x14ac:dyDescent="0.25">
      <c r="A971" s="5" t="s">
        <v>1473</v>
      </c>
      <c r="B971" s="5" t="str">
        <f>VLOOKUP(A971,'ResOrg-group_definitions'!B554:C1028,2,FALSE)</f>
        <v>SUNY College at Old Westbury</v>
      </c>
      <c r="C971" s="5" t="s">
        <v>3245</v>
      </c>
      <c r="D971" s="5" t="s">
        <v>9</v>
      </c>
      <c r="E971" s="2">
        <v>47</v>
      </c>
      <c r="F971" s="2">
        <v>209</v>
      </c>
      <c r="G971" s="2">
        <v>22.49</v>
      </c>
      <c r="H971" s="2">
        <v>31</v>
      </c>
      <c r="I971" s="2">
        <v>16</v>
      </c>
      <c r="J971" s="2">
        <v>9</v>
      </c>
      <c r="K971" s="2">
        <v>11</v>
      </c>
      <c r="L971" s="2">
        <v>7</v>
      </c>
      <c r="M971" s="2">
        <v>4</v>
      </c>
      <c r="N971" s="2">
        <v>31</v>
      </c>
      <c r="O971" s="2">
        <v>0</v>
      </c>
      <c r="R971" s="2">
        <v>34.04</v>
      </c>
      <c r="S971" s="2">
        <v>19.149999999999999</v>
      </c>
      <c r="T971" s="2">
        <v>23.4</v>
      </c>
      <c r="U971" s="2">
        <v>14.89</v>
      </c>
      <c r="V971" s="2">
        <v>8.51</v>
      </c>
      <c r="W971" s="2">
        <v>100</v>
      </c>
      <c r="X971" s="2"/>
      <c r="Y971" s="2"/>
      <c r="Z971" s="2"/>
      <c r="AA971" s="2"/>
    </row>
    <row r="972" spans="1:27" x14ac:dyDescent="0.25">
      <c r="A972" s="5" t="s">
        <v>2224</v>
      </c>
      <c r="B972" s="5" t="str">
        <f>VLOOKUP(A972,'ResOrg-group_definitions'!B555:C1029,2,FALSE)</f>
        <v>SUNY Orange</v>
      </c>
      <c r="C972" s="5" t="s">
        <v>3245</v>
      </c>
      <c r="D972" s="5" t="s">
        <v>9</v>
      </c>
      <c r="E972" s="2">
        <v>0</v>
      </c>
      <c r="F972" s="2">
        <v>7</v>
      </c>
      <c r="G972" s="2">
        <v>0</v>
      </c>
      <c r="H972" s="2">
        <v>0</v>
      </c>
      <c r="I972" s="2">
        <v>0</v>
      </c>
      <c r="J972" s="2">
        <v>0</v>
      </c>
      <c r="K972" s="2">
        <v>0</v>
      </c>
      <c r="L972" s="2">
        <v>0</v>
      </c>
      <c r="M972" s="2">
        <v>0</v>
      </c>
      <c r="N972" s="2">
        <v>0</v>
      </c>
      <c r="O972" s="2">
        <v>0</v>
      </c>
      <c r="X972" s="2"/>
      <c r="Y972" s="2"/>
      <c r="Z972" s="2"/>
      <c r="AA972" s="2"/>
    </row>
    <row r="973" spans="1:27" x14ac:dyDescent="0.25">
      <c r="A973" s="5" t="s">
        <v>1475</v>
      </c>
      <c r="B973" s="5" t="str">
        <f>VLOOKUP(A973,'ResOrg-group_definitions'!B556:C1030,2,FALSE)</f>
        <v>Sacramento City College</v>
      </c>
      <c r="C973" s="5" t="s">
        <v>3245</v>
      </c>
      <c r="D973" s="5" t="s">
        <v>9</v>
      </c>
      <c r="E973" s="2">
        <v>3</v>
      </c>
      <c r="F973" s="2">
        <v>18</v>
      </c>
      <c r="G973" s="2">
        <v>16.670000000000002</v>
      </c>
      <c r="H973" s="2">
        <v>2</v>
      </c>
      <c r="I973" s="2">
        <v>1</v>
      </c>
      <c r="J973" s="2">
        <v>0</v>
      </c>
      <c r="K973" s="2">
        <v>0</v>
      </c>
      <c r="L973" s="2">
        <v>2</v>
      </c>
      <c r="M973" s="2">
        <v>0</v>
      </c>
      <c r="N973" s="2">
        <v>2</v>
      </c>
      <c r="O973" s="2">
        <v>0</v>
      </c>
      <c r="R973" s="2">
        <v>33.33</v>
      </c>
      <c r="S973" s="2">
        <v>0</v>
      </c>
      <c r="T973" s="2">
        <v>0</v>
      </c>
      <c r="U973" s="2">
        <v>66.67</v>
      </c>
      <c r="V973" s="2">
        <v>0</v>
      </c>
      <c r="W973" s="2">
        <v>100</v>
      </c>
      <c r="X973" s="2"/>
      <c r="Y973" s="2"/>
      <c r="Z973" s="2"/>
      <c r="AA973" s="2"/>
    </row>
    <row r="974" spans="1:27" x14ac:dyDescent="0.25">
      <c r="A974" s="5" t="s">
        <v>1477</v>
      </c>
      <c r="B974" s="5" t="str">
        <f>VLOOKUP(A974,'ResOrg-group_definitions'!B557:C1031,2,FALSE)</f>
        <v>Saddleback College</v>
      </c>
      <c r="C974" s="5" t="s">
        <v>3245</v>
      </c>
      <c r="D974" s="5" t="s">
        <v>9</v>
      </c>
      <c r="E974" s="2">
        <v>3</v>
      </c>
      <c r="F974" s="2">
        <v>25</v>
      </c>
      <c r="G974" s="2">
        <v>12</v>
      </c>
      <c r="H974" s="2">
        <v>3</v>
      </c>
      <c r="I974" s="2">
        <v>0</v>
      </c>
      <c r="J974" s="2">
        <v>2</v>
      </c>
      <c r="K974" s="2">
        <v>0</v>
      </c>
      <c r="L974" s="2">
        <v>1</v>
      </c>
      <c r="M974" s="2">
        <v>0</v>
      </c>
      <c r="N974" s="2">
        <v>3</v>
      </c>
      <c r="O974" s="2">
        <v>0</v>
      </c>
      <c r="R974" s="2">
        <v>0</v>
      </c>
      <c r="S974" s="2">
        <v>66.67</v>
      </c>
      <c r="T974" s="2">
        <v>0</v>
      </c>
      <c r="U974" s="2">
        <v>33.33</v>
      </c>
      <c r="V974" s="2">
        <v>0</v>
      </c>
      <c r="W974" s="2">
        <v>100</v>
      </c>
      <c r="X974" s="2"/>
      <c r="Y974" s="2"/>
      <c r="Z974" s="2"/>
      <c r="AA974" s="2"/>
    </row>
    <row r="975" spans="1:27" x14ac:dyDescent="0.25">
      <c r="A975" s="5" t="s">
        <v>2226</v>
      </c>
      <c r="B975" s="5" t="str">
        <f>VLOOKUP(A975,'ResOrg-group_definitions'!B558:C1032,2,FALSE)</f>
        <v>Saint Elizabeth University</v>
      </c>
      <c r="C975" s="5" t="s">
        <v>3245</v>
      </c>
      <c r="D975" s="5" t="s">
        <v>9</v>
      </c>
      <c r="E975" s="2">
        <v>2</v>
      </c>
      <c r="F975" s="2">
        <v>40</v>
      </c>
      <c r="G975" s="2">
        <v>5</v>
      </c>
      <c r="H975" s="2">
        <v>1</v>
      </c>
      <c r="I975" s="2">
        <v>1</v>
      </c>
      <c r="J975" s="2">
        <v>0</v>
      </c>
      <c r="K975" s="2">
        <v>1</v>
      </c>
      <c r="L975" s="2">
        <v>0</v>
      </c>
      <c r="M975" s="2">
        <v>0</v>
      </c>
      <c r="N975" s="2">
        <v>1</v>
      </c>
      <c r="O975" s="2">
        <v>0</v>
      </c>
      <c r="R975" s="2">
        <v>50</v>
      </c>
      <c r="S975" s="2">
        <v>0</v>
      </c>
      <c r="T975" s="2">
        <v>50</v>
      </c>
      <c r="U975" s="2">
        <v>0</v>
      </c>
      <c r="V975" s="2">
        <v>0</v>
      </c>
      <c r="W975" s="2">
        <v>100</v>
      </c>
      <c r="X975" s="2"/>
      <c r="Y975" s="2"/>
      <c r="Z975" s="2"/>
      <c r="AA975" s="2"/>
    </row>
    <row r="976" spans="1:27" x14ac:dyDescent="0.25">
      <c r="A976" s="5" t="s">
        <v>1481</v>
      </c>
      <c r="B976" s="5" t="str">
        <f>VLOOKUP(A976,'ResOrg-group_definitions'!B559:C1033,2,FALSE)</f>
        <v>Saint Mary's College of California</v>
      </c>
      <c r="C976" s="5" t="s">
        <v>3245</v>
      </c>
      <c r="D976" s="5" t="s">
        <v>9</v>
      </c>
      <c r="E976" s="2">
        <v>44</v>
      </c>
      <c r="F976" s="2">
        <v>386</v>
      </c>
      <c r="G976" s="2">
        <v>11.4</v>
      </c>
      <c r="H976" s="2">
        <v>27</v>
      </c>
      <c r="I976" s="2">
        <v>17</v>
      </c>
      <c r="J976" s="2">
        <v>10</v>
      </c>
      <c r="K976" s="2">
        <v>7</v>
      </c>
      <c r="L976" s="2">
        <v>6</v>
      </c>
      <c r="M976" s="2">
        <v>4</v>
      </c>
      <c r="N976" s="2">
        <v>27</v>
      </c>
      <c r="O976" s="2">
        <v>0</v>
      </c>
      <c r="R976" s="2">
        <v>38.64</v>
      </c>
      <c r="S976" s="2">
        <v>22.73</v>
      </c>
      <c r="T976" s="2">
        <v>15.91</v>
      </c>
      <c r="U976" s="2">
        <v>13.64</v>
      </c>
      <c r="V976" s="2">
        <v>9.09</v>
      </c>
      <c r="W976" s="2">
        <v>100</v>
      </c>
      <c r="X976" s="2"/>
      <c r="Y976" s="2"/>
      <c r="Z976" s="2"/>
      <c r="AA976" s="2"/>
    </row>
    <row r="977" spans="1:27" x14ac:dyDescent="0.25">
      <c r="A977" s="5" t="s">
        <v>2228</v>
      </c>
      <c r="B977" s="5" t="str">
        <f>VLOOKUP(A977,'ResOrg-group_definitions'!B560:C1034,2,FALSE)</f>
        <v>Saint Peter's University</v>
      </c>
      <c r="C977" s="5" t="s">
        <v>3245</v>
      </c>
      <c r="D977" s="5" t="s">
        <v>9</v>
      </c>
      <c r="E977" s="2">
        <v>14</v>
      </c>
      <c r="F977" s="2">
        <v>151</v>
      </c>
      <c r="G977" s="2">
        <v>9.27</v>
      </c>
      <c r="H977" s="2">
        <v>6</v>
      </c>
      <c r="I977" s="2">
        <v>8</v>
      </c>
      <c r="J977" s="2">
        <v>2</v>
      </c>
      <c r="K977" s="2">
        <v>1</v>
      </c>
      <c r="L977" s="2">
        <v>2</v>
      </c>
      <c r="M977" s="2">
        <v>1</v>
      </c>
      <c r="N977" s="2">
        <v>6</v>
      </c>
      <c r="O977" s="2">
        <v>0</v>
      </c>
      <c r="R977" s="2">
        <v>57.14</v>
      </c>
      <c r="S977" s="2">
        <v>14.29</v>
      </c>
      <c r="T977" s="2">
        <v>7.14</v>
      </c>
      <c r="U977" s="2">
        <v>14.29</v>
      </c>
      <c r="V977" s="2">
        <v>7.14</v>
      </c>
      <c r="W977" s="2">
        <v>100</v>
      </c>
      <c r="X977" s="2"/>
      <c r="Y977" s="2"/>
      <c r="Z977" s="2"/>
      <c r="AA977" s="2"/>
    </row>
    <row r="978" spans="1:27" x14ac:dyDescent="0.25">
      <c r="A978" s="5" t="s">
        <v>2230</v>
      </c>
      <c r="B978" s="5" t="str">
        <f>VLOOKUP(A978,'ResOrg-group_definitions'!B561:C1035,2,FALSE)</f>
        <v>Saint Xavier University</v>
      </c>
      <c r="C978" s="5" t="s">
        <v>3245</v>
      </c>
      <c r="D978" s="5" t="s">
        <v>9</v>
      </c>
      <c r="E978" s="2">
        <v>14</v>
      </c>
      <c r="F978" s="2">
        <v>349</v>
      </c>
      <c r="G978" s="2">
        <v>4.01</v>
      </c>
      <c r="H978" s="2">
        <v>9</v>
      </c>
      <c r="I978" s="2">
        <v>5</v>
      </c>
      <c r="J978" s="2">
        <v>4</v>
      </c>
      <c r="K978" s="2">
        <v>1</v>
      </c>
      <c r="L978" s="2">
        <v>4</v>
      </c>
      <c r="M978" s="2">
        <v>0</v>
      </c>
      <c r="N978" s="2">
        <v>9</v>
      </c>
      <c r="O978" s="2">
        <v>0</v>
      </c>
      <c r="R978" s="2">
        <v>35.71</v>
      </c>
      <c r="S978" s="2">
        <v>28.57</v>
      </c>
      <c r="T978" s="2">
        <v>7.14</v>
      </c>
      <c r="U978" s="2">
        <v>28.57</v>
      </c>
      <c r="V978" s="2">
        <v>0</v>
      </c>
      <c r="W978" s="2">
        <v>100</v>
      </c>
      <c r="X978" s="2"/>
      <c r="Y978" s="2"/>
      <c r="Z978" s="2"/>
      <c r="AA978" s="2"/>
    </row>
    <row r="979" spans="1:27" x14ac:dyDescent="0.25">
      <c r="A979" s="5" t="s">
        <v>2234</v>
      </c>
      <c r="B979" s="5" t="str">
        <f>VLOOKUP(A979,'ResOrg-group_definitions'!B562:C1036,2,FALSE)</f>
        <v>San Antonio College</v>
      </c>
      <c r="C979" s="5" t="s">
        <v>3245</v>
      </c>
      <c r="D979" s="5" t="s">
        <v>9</v>
      </c>
      <c r="E979" s="2">
        <v>3</v>
      </c>
      <c r="F979" s="2">
        <v>25</v>
      </c>
      <c r="G979" s="2">
        <v>12</v>
      </c>
      <c r="H979" s="2">
        <v>3</v>
      </c>
      <c r="I979" s="2">
        <v>0</v>
      </c>
      <c r="J979" s="2">
        <v>0</v>
      </c>
      <c r="K979" s="2">
        <v>1</v>
      </c>
      <c r="L979" s="2">
        <v>1</v>
      </c>
      <c r="M979" s="2">
        <v>1</v>
      </c>
      <c r="N979" s="2">
        <v>3</v>
      </c>
      <c r="O979" s="2">
        <v>0</v>
      </c>
      <c r="R979" s="2">
        <v>0</v>
      </c>
      <c r="S979" s="2">
        <v>0</v>
      </c>
      <c r="T979" s="2">
        <v>33.33</v>
      </c>
      <c r="U979" s="2">
        <v>33.33</v>
      </c>
      <c r="V979" s="2">
        <v>33.33</v>
      </c>
      <c r="W979" s="2">
        <v>100</v>
      </c>
      <c r="X979" s="2"/>
      <c r="Y979" s="2"/>
      <c r="Z979" s="2"/>
      <c r="AA979" s="2"/>
    </row>
    <row r="980" spans="1:27" x14ac:dyDescent="0.25">
      <c r="A980" s="5" t="s">
        <v>2236</v>
      </c>
      <c r="B980" s="5" t="str">
        <f>VLOOKUP(A980,'ResOrg-group_definitions'!B563:C1037,2,FALSE)</f>
        <v>San Bernardino Valley College</v>
      </c>
      <c r="C980" s="5" t="s">
        <v>3245</v>
      </c>
      <c r="D980" s="5" t="s">
        <v>9</v>
      </c>
      <c r="E980" s="2">
        <v>0</v>
      </c>
      <c r="F980" s="2">
        <v>8</v>
      </c>
      <c r="G980" s="2">
        <v>0</v>
      </c>
      <c r="H980" s="2">
        <v>0</v>
      </c>
      <c r="I980" s="2">
        <v>0</v>
      </c>
      <c r="J980" s="2">
        <v>0</v>
      </c>
      <c r="K980" s="2">
        <v>0</v>
      </c>
      <c r="L980" s="2">
        <v>0</v>
      </c>
      <c r="M980" s="2">
        <v>0</v>
      </c>
      <c r="N980" s="2">
        <v>0</v>
      </c>
      <c r="O980" s="2">
        <v>0</v>
      </c>
      <c r="X980" s="2"/>
      <c r="Y980" s="2"/>
      <c r="Z980" s="2"/>
      <c r="AA980" s="2"/>
    </row>
    <row r="981" spans="1:27" x14ac:dyDescent="0.25">
      <c r="A981" s="5" t="s">
        <v>2238</v>
      </c>
      <c r="B981" s="5" t="str">
        <f>VLOOKUP(A981,'ResOrg-group_definitions'!B564:C1038,2,FALSE)</f>
        <v>San Diego Christian College</v>
      </c>
      <c r="C981" s="5" t="s">
        <v>3245</v>
      </c>
      <c r="D981" s="5" t="s">
        <v>9</v>
      </c>
      <c r="E981" s="2">
        <v>0</v>
      </c>
      <c r="F981" s="2">
        <v>3</v>
      </c>
      <c r="G981" s="2">
        <v>0</v>
      </c>
      <c r="H981" s="2">
        <v>0</v>
      </c>
      <c r="I981" s="2">
        <v>0</v>
      </c>
      <c r="J981" s="2">
        <v>0</v>
      </c>
      <c r="K981" s="2">
        <v>0</v>
      </c>
      <c r="L981" s="2">
        <v>0</v>
      </c>
      <c r="M981" s="2">
        <v>0</v>
      </c>
      <c r="N981" s="2">
        <v>0</v>
      </c>
      <c r="O981" s="2">
        <v>0</v>
      </c>
      <c r="X981" s="2"/>
      <c r="Y981" s="2"/>
      <c r="Z981" s="2"/>
      <c r="AA981" s="2"/>
    </row>
    <row r="982" spans="1:27" x14ac:dyDescent="0.25">
      <c r="A982" s="5" t="s">
        <v>1485</v>
      </c>
      <c r="B982" s="5" t="str">
        <f>VLOOKUP(A982,'ResOrg-group_definitions'!B565:C1039,2,FALSE)</f>
        <v>San Diego City College</v>
      </c>
      <c r="C982" s="5" t="s">
        <v>3245</v>
      </c>
      <c r="D982" s="5" t="s">
        <v>9</v>
      </c>
      <c r="E982" s="2">
        <v>4</v>
      </c>
      <c r="F982" s="2">
        <v>32</v>
      </c>
      <c r="G982" s="2">
        <v>12.5</v>
      </c>
      <c r="H982" s="2">
        <v>3</v>
      </c>
      <c r="I982" s="2">
        <v>1</v>
      </c>
      <c r="J982" s="2">
        <v>0</v>
      </c>
      <c r="K982" s="2">
        <v>0</v>
      </c>
      <c r="L982" s="2">
        <v>2</v>
      </c>
      <c r="M982" s="2">
        <v>1</v>
      </c>
      <c r="N982" s="2">
        <v>3</v>
      </c>
      <c r="O982" s="2">
        <v>0</v>
      </c>
      <c r="R982" s="2">
        <v>25</v>
      </c>
      <c r="S982" s="2">
        <v>0</v>
      </c>
      <c r="T982" s="2">
        <v>0</v>
      </c>
      <c r="U982" s="2">
        <v>50</v>
      </c>
      <c r="V982" s="2">
        <v>25</v>
      </c>
      <c r="W982" s="2">
        <v>100</v>
      </c>
      <c r="X982" s="2"/>
      <c r="Y982" s="2"/>
      <c r="Z982" s="2"/>
      <c r="AA982" s="2"/>
    </row>
    <row r="983" spans="1:27" x14ac:dyDescent="0.25">
      <c r="A983" s="5" t="s">
        <v>1487</v>
      </c>
      <c r="B983" s="5" t="str">
        <f>VLOOKUP(A983,'ResOrg-group_definitions'!B566:C1040,2,FALSE)</f>
        <v>San Diego Mesa College</v>
      </c>
      <c r="C983" s="5" t="s">
        <v>3245</v>
      </c>
      <c r="D983" s="5" t="s">
        <v>9</v>
      </c>
      <c r="E983" s="2">
        <v>11</v>
      </c>
      <c r="F983" s="2">
        <v>40</v>
      </c>
      <c r="G983" s="2">
        <v>27.5</v>
      </c>
      <c r="H983" s="2">
        <v>10</v>
      </c>
      <c r="I983" s="2">
        <v>1</v>
      </c>
      <c r="J983" s="2">
        <v>3</v>
      </c>
      <c r="K983" s="2">
        <v>1</v>
      </c>
      <c r="L983" s="2">
        <v>3</v>
      </c>
      <c r="M983" s="2">
        <v>3</v>
      </c>
      <c r="N983" s="2">
        <v>10</v>
      </c>
      <c r="O983" s="2">
        <v>0</v>
      </c>
      <c r="R983" s="2">
        <v>9.09</v>
      </c>
      <c r="S983" s="2">
        <v>27.27</v>
      </c>
      <c r="T983" s="2">
        <v>9.09</v>
      </c>
      <c r="U983" s="2">
        <v>27.27</v>
      </c>
      <c r="V983" s="2">
        <v>27.27</v>
      </c>
      <c r="W983" s="2">
        <v>100</v>
      </c>
      <c r="X983" s="2"/>
      <c r="Y983" s="2"/>
      <c r="Z983" s="2"/>
      <c r="AA983" s="2"/>
    </row>
    <row r="984" spans="1:27" x14ac:dyDescent="0.25">
      <c r="A984" s="5" t="s">
        <v>1489</v>
      </c>
      <c r="B984" s="5" t="str">
        <f>VLOOKUP(A984,'ResOrg-group_definitions'!B567:C1041,2,FALSE)</f>
        <v>San Diego Miramar College</v>
      </c>
      <c r="C984" s="5" t="s">
        <v>3245</v>
      </c>
      <c r="D984" s="5" t="s">
        <v>9</v>
      </c>
      <c r="E984" s="2">
        <v>8</v>
      </c>
      <c r="F984" s="2">
        <v>18</v>
      </c>
      <c r="G984" s="2">
        <v>44.44</v>
      </c>
      <c r="H984" s="2">
        <v>4</v>
      </c>
      <c r="I984" s="2">
        <v>4</v>
      </c>
      <c r="J984" s="2">
        <v>1</v>
      </c>
      <c r="K984" s="2">
        <v>1</v>
      </c>
      <c r="L984" s="2">
        <v>2</v>
      </c>
      <c r="M984" s="2">
        <v>0</v>
      </c>
      <c r="N984" s="2">
        <v>4</v>
      </c>
      <c r="O984" s="2">
        <v>0</v>
      </c>
      <c r="R984" s="2">
        <v>50</v>
      </c>
      <c r="S984" s="2">
        <v>12.5</v>
      </c>
      <c r="T984" s="2">
        <v>12.5</v>
      </c>
      <c r="U984" s="2">
        <v>25</v>
      </c>
      <c r="V984" s="2">
        <v>0</v>
      </c>
      <c r="W984" s="2">
        <v>100</v>
      </c>
      <c r="X984" s="2"/>
      <c r="Y984" s="2"/>
      <c r="Z984" s="2"/>
      <c r="AA984" s="2"/>
    </row>
    <row r="985" spans="1:27" x14ac:dyDescent="0.25">
      <c r="A985" s="5" t="s">
        <v>2240</v>
      </c>
      <c r="B985" s="5" t="str">
        <f>VLOOKUP(A985,'ResOrg-group_definitions'!B568:C1042,2,FALSE)</f>
        <v>San Jacinto College</v>
      </c>
      <c r="C985" s="5" t="s">
        <v>3245</v>
      </c>
      <c r="D985" s="5" t="s">
        <v>9</v>
      </c>
      <c r="E985" s="2">
        <v>11</v>
      </c>
      <c r="F985" s="2">
        <v>37</v>
      </c>
      <c r="G985" s="2">
        <v>29.73</v>
      </c>
      <c r="H985" s="2">
        <v>6</v>
      </c>
      <c r="I985" s="2">
        <v>5</v>
      </c>
      <c r="J985" s="2">
        <v>2</v>
      </c>
      <c r="K985" s="2">
        <v>3</v>
      </c>
      <c r="L985" s="2">
        <v>0</v>
      </c>
      <c r="M985" s="2">
        <v>1</v>
      </c>
      <c r="N985" s="2">
        <v>6</v>
      </c>
      <c r="O985" s="2">
        <v>0</v>
      </c>
      <c r="R985" s="2">
        <v>45.45</v>
      </c>
      <c r="S985" s="2">
        <v>18.18</v>
      </c>
      <c r="T985" s="2">
        <v>27.27</v>
      </c>
      <c r="U985" s="2">
        <v>0</v>
      </c>
      <c r="V985" s="2">
        <v>9.09</v>
      </c>
      <c r="W985" s="2">
        <v>100</v>
      </c>
      <c r="X985" s="2"/>
      <c r="Y985" s="2"/>
      <c r="Z985" s="2"/>
      <c r="AA985" s="2"/>
    </row>
    <row r="986" spans="1:27" x14ac:dyDescent="0.25">
      <c r="A986" s="5" t="s">
        <v>1494</v>
      </c>
      <c r="B986" s="5" t="str">
        <f>VLOOKUP(A986,'ResOrg-group_definitions'!B569:C1043,2,FALSE)</f>
        <v>San Joaquin Delta College</v>
      </c>
      <c r="C986" s="5" t="s">
        <v>3245</v>
      </c>
      <c r="D986" s="5" t="s">
        <v>9</v>
      </c>
      <c r="E986" s="2">
        <v>0</v>
      </c>
      <c r="F986" s="2">
        <v>9</v>
      </c>
      <c r="G986" s="2">
        <v>0</v>
      </c>
      <c r="H986" s="2">
        <v>0</v>
      </c>
      <c r="I986" s="2">
        <v>0</v>
      </c>
      <c r="J986" s="2">
        <v>0</v>
      </c>
      <c r="K986" s="2">
        <v>0</v>
      </c>
      <c r="L986" s="2">
        <v>0</v>
      </c>
      <c r="M986" s="2">
        <v>0</v>
      </c>
      <c r="N986" s="2">
        <v>0</v>
      </c>
      <c r="O986" s="2">
        <v>0</v>
      </c>
      <c r="X986" s="2"/>
      <c r="Y986" s="2"/>
      <c r="Z986" s="2"/>
      <c r="AA986" s="2"/>
    </row>
    <row r="987" spans="1:27" x14ac:dyDescent="0.25">
      <c r="A987" s="5" t="s">
        <v>1496</v>
      </c>
      <c r="B987" s="5" t="str">
        <f>VLOOKUP(A987,'ResOrg-group_definitions'!B570:C1044,2,FALSE)</f>
        <v>San Jose City College</v>
      </c>
      <c r="C987" s="5" t="s">
        <v>3245</v>
      </c>
      <c r="D987" s="5" t="s">
        <v>9</v>
      </c>
      <c r="E987" s="2">
        <v>2</v>
      </c>
      <c r="F987" s="2">
        <v>8</v>
      </c>
      <c r="G987" s="2">
        <v>25</v>
      </c>
      <c r="H987" s="2">
        <v>1</v>
      </c>
      <c r="I987" s="2">
        <v>1</v>
      </c>
      <c r="J987" s="2">
        <v>1</v>
      </c>
      <c r="K987" s="2">
        <v>0</v>
      </c>
      <c r="L987" s="2">
        <v>0</v>
      </c>
      <c r="M987" s="2">
        <v>0</v>
      </c>
      <c r="N987" s="2">
        <v>1</v>
      </c>
      <c r="O987" s="2">
        <v>0</v>
      </c>
      <c r="R987" s="2">
        <v>50</v>
      </c>
      <c r="S987" s="2">
        <v>50</v>
      </c>
      <c r="T987" s="2">
        <v>0</v>
      </c>
      <c r="U987" s="2">
        <v>0</v>
      </c>
      <c r="V987" s="2">
        <v>0</v>
      </c>
      <c r="W987" s="2">
        <v>100</v>
      </c>
      <c r="X987" s="2"/>
      <c r="Y987" s="2"/>
      <c r="Z987" s="2"/>
      <c r="AA987" s="2"/>
    </row>
    <row r="988" spans="1:27" x14ac:dyDescent="0.25">
      <c r="A988" s="5" t="s">
        <v>1145</v>
      </c>
      <c r="B988" s="5" t="str">
        <f>VLOOKUP(A988,'ResOrg-group_definitions'!B571:C1045,2,FALSE)</f>
        <v>San Jose State University</v>
      </c>
      <c r="C988" s="5" t="s">
        <v>3245</v>
      </c>
      <c r="D988" s="5" t="s">
        <v>9</v>
      </c>
      <c r="E988" s="2">
        <v>1193</v>
      </c>
      <c r="F988" s="2">
        <v>4880</v>
      </c>
      <c r="G988" s="2">
        <v>24.45</v>
      </c>
      <c r="H988" s="2">
        <v>861</v>
      </c>
      <c r="I988" s="2">
        <v>332</v>
      </c>
      <c r="J988" s="2">
        <v>229</v>
      </c>
      <c r="K988" s="2">
        <v>267</v>
      </c>
      <c r="L988" s="2">
        <v>208</v>
      </c>
      <c r="M988" s="2">
        <v>157</v>
      </c>
      <c r="N988" s="2">
        <v>861</v>
      </c>
      <c r="O988" s="2">
        <v>0</v>
      </c>
      <c r="R988" s="2">
        <v>27.83</v>
      </c>
      <c r="S988" s="2">
        <v>19.2</v>
      </c>
      <c r="T988" s="2">
        <v>22.38</v>
      </c>
      <c r="U988" s="2">
        <v>17.440000000000001</v>
      </c>
      <c r="V988" s="2">
        <v>13.16</v>
      </c>
      <c r="W988" s="2">
        <v>100</v>
      </c>
      <c r="X988" s="2"/>
      <c r="Y988" s="2"/>
      <c r="Z988" s="2"/>
      <c r="AA988" s="2"/>
    </row>
    <row r="989" spans="1:27" x14ac:dyDescent="0.25">
      <c r="A989" s="5" t="s">
        <v>2242</v>
      </c>
      <c r="B989" s="5" t="str">
        <f>VLOOKUP(A989,'ResOrg-group_definitions'!B572:C1046,2,FALSE)</f>
        <v>San Juan Bautista School of Medicine</v>
      </c>
      <c r="C989" s="5" t="s">
        <v>3245</v>
      </c>
      <c r="D989" s="5" t="s">
        <v>9</v>
      </c>
      <c r="E989" s="2">
        <v>38</v>
      </c>
      <c r="F989" s="2">
        <v>125</v>
      </c>
      <c r="G989" s="2">
        <v>30.4</v>
      </c>
      <c r="H989" s="2">
        <v>35</v>
      </c>
      <c r="I989" s="2">
        <v>3</v>
      </c>
      <c r="J989" s="2">
        <v>9</v>
      </c>
      <c r="K989" s="2">
        <v>22</v>
      </c>
      <c r="L989" s="2">
        <v>2</v>
      </c>
      <c r="M989" s="2">
        <v>2</v>
      </c>
      <c r="N989" s="2">
        <v>35</v>
      </c>
      <c r="O989" s="2">
        <v>0</v>
      </c>
      <c r="R989" s="2">
        <v>7.89</v>
      </c>
      <c r="S989" s="2">
        <v>23.68</v>
      </c>
      <c r="T989" s="2">
        <v>57.89</v>
      </c>
      <c r="U989" s="2">
        <v>5.26</v>
      </c>
      <c r="V989" s="2">
        <v>5.26</v>
      </c>
      <c r="W989" s="2">
        <v>100</v>
      </c>
      <c r="X989" s="2"/>
      <c r="Y989" s="2"/>
      <c r="Z989" s="2"/>
      <c r="AA989" s="2"/>
    </row>
    <row r="990" spans="1:27" x14ac:dyDescent="0.25">
      <c r="A990" s="5" t="s">
        <v>2244</v>
      </c>
      <c r="B990" s="5" t="str">
        <f>VLOOKUP(A990,'ResOrg-group_definitions'!B573:C1047,2,FALSE)</f>
        <v>Santa Ana College</v>
      </c>
      <c r="C990" s="5" t="s">
        <v>3245</v>
      </c>
      <c r="D990" s="5" t="s">
        <v>9</v>
      </c>
      <c r="E990" s="2">
        <v>0</v>
      </c>
      <c r="F990" s="2">
        <v>7</v>
      </c>
      <c r="G990" s="2">
        <v>0</v>
      </c>
      <c r="H990" s="2">
        <v>0</v>
      </c>
      <c r="I990" s="2">
        <v>0</v>
      </c>
      <c r="J990" s="2">
        <v>0</v>
      </c>
      <c r="K990" s="2">
        <v>0</v>
      </c>
      <c r="L990" s="2">
        <v>0</v>
      </c>
      <c r="M990" s="2">
        <v>0</v>
      </c>
      <c r="N990" s="2">
        <v>0</v>
      </c>
      <c r="O990" s="2">
        <v>0</v>
      </c>
      <c r="X990" s="2"/>
      <c r="Y990" s="2"/>
      <c r="Z990" s="2"/>
      <c r="AA990" s="2"/>
    </row>
    <row r="991" spans="1:27" x14ac:dyDescent="0.25">
      <c r="A991" s="5" t="s">
        <v>2246</v>
      </c>
      <c r="B991" s="5" t="str">
        <f>VLOOKUP(A991,'ResOrg-group_definitions'!B574:C1048,2,FALSE)</f>
        <v>Santa Barbara City College</v>
      </c>
      <c r="C991" s="5" t="s">
        <v>3245</v>
      </c>
      <c r="D991" s="5" t="s">
        <v>9</v>
      </c>
      <c r="E991" s="2">
        <v>5</v>
      </c>
      <c r="F991" s="2">
        <v>23</v>
      </c>
      <c r="G991" s="2">
        <v>21.74</v>
      </c>
      <c r="H991" s="2">
        <v>3</v>
      </c>
      <c r="I991" s="2">
        <v>2</v>
      </c>
      <c r="J991" s="2">
        <v>1</v>
      </c>
      <c r="K991" s="2">
        <v>2</v>
      </c>
      <c r="L991" s="2">
        <v>0</v>
      </c>
      <c r="M991" s="2">
        <v>0</v>
      </c>
      <c r="N991" s="2">
        <v>3</v>
      </c>
      <c r="O991" s="2">
        <v>0</v>
      </c>
      <c r="R991" s="2">
        <v>40</v>
      </c>
      <c r="S991" s="2">
        <v>20</v>
      </c>
      <c r="T991" s="2">
        <v>40</v>
      </c>
      <c r="U991" s="2">
        <v>0</v>
      </c>
      <c r="V991" s="2">
        <v>0</v>
      </c>
      <c r="W991" s="2">
        <v>100</v>
      </c>
      <c r="X991" s="2"/>
      <c r="Y991" s="2"/>
      <c r="Z991" s="2"/>
      <c r="AA991" s="2"/>
    </row>
    <row r="992" spans="1:27" x14ac:dyDescent="0.25">
      <c r="A992" s="5" t="s">
        <v>2248</v>
      </c>
      <c r="B992" s="5" t="str">
        <f>VLOOKUP(A992,'ResOrg-group_definitions'!B575:C1049,2,FALSE)</f>
        <v>Santa Fe Community College</v>
      </c>
      <c r="C992" s="5" t="s">
        <v>3245</v>
      </c>
      <c r="D992" s="5" t="s">
        <v>9</v>
      </c>
      <c r="E992" s="2">
        <v>7</v>
      </c>
      <c r="F992" s="2">
        <v>17</v>
      </c>
      <c r="G992" s="2">
        <v>41.18</v>
      </c>
      <c r="H992" s="2">
        <v>5</v>
      </c>
      <c r="I992" s="2">
        <v>2</v>
      </c>
      <c r="J992" s="2">
        <v>1</v>
      </c>
      <c r="K992" s="2">
        <v>2</v>
      </c>
      <c r="L992" s="2">
        <v>2</v>
      </c>
      <c r="M992" s="2">
        <v>0</v>
      </c>
      <c r="N992" s="2">
        <v>5</v>
      </c>
      <c r="O992" s="2">
        <v>0</v>
      </c>
      <c r="R992" s="2">
        <v>28.57</v>
      </c>
      <c r="S992" s="2">
        <v>14.29</v>
      </c>
      <c r="T992" s="2">
        <v>28.57</v>
      </c>
      <c r="U992" s="2">
        <v>28.57</v>
      </c>
      <c r="V992" s="2">
        <v>0</v>
      </c>
      <c r="W992" s="2">
        <v>100</v>
      </c>
      <c r="X992" s="2"/>
      <c r="Y992" s="2"/>
      <c r="Z992" s="2"/>
      <c r="AA992" s="2"/>
    </row>
    <row r="993" spans="1:27" x14ac:dyDescent="0.25">
      <c r="A993" s="5" t="s">
        <v>2250</v>
      </c>
      <c r="B993" s="5" t="str">
        <f>VLOOKUP(A993,'ResOrg-group_definitions'!B576:C1050,2,FALSE)</f>
        <v>Santa Monica College</v>
      </c>
      <c r="C993" s="5" t="s">
        <v>3245</v>
      </c>
      <c r="D993" s="5" t="s">
        <v>9</v>
      </c>
      <c r="E993" s="2">
        <v>7</v>
      </c>
      <c r="F993" s="2">
        <v>75</v>
      </c>
      <c r="G993" s="2">
        <v>9.33</v>
      </c>
      <c r="H993" s="2">
        <v>6</v>
      </c>
      <c r="I993" s="2">
        <v>1</v>
      </c>
      <c r="J993" s="2">
        <v>0</v>
      </c>
      <c r="K993" s="2">
        <v>3</v>
      </c>
      <c r="L993" s="2">
        <v>2</v>
      </c>
      <c r="M993" s="2">
        <v>1</v>
      </c>
      <c r="N993" s="2">
        <v>6</v>
      </c>
      <c r="O993" s="2">
        <v>0</v>
      </c>
      <c r="R993" s="2">
        <v>14.29</v>
      </c>
      <c r="S993" s="2">
        <v>0</v>
      </c>
      <c r="T993" s="2">
        <v>42.86</v>
      </c>
      <c r="U993" s="2">
        <v>28.57</v>
      </c>
      <c r="V993" s="2">
        <v>14.29</v>
      </c>
      <c r="W993" s="2">
        <v>100</v>
      </c>
      <c r="X993" s="2"/>
      <c r="Y993" s="2"/>
      <c r="Z993" s="2"/>
      <c r="AA993" s="2"/>
    </row>
    <row r="994" spans="1:27" x14ac:dyDescent="0.25">
      <c r="A994" s="5" t="s">
        <v>2252</v>
      </c>
      <c r="B994" s="5" t="str">
        <f>VLOOKUP(A994,'ResOrg-group_definitions'!B577:C1051,2,FALSE)</f>
        <v>Santa Rosa Junior College</v>
      </c>
      <c r="C994" s="5" t="s">
        <v>3245</v>
      </c>
      <c r="D994" s="5" t="s">
        <v>9</v>
      </c>
      <c r="E994" s="2">
        <v>17</v>
      </c>
      <c r="F994" s="2">
        <v>47</v>
      </c>
      <c r="G994" s="2">
        <v>36.17</v>
      </c>
      <c r="H994" s="2">
        <v>10</v>
      </c>
      <c r="I994" s="2">
        <v>7</v>
      </c>
      <c r="J994" s="2">
        <v>3</v>
      </c>
      <c r="K994" s="2">
        <v>5</v>
      </c>
      <c r="L994" s="2">
        <v>0</v>
      </c>
      <c r="M994" s="2">
        <v>2</v>
      </c>
      <c r="N994" s="2">
        <v>10</v>
      </c>
      <c r="O994" s="2">
        <v>0</v>
      </c>
      <c r="R994" s="2">
        <v>41.18</v>
      </c>
      <c r="S994" s="2">
        <v>17.649999999999999</v>
      </c>
      <c r="T994" s="2">
        <v>29.41</v>
      </c>
      <c r="U994" s="2">
        <v>0</v>
      </c>
      <c r="V994" s="2">
        <v>11.76</v>
      </c>
      <c r="W994" s="2">
        <v>100</v>
      </c>
      <c r="X994" s="2"/>
      <c r="Y994" s="2"/>
      <c r="Z994" s="2"/>
      <c r="AA994" s="2"/>
    </row>
    <row r="995" spans="1:27" x14ac:dyDescent="0.25">
      <c r="A995" s="5" t="s">
        <v>2254</v>
      </c>
      <c r="B995" s="5" t="str">
        <f>VLOOKUP(A995,'ResOrg-group_definitions'!B578:C1052,2,FALSE)</f>
        <v>Santiago Canyon College</v>
      </c>
      <c r="C995" s="5" t="s">
        <v>3245</v>
      </c>
      <c r="D995" s="5" t="s">
        <v>9</v>
      </c>
      <c r="E995" s="2">
        <v>3</v>
      </c>
      <c r="F995" s="2">
        <v>4</v>
      </c>
      <c r="G995" s="2">
        <v>75</v>
      </c>
      <c r="H995" s="2">
        <v>3</v>
      </c>
      <c r="I995" s="2">
        <v>0</v>
      </c>
      <c r="J995" s="2">
        <v>0</v>
      </c>
      <c r="K995" s="2">
        <v>1</v>
      </c>
      <c r="L995" s="2">
        <v>1</v>
      </c>
      <c r="M995" s="2">
        <v>1</v>
      </c>
      <c r="N995" s="2">
        <v>3</v>
      </c>
      <c r="O995" s="2">
        <v>0</v>
      </c>
      <c r="R995" s="2">
        <v>0</v>
      </c>
      <c r="S995" s="2">
        <v>0</v>
      </c>
      <c r="T995" s="2">
        <v>33.33</v>
      </c>
      <c r="U995" s="2">
        <v>33.33</v>
      </c>
      <c r="V995" s="2">
        <v>33.33</v>
      </c>
      <c r="W995" s="2">
        <v>100</v>
      </c>
      <c r="X995" s="2"/>
      <c r="Y995" s="2"/>
      <c r="Z995" s="2"/>
      <c r="AA995" s="2"/>
    </row>
    <row r="996" spans="1:27" x14ac:dyDescent="0.25">
      <c r="A996" s="5" t="s">
        <v>2258</v>
      </c>
      <c r="B996" s="5" t="str">
        <f>VLOOKUP(A996,'ResOrg-group_definitions'!B579:C1053,2,FALSE)</f>
        <v>Schreiner University</v>
      </c>
      <c r="C996" s="5" t="s">
        <v>3245</v>
      </c>
      <c r="D996" s="5" t="s">
        <v>9</v>
      </c>
      <c r="E996" s="2">
        <v>11</v>
      </c>
      <c r="F996" s="2">
        <v>66</v>
      </c>
      <c r="G996" s="2">
        <v>16.670000000000002</v>
      </c>
      <c r="H996" s="2">
        <v>8</v>
      </c>
      <c r="I996" s="2">
        <v>3</v>
      </c>
      <c r="J996" s="2">
        <v>0</v>
      </c>
      <c r="K996" s="2">
        <v>3</v>
      </c>
      <c r="L996" s="2">
        <v>1</v>
      </c>
      <c r="M996" s="2">
        <v>4</v>
      </c>
      <c r="N996" s="2">
        <v>8</v>
      </c>
      <c r="O996" s="2">
        <v>0</v>
      </c>
      <c r="R996" s="2">
        <v>27.27</v>
      </c>
      <c r="S996" s="2">
        <v>0</v>
      </c>
      <c r="T996" s="2">
        <v>27.27</v>
      </c>
      <c r="U996" s="2">
        <v>9.09</v>
      </c>
      <c r="V996" s="2">
        <v>36.36</v>
      </c>
      <c r="W996" s="2">
        <v>100</v>
      </c>
      <c r="X996" s="2"/>
      <c r="Y996" s="2"/>
      <c r="Z996" s="2"/>
      <c r="AA996" s="2"/>
    </row>
    <row r="997" spans="1:27" x14ac:dyDescent="0.25">
      <c r="A997" s="5" t="s">
        <v>2262</v>
      </c>
      <c r="B997" s="5" t="str">
        <f>VLOOKUP(A997,'ResOrg-group_definitions'!B580:C1054,2,FALSE)</f>
        <v>Seward County Community College</v>
      </c>
      <c r="C997" s="5" t="s">
        <v>3245</v>
      </c>
      <c r="D997" s="5" t="s">
        <v>9</v>
      </c>
      <c r="E997" s="2">
        <v>0</v>
      </c>
      <c r="F997" s="2">
        <v>1</v>
      </c>
      <c r="G997" s="2">
        <v>0</v>
      </c>
      <c r="H997" s="2">
        <v>0</v>
      </c>
      <c r="I997" s="2">
        <v>0</v>
      </c>
      <c r="J997" s="2">
        <v>0</v>
      </c>
      <c r="K997" s="2">
        <v>0</v>
      </c>
      <c r="L997" s="2">
        <v>0</v>
      </c>
      <c r="M997" s="2">
        <v>0</v>
      </c>
      <c r="N997" s="2">
        <v>0</v>
      </c>
      <c r="O997" s="2">
        <v>0</v>
      </c>
      <c r="X997" s="2"/>
      <c r="Y997" s="2"/>
      <c r="Z997" s="2"/>
      <c r="AA997" s="2"/>
    </row>
    <row r="998" spans="1:27" x14ac:dyDescent="0.25">
      <c r="A998" s="5" t="s">
        <v>2264</v>
      </c>
      <c r="B998" s="5" t="str">
        <f>VLOOKUP(A998,'ResOrg-group_definitions'!B581:C1055,2,FALSE)</f>
        <v>Simpson University</v>
      </c>
      <c r="C998" s="5" t="s">
        <v>3245</v>
      </c>
      <c r="D998" s="5" t="s">
        <v>9</v>
      </c>
      <c r="E998" s="2">
        <v>0</v>
      </c>
      <c r="F998" s="2">
        <v>10</v>
      </c>
      <c r="G998" s="2">
        <v>0</v>
      </c>
      <c r="H998" s="2">
        <v>0</v>
      </c>
      <c r="I998" s="2">
        <v>0</v>
      </c>
      <c r="J998" s="2">
        <v>0</v>
      </c>
      <c r="K998" s="2">
        <v>0</v>
      </c>
      <c r="L998" s="2">
        <v>0</v>
      </c>
      <c r="M998" s="2">
        <v>0</v>
      </c>
      <c r="N998" s="2">
        <v>0</v>
      </c>
      <c r="O998" s="2">
        <v>0</v>
      </c>
      <c r="X998" s="2"/>
      <c r="Y998" s="2"/>
      <c r="Z998" s="2"/>
      <c r="AA998" s="2"/>
    </row>
    <row r="999" spans="1:27" x14ac:dyDescent="0.25">
      <c r="A999" s="5" t="s">
        <v>2266</v>
      </c>
      <c r="B999" s="5" t="str">
        <f>VLOOKUP(A999,'ResOrg-group_definitions'!B582:C1056,2,FALSE)</f>
        <v>Skyline College</v>
      </c>
      <c r="C999" s="5" t="s">
        <v>3245</v>
      </c>
      <c r="D999" s="5" t="s">
        <v>9</v>
      </c>
      <c r="E999" s="2">
        <v>10</v>
      </c>
      <c r="F999" s="2">
        <v>25</v>
      </c>
      <c r="G999" s="2">
        <v>40</v>
      </c>
      <c r="H999" s="2">
        <v>10</v>
      </c>
      <c r="I999" s="2">
        <v>0</v>
      </c>
      <c r="J999" s="2">
        <v>3</v>
      </c>
      <c r="K999" s="2">
        <v>1</v>
      </c>
      <c r="L999" s="2">
        <v>6</v>
      </c>
      <c r="M999" s="2">
        <v>0</v>
      </c>
      <c r="N999" s="2">
        <v>10</v>
      </c>
      <c r="O999" s="2">
        <v>0</v>
      </c>
      <c r="R999" s="2">
        <v>0</v>
      </c>
      <c r="S999" s="2">
        <v>30</v>
      </c>
      <c r="T999" s="2">
        <v>10</v>
      </c>
      <c r="U999" s="2">
        <v>60</v>
      </c>
      <c r="V999" s="2">
        <v>0</v>
      </c>
      <c r="W999" s="2">
        <v>100</v>
      </c>
      <c r="X999" s="2"/>
      <c r="Y999" s="2"/>
      <c r="Z999" s="2"/>
      <c r="AA999" s="2"/>
    </row>
    <row r="1000" spans="1:27" x14ac:dyDescent="0.25">
      <c r="A1000" s="5" t="s">
        <v>1506</v>
      </c>
      <c r="B1000" s="5" t="str">
        <f>VLOOKUP(A1000,'ResOrg-group_definitions'!B583:C1057,2,FALSE)</f>
        <v>Solano Community College</v>
      </c>
      <c r="C1000" s="5" t="s">
        <v>3245</v>
      </c>
      <c r="D1000" s="5" t="s">
        <v>9</v>
      </c>
      <c r="E1000" s="2">
        <v>4</v>
      </c>
      <c r="F1000" s="2">
        <v>7</v>
      </c>
      <c r="G1000" s="2">
        <v>57.14</v>
      </c>
      <c r="H1000" s="2">
        <v>3</v>
      </c>
      <c r="I1000" s="2">
        <v>1</v>
      </c>
      <c r="J1000" s="2">
        <v>0</v>
      </c>
      <c r="K1000" s="2">
        <v>2</v>
      </c>
      <c r="L1000" s="2">
        <v>1</v>
      </c>
      <c r="M1000" s="2">
        <v>0</v>
      </c>
      <c r="N1000" s="2">
        <v>3</v>
      </c>
      <c r="O1000" s="2">
        <v>0</v>
      </c>
      <c r="R1000" s="2">
        <v>25</v>
      </c>
      <c r="S1000" s="2">
        <v>0</v>
      </c>
      <c r="T1000" s="2">
        <v>50</v>
      </c>
      <c r="U1000" s="2">
        <v>25</v>
      </c>
      <c r="V1000" s="2">
        <v>0</v>
      </c>
      <c r="W1000" s="2">
        <v>100</v>
      </c>
      <c r="X1000" s="2"/>
      <c r="Y1000" s="2"/>
      <c r="Z1000" s="2"/>
      <c r="AA1000" s="2"/>
    </row>
    <row r="1001" spans="1:27" x14ac:dyDescent="0.25">
      <c r="A1001" s="5" t="s">
        <v>2268</v>
      </c>
      <c r="B1001" s="5" t="str">
        <f>VLOOKUP(A1001,'ResOrg-group_definitions'!B584:C1058,2,FALSE)</f>
        <v>Sonoma State University</v>
      </c>
      <c r="C1001" s="5" t="s">
        <v>3245</v>
      </c>
      <c r="D1001" s="5" t="s">
        <v>9</v>
      </c>
      <c r="E1001" s="2">
        <v>328</v>
      </c>
      <c r="F1001" s="2">
        <v>873</v>
      </c>
      <c r="G1001" s="2">
        <v>37.57</v>
      </c>
      <c r="H1001" s="2">
        <v>265</v>
      </c>
      <c r="I1001" s="2">
        <v>63</v>
      </c>
      <c r="J1001" s="2">
        <v>41</v>
      </c>
      <c r="K1001" s="2">
        <v>73</v>
      </c>
      <c r="L1001" s="2">
        <v>61</v>
      </c>
      <c r="M1001" s="2">
        <v>90</v>
      </c>
      <c r="N1001" s="2">
        <v>265</v>
      </c>
      <c r="O1001" s="2">
        <v>0</v>
      </c>
      <c r="R1001" s="2">
        <v>19.21</v>
      </c>
      <c r="S1001" s="2">
        <v>12.5</v>
      </c>
      <c r="T1001" s="2">
        <v>22.26</v>
      </c>
      <c r="U1001" s="2">
        <v>18.600000000000001</v>
      </c>
      <c r="V1001" s="2">
        <v>27.44</v>
      </c>
      <c r="W1001" s="2">
        <v>100</v>
      </c>
      <c r="X1001" s="2"/>
      <c r="Y1001" s="2"/>
      <c r="Z1001" s="2"/>
      <c r="AA1001" s="2"/>
    </row>
    <row r="1002" spans="1:27" x14ac:dyDescent="0.25">
      <c r="A1002" s="5" t="s">
        <v>2270</v>
      </c>
      <c r="B1002" s="5" t="str">
        <f>VLOOKUP(A1002,'ResOrg-group_definitions'!B585:C1059,2,FALSE)</f>
        <v>South Florida State College</v>
      </c>
      <c r="C1002" s="5" t="s">
        <v>3245</v>
      </c>
      <c r="D1002" s="5" t="s">
        <v>9</v>
      </c>
      <c r="E1002" s="2">
        <v>2</v>
      </c>
      <c r="F1002" s="2">
        <v>14</v>
      </c>
      <c r="G1002" s="2">
        <v>14.29</v>
      </c>
      <c r="H1002" s="2">
        <v>1</v>
      </c>
      <c r="I1002" s="2">
        <v>1</v>
      </c>
      <c r="J1002" s="2">
        <v>1</v>
      </c>
      <c r="K1002" s="2">
        <v>0</v>
      </c>
      <c r="L1002" s="2">
        <v>0</v>
      </c>
      <c r="M1002" s="2">
        <v>0</v>
      </c>
      <c r="N1002" s="2">
        <v>1</v>
      </c>
      <c r="O1002" s="2">
        <v>0</v>
      </c>
      <c r="R1002" s="2">
        <v>50</v>
      </c>
      <c r="S1002" s="2">
        <v>50</v>
      </c>
      <c r="T1002" s="2">
        <v>0</v>
      </c>
      <c r="U1002" s="2">
        <v>0</v>
      </c>
      <c r="V1002" s="2">
        <v>0</v>
      </c>
      <c r="W1002" s="2">
        <v>100</v>
      </c>
      <c r="X1002" s="2"/>
      <c r="Y1002" s="2"/>
      <c r="Z1002" s="2"/>
      <c r="AA1002" s="2"/>
    </row>
    <row r="1003" spans="1:27" x14ac:dyDescent="0.25">
      <c r="A1003" s="5" t="s">
        <v>2272</v>
      </c>
      <c r="B1003" s="5" t="str">
        <f>VLOOKUP(A1003,'ResOrg-group_definitions'!B586:C1060,2,FALSE)</f>
        <v>South Mountain Community College</v>
      </c>
      <c r="C1003" s="5" t="s">
        <v>3245</v>
      </c>
      <c r="D1003" s="5" t="s">
        <v>9</v>
      </c>
      <c r="E1003" s="2">
        <v>2</v>
      </c>
      <c r="F1003" s="2">
        <v>3</v>
      </c>
      <c r="G1003" s="2">
        <v>66.67</v>
      </c>
      <c r="H1003" s="2">
        <v>2</v>
      </c>
      <c r="I1003" s="2">
        <v>0</v>
      </c>
      <c r="J1003" s="2">
        <v>0</v>
      </c>
      <c r="K1003" s="2">
        <v>2</v>
      </c>
      <c r="L1003" s="2">
        <v>0</v>
      </c>
      <c r="M1003" s="2">
        <v>0</v>
      </c>
      <c r="N1003" s="2">
        <v>2</v>
      </c>
      <c r="O1003" s="2">
        <v>0</v>
      </c>
      <c r="R1003" s="2">
        <v>0</v>
      </c>
      <c r="S1003" s="2">
        <v>0</v>
      </c>
      <c r="T1003" s="2">
        <v>100</v>
      </c>
      <c r="U1003" s="2">
        <v>0</v>
      </c>
      <c r="V1003" s="2">
        <v>0</v>
      </c>
      <c r="W1003" s="2">
        <v>100</v>
      </c>
      <c r="X1003" s="2"/>
      <c r="Y1003" s="2"/>
      <c r="Z1003" s="2"/>
      <c r="AA1003" s="2"/>
    </row>
    <row r="1004" spans="1:27" x14ac:dyDescent="0.25">
      <c r="A1004" s="5" t="s">
        <v>2274</v>
      </c>
      <c r="B1004" s="5" t="str">
        <f>VLOOKUP(A1004,'ResOrg-group_definitions'!B587:C1061,2,FALSE)</f>
        <v>South Plains College</v>
      </c>
      <c r="C1004" s="5" t="s">
        <v>3245</v>
      </c>
      <c r="D1004" s="5" t="s">
        <v>9</v>
      </c>
      <c r="E1004" s="2">
        <v>4</v>
      </c>
      <c r="F1004" s="2">
        <v>25</v>
      </c>
      <c r="G1004" s="2">
        <v>16</v>
      </c>
      <c r="H1004" s="2">
        <v>4</v>
      </c>
      <c r="I1004" s="2">
        <v>0</v>
      </c>
      <c r="J1004" s="2">
        <v>1</v>
      </c>
      <c r="K1004" s="2">
        <v>2</v>
      </c>
      <c r="L1004" s="2">
        <v>1</v>
      </c>
      <c r="M1004" s="2">
        <v>0</v>
      </c>
      <c r="N1004" s="2">
        <v>4</v>
      </c>
      <c r="O1004" s="2">
        <v>0</v>
      </c>
      <c r="R1004" s="2">
        <v>0</v>
      </c>
      <c r="S1004" s="2">
        <v>25</v>
      </c>
      <c r="T1004" s="2">
        <v>50</v>
      </c>
      <c r="U1004" s="2">
        <v>25</v>
      </c>
      <c r="V1004" s="2">
        <v>0</v>
      </c>
      <c r="W1004" s="2">
        <v>100</v>
      </c>
      <c r="X1004" s="2"/>
      <c r="Y1004" s="2"/>
      <c r="Z1004" s="2"/>
      <c r="AA1004" s="2"/>
    </row>
    <row r="1005" spans="1:27" x14ac:dyDescent="0.25">
      <c r="A1005" s="5" t="s">
        <v>2276</v>
      </c>
      <c r="B1005" s="5" t="str">
        <f>VLOOKUP(A1005,'ResOrg-group_definitions'!B588:C1062,2,FALSE)</f>
        <v>South Texas College</v>
      </c>
      <c r="C1005" s="5" t="s">
        <v>3245</v>
      </c>
      <c r="D1005" s="5" t="s">
        <v>9</v>
      </c>
      <c r="E1005" s="2">
        <v>5</v>
      </c>
      <c r="F1005" s="2">
        <v>56</v>
      </c>
      <c r="G1005" s="2">
        <v>8.93</v>
      </c>
      <c r="H1005" s="2">
        <v>4</v>
      </c>
      <c r="I1005" s="2">
        <v>1</v>
      </c>
      <c r="J1005" s="2">
        <v>1</v>
      </c>
      <c r="K1005" s="2">
        <v>0</v>
      </c>
      <c r="L1005" s="2">
        <v>0</v>
      </c>
      <c r="M1005" s="2">
        <v>3</v>
      </c>
      <c r="N1005" s="2">
        <v>4</v>
      </c>
      <c r="O1005" s="2">
        <v>0</v>
      </c>
      <c r="R1005" s="2">
        <v>20</v>
      </c>
      <c r="S1005" s="2">
        <v>20</v>
      </c>
      <c r="T1005" s="2">
        <v>0</v>
      </c>
      <c r="U1005" s="2">
        <v>0</v>
      </c>
      <c r="V1005" s="2">
        <v>60</v>
      </c>
      <c r="W1005" s="2">
        <v>100</v>
      </c>
      <c r="X1005" s="2"/>
      <c r="Y1005" s="2"/>
      <c r="Z1005" s="2"/>
      <c r="AA1005" s="2"/>
    </row>
    <row r="1006" spans="1:27" x14ac:dyDescent="0.25">
      <c r="A1006" s="5" t="s">
        <v>1510</v>
      </c>
      <c r="B1006" s="5" t="str">
        <f>VLOOKUP(A1006,'ResOrg-group_definitions'!B589:C1063,2,FALSE)</f>
        <v>Southern Adventist University</v>
      </c>
      <c r="C1006" s="5" t="s">
        <v>3245</v>
      </c>
      <c r="D1006" s="5" t="s">
        <v>9</v>
      </c>
      <c r="E1006" s="2">
        <v>9</v>
      </c>
      <c r="F1006" s="2">
        <v>64</v>
      </c>
      <c r="G1006" s="2">
        <v>14.06</v>
      </c>
      <c r="H1006" s="2">
        <v>7</v>
      </c>
      <c r="I1006" s="2">
        <v>2</v>
      </c>
      <c r="J1006" s="2">
        <v>0</v>
      </c>
      <c r="K1006" s="2">
        <v>4</v>
      </c>
      <c r="L1006" s="2">
        <v>2</v>
      </c>
      <c r="M1006" s="2">
        <v>1</v>
      </c>
      <c r="N1006" s="2">
        <v>7</v>
      </c>
      <c r="O1006" s="2">
        <v>0</v>
      </c>
      <c r="R1006" s="2">
        <v>22.22</v>
      </c>
      <c r="S1006" s="2">
        <v>0</v>
      </c>
      <c r="T1006" s="2">
        <v>44.44</v>
      </c>
      <c r="U1006" s="2">
        <v>22.22</v>
      </c>
      <c r="V1006" s="2">
        <v>11.11</v>
      </c>
      <c r="W1006" s="2">
        <v>100</v>
      </c>
      <c r="X1006" s="2"/>
      <c r="Y1006" s="2"/>
      <c r="Z1006" s="2"/>
      <c r="AA1006" s="2"/>
    </row>
    <row r="1007" spans="1:27" x14ac:dyDescent="0.25">
      <c r="A1007" s="5" t="s">
        <v>2280</v>
      </c>
      <c r="B1007" s="5" t="str">
        <f>VLOOKUP(A1007,'ResOrg-group_definitions'!B590:C1064,2,FALSE)</f>
        <v>Southern California Seminary</v>
      </c>
      <c r="C1007" s="5" t="s">
        <v>3245</v>
      </c>
      <c r="D1007" s="5" t="s">
        <v>9</v>
      </c>
      <c r="E1007" s="2">
        <v>0</v>
      </c>
      <c r="F1007" s="2">
        <v>12</v>
      </c>
      <c r="G1007" s="2">
        <v>0</v>
      </c>
      <c r="H1007" s="2">
        <v>0</v>
      </c>
      <c r="I1007" s="2">
        <v>0</v>
      </c>
      <c r="J1007" s="2">
        <v>0</v>
      </c>
      <c r="K1007" s="2">
        <v>0</v>
      </c>
      <c r="L1007" s="2">
        <v>0</v>
      </c>
      <c r="M1007" s="2">
        <v>0</v>
      </c>
      <c r="N1007" s="2">
        <v>0</v>
      </c>
      <c r="O1007" s="2">
        <v>0</v>
      </c>
      <c r="X1007" s="2"/>
      <c r="Y1007" s="2"/>
      <c r="Z1007" s="2"/>
      <c r="AA1007" s="2"/>
    </row>
    <row r="1008" spans="1:27" x14ac:dyDescent="0.25">
      <c r="A1008" s="5" t="s">
        <v>2282</v>
      </c>
      <c r="B1008" s="5" t="str">
        <f>VLOOKUP(A1008,'ResOrg-group_definitions'!B591:C1065,2,FALSE)</f>
        <v>Southwest Texas Junior College</v>
      </c>
      <c r="C1008" s="5" t="s">
        <v>3245</v>
      </c>
      <c r="D1008" s="5" t="s">
        <v>9</v>
      </c>
      <c r="E1008" s="2">
        <v>1</v>
      </c>
      <c r="F1008" s="2">
        <v>48</v>
      </c>
      <c r="G1008" s="2">
        <v>2.08</v>
      </c>
      <c r="H1008" s="2">
        <v>1</v>
      </c>
      <c r="I1008" s="2">
        <v>0</v>
      </c>
      <c r="J1008" s="2">
        <v>0</v>
      </c>
      <c r="K1008" s="2">
        <v>0</v>
      </c>
      <c r="L1008" s="2">
        <v>1</v>
      </c>
      <c r="M1008" s="2">
        <v>0</v>
      </c>
      <c r="N1008" s="2">
        <v>1</v>
      </c>
      <c r="O1008" s="2">
        <v>0</v>
      </c>
      <c r="R1008" s="2">
        <v>0</v>
      </c>
      <c r="S1008" s="2">
        <v>0</v>
      </c>
      <c r="T1008" s="2">
        <v>0</v>
      </c>
      <c r="U1008" s="2">
        <v>100</v>
      </c>
      <c r="V1008" s="2">
        <v>0</v>
      </c>
      <c r="W1008" s="2">
        <v>100</v>
      </c>
      <c r="X1008" s="2"/>
      <c r="Y1008" s="2"/>
      <c r="Z1008" s="2"/>
      <c r="AA1008" s="2"/>
    </row>
    <row r="1009" spans="1:27" x14ac:dyDescent="0.25">
      <c r="A1009" s="5" t="s">
        <v>2284</v>
      </c>
      <c r="B1009" s="5" t="str">
        <f>VLOOKUP(A1009,'ResOrg-group_definitions'!B592:C1066,2,FALSE)</f>
        <v>Southwestern Adventist University</v>
      </c>
      <c r="C1009" s="5" t="s">
        <v>3245</v>
      </c>
      <c r="D1009" s="5" t="s">
        <v>9</v>
      </c>
      <c r="E1009" s="2">
        <v>5</v>
      </c>
      <c r="F1009" s="2">
        <v>16</v>
      </c>
      <c r="G1009" s="2">
        <v>31.25</v>
      </c>
      <c r="H1009" s="2">
        <v>3</v>
      </c>
      <c r="I1009" s="2">
        <v>2</v>
      </c>
      <c r="J1009" s="2">
        <v>0</v>
      </c>
      <c r="K1009" s="2">
        <v>2</v>
      </c>
      <c r="L1009" s="2">
        <v>1</v>
      </c>
      <c r="M1009" s="2">
        <v>0</v>
      </c>
      <c r="N1009" s="2">
        <v>3</v>
      </c>
      <c r="O1009" s="2">
        <v>0</v>
      </c>
      <c r="R1009" s="2">
        <v>40</v>
      </c>
      <c r="S1009" s="2">
        <v>0</v>
      </c>
      <c r="T1009" s="2">
        <v>40</v>
      </c>
      <c r="U1009" s="2">
        <v>20</v>
      </c>
      <c r="V1009" s="2">
        <v>0</v>
      </c>
      <c r="W1009" s="2">
        <v>100</v>
      </c>
      <c r="X1009" s="2"/>
      <c r="Y1009" s="2"/>
      <c r="Z1009" s="2"/>
      <c r="AA1009" s="2"/>
    </row>
    <row r="1010" spans="1:27" x14ac:dyDescent="0.25">
      <c r="A1010" s="5" t="s">
        <v>1512</v>
      </c>
      <c r="B1010" s="5" t="str">
        <f>VLOOKUP(A1010,'ResOrg-group_definitions'!B593:C1067,2,FALSE)</f>
        <v>Southwestern College - California</v>
      </c>
      <c r="C1010" s="5" t="s">
        <v>3245</v>
      </c>
      <c r="D1010" s="5" t="s">
        <v>9</v>
      </c>
      <c r="E1010" s="2">
        <v>13</v>
      </c>
      <c r="F1010" s="2">
        <v>25</v>
      </c>
      <c r="G1010" s="2">
        <v>52</v>
      </c>
      <c r="H1010" s="2">
        <v>9</v>
      </c>
      <c r="I1010" s="2">
        <v>4</v>
      </c>
      <c r="J1010" s="2">
        <v>4</v>
      </c>
      <c r="K1010" s="2">
        <v>2</v>
      </c>
      <c r="L1010" s="2">
        <v>2</v>
      </c>
      <c r="M1010" s="2">
        <v>1</v>
      </c>
      <c r="N1010" s="2">
        <v>9</v>
      </c>
      <c r="O1010" s="2">
        <v>0</v>
      </c>
      <c r="R1010" s="2">
        <v>30.77</v>
      </c>
      <c r="S1010" s="2">
        <v>30.77</v>
      </c>
      <c r="T1010" s="2">
        <v>15.38</v>
      </c>
      <c r="U1010" s="2">
        <v>15.38</v>
      </c>
      <c r="V1010" s="2">
        <v>7.69</v>
      </c>
      <c r="W1010" s="2">
        <v>100</v>
      </c>
      <c r="X1010" s="2"/>
      <c r="Y1010" s="2"/>
      <c r="Z1010" s="2"/>
      <c r="AA1010" s="2"/>
    </row>
    <row r="1011" spans="1:27" x14ac:dyDescent="0.25">
      <c r="A1011" s="5" t="s">
        <v>2286</v>
      </c>
      <c r="B1011" s="5" t="str">
        <f>VLOOKUP(A1011,'ResOrg-group_definitions'!B594:C1068,2,FALSE)</f>
        <v>Springfield Technical Community College</v>
      </c>
      <c r="C1011" s="5" t="s">
        <v>3245</v>
      </c>
      <c r="D1011" s="5" t="s">
        <v>9</v>
      </c>
      <c r="E1011" s="2">
        <v>3</v>
      </c>
      <c r="F1011" s="2">
        <v>20</v>
      </c>
      <c r="G1011" s="2">
        <v>15</v>
      </c>
      <c r="H1011" s="2">
        <v>3</v>
      </c>
      <c r="I1011" s="2">
        <v>0</v>
      </c>
      <c r="J1011" s="2">
        <v>0</v>
      </c>
      <c r="K1011" s="2">
        <v>1</v>
      </c>
      <c r="L1011" s="2">
        <v>1</v>
      </c>
      <c r="M1011" s="2">
        <v>1</v>
      </c>
      <c r="N1011" s="2">
        <v>3</v>
      </c>
      <c r="O1011" s="2">
        <v>0</v>
      </c>
      <c r="R1011" s="2">
        <v>0</v>
      </c>
      <c r="S1011" s="2">
        <v>0</v>
      </c>
      <c r="T1011" s="2">
        <v>33.33</v>
      </c>
      <c r="U1011" s="2">
        <v>33.33</v>
      </c>
      <c r="V1011" s="2">
        <v>33.33</v>
      </c>
      <c r="W1011" s="2">
        <v>100</v>
      </c>
      <c r="X1011" s="2"/>
      <c r="Y1011" s="2"/>
      <c r="Z1011" s="2"/>
      <c r="AA1011" s="2"/>
    </row>
    <row r="1012" spans="1:27" x14ac:dyDescent="0.25">
      <c r="A1012" s="5" t="s">
        <v>2288</v>
      </c>
      <c r="B1012" s="5" t="str">
        <f>VLOOKUP(A1012,'ResOrg-group_definitions'!B595:C1069,2,FALSE)</f>
        <v>St. Augustine College</v>
      </c>
      <c r="C1012" s="5" t="s">
        <v>3245</v>
      </c>
      <c r="D1012" s="5" t="s">
        <v>9</v>
      </c>
      <c r="E1012" s="2">
        <v>1</v>
      </c>
      <c r="F1012" s="2">
        <v>1</v>
      </c>
      <c r="G1012" s="2">
        <v>100</v>
      </c>
      <c r="H1012" s="2">
        <v>0</v>
      </c>
      <c r="I1012" s="2">
        <v>1</v>
      </c>
      <c r="J1012" s="2">
        <v>0</v>
      </c>
      <c r="K1012" s="2">
        <v>0</v>
      </c>
      <c r="L1012" s="2">
        <v>0</v>
      </c>
      <c r="M1012" s="2">
        <v>0</v>
      </c>
      <c r="N1012" s="2">
        <v>0</v>
      </c>
      <c r="O1012" s="2">
        <v>0</v>
      </c>
      <c r="R1012" s="2">
        <v>100</v>
      </c>
      <c r="S1012" s="2">
        <v>0</v>
      </c>
      <c r="T1012" s="2">
        <v>0</v>
      </c>
      <c r="U1012" s="2">
        <v>0</v>
      </c>
      <c r="V1012" s="2">
        <v>0</v>
      </c>
      <c r="W1012" s="2">
        <v>100</v>
      </c>
      <c r="X1012" s="2"/>
      <c r="Y1012" s="2"/>
      <c r="Z1012" s="2"/>
      <c r="AA1012" s="2"/>
    </row>
    <row r="1013" spans="1:27" x14ac:dyDescent="0.25">
      <c r="A1013" s="5" t="s">
        <v>2290</v>
      </c>
      <c r="B1013" s="5" t="str">
        <f>VLOOKUP(A1013,'ResOrg-group_definitions'!B596:C1070,2,FALSE)</f>
        <v>St. Edward's University</v>
      </c>
      <c r="C1013" s="5" t="s">
        <v>3245</v>
      </c>
      <c r="D1013" s="5" t="s">
        <v>9</v>
      </c>
      <c r="E1013" s="2">
        <v>96</v>
      </c>
      <c r="F1013" s="2">
        <v>326</v>
      </c>
      <c r="G1013" s="2">
        <v>29.45</v>
      </c>
      <c r="H1013" s="2">
        <v>62</v>
      </c>
      <c r="I1013" s="2">
        <v>34</v>
      </c>
      <c r="J1013" s="2">
        <v>22</v>
      </c>
      <c r="K1013" s="2">
        <v>17</v>
      </c>
      <c r="L1013" s="2">
        <v>17</v>
      </c>
      <c r="M1013" s="2">
        <v>6</v>
      </c>
      <c r="N1013" s="2">
        <v>62</v>
      </c>
      <c r="O1013" s="2">
        <v>0</v>
      </c>
      <c r="R1013" s="2">
        <v>35.42</v>
      </c>
      <c r="S1013" s="2">
        <v>22.92</v>
      </c>
      <c r="T1013" s="2">
        <v>17.71</v>
      </c>
      <c r="U1013" s="2">
        <v>17.71</v>
      </c>
      <c r="V1013" s="2">
        <v>6.25</v>
      </c>
      <c r="W1013" s="2">
        <v>100</v>
      </c>
      <c r="X1013" s="2"/>
      <c r="Y1013" s="2"/>
      <c r="Z1013" s="2"/>
      <c r="AA1013" s="2"/>
    </row>
    <row r="1014" spans="1:27" x14ac:dyDescent="0.25">
      <c r="A1014" s="5" t="s">
        <v>2292</v>
      </c>
      <c r="B1014" s="5" t="str">
        <f>VLOOKUP(A1014,'ResOrg-group_definitions'!B597:C1071,2,FALSE)</f>
        <v>St. Francis College</v>
      </c>
      <c r="C1014" s="5" t="s">
        <v>3245</v>
      </c>
      <c r="D1014" s="5" t="s">
        <v>9</v>
      </c>
      <c r="E1014" s="2">
        <v>17</v>
      </c>
      <c r="F1014" s="2">
        <v>143</v>
      </c>
      <c r="G1014" s="2">
        <v>11.89</v>
      </c>
      <c r="H1014" s="2">
        <v>12</v>
      </c>
      <c r="I1014" s="2">
        <v>5</v>
      </c>
      <c r="J1014" s="2">
        <v>5</v>
      </c>
      <c r="K1014" s="2">
        <v>6</v>
      </c>
      <c r="L1014" s="2">
        <v>1</v>
      </c>
      <c r="M1014" s="2">
        <v>0</v>
      </c>
      <c r="N1014" s="2">
        <v>12</v>
      </c>
      <c r="O1014" s="2">
        <v>0</v>
      </c>
      <c r="R1014" s="2">
        <v>29.41</v>
      </c>
      <c r="S1014" s="2">
        <v>29.41</v>
      </c>
      <c r="T1014" s="2">
        <v>35.29</v>
      </c>
      <c r="U1014" s="2">
        <v>5.88</v>
      </c>
      <c r="V1014" s="2">
        <v>0</v>
      </c>
      <c r="W1014" s="2">
        <v>100</v>
      </c>
      <c r="X1014" s="2"/>
      <c r="Y1014" s="2"/>
      <c r="Z1014" s="2"/>
      <c r="AA1014" s="2"/>
    </row>
    <row r="1015" spans="1:27" x14ac:dyDescent="0.25">
      <c r="A1015" s="5" t="s">
        <v>2294</v>
      </c>
      <c r="B1015" s="5" t="str">
        <f>VLOOKUP(A1015,'ResOrg-group_definitions'!B598:C1072,2,FALSE)</f>
        <v>St. Mary's University, Texas</v>
      </c>
      <c r="C1015" s="5" t="s">
        <v>3245</v>
      </c>
      <c r="D1015" s="5" t="s">
        <v>9</v>
      </c>
      <c r="E1015" s="2">
        <v>68</v>
      </c>
      <c r="F1015" s="2">
        <v>293</v>
      </c>
      <c r="G1015" s="2">
        <v>23.21</v>
      </c>
      <c r="H1015" s="2">
        <v>43</v>
      </c>
      <c r="I1015" s="2">
        <v>25</v>
      </c>
      <c r="J1015" s="2">
        <v>17</v>
      </c>
      <c r="K1015" s="2">
        <v>9</v>
      </c>
      <c r="L1015" s="2">
        <v>10</v>
      </c>
      <c r="M1015" s="2">
        <v>7</v>
      </c>
      <c r="N1015" s="2">
        <v>43</v>
      </c>
      <c r="O1015" s="2">
        <v>0</v>
      </c>
      <c r="R1015" s="2">
        <v>36.76</v>
      </c>
      <c r="S1015" s="2">
        <v>25</v>
      </c>
      <c r="T1015" s="2">
        <v>13.24</v>
      </c>
      <c r="U1015" s="2">
        <v>14.71</v>
      </c>
      <c r="V1015" s="2">
        <v>10.29</v>
      </c>
      <c r="W1015" s="2">
        <v>100</v>
      </c>
      <c r="X1015" s="2"/>
      <c r="Y1015" s="2"/>
      <c r="Z1015" s="2"/>
      <c r="AA1015" s="2"/>
    </row>
    <row r="1016" spans="1:27" x14ac:dyDescent="0.25">
      <c r="A1016" s="5" t="s">
        <v>2296</v>
      </c>
      <c r="B1016" s="5" t="str">
        <f>VLOOKUP(A1016,'ResOrg-group_definitions'!B599:C1073,2,FALSE)</f>
        <v>St. Thomas University</v>
      </c>
      <c r="C1016" s="5" t="s">
        <v>3245</v>
      </c>
      <c r="D1016" s="5" t="s">
        <v>9</v>
      </c>
      <c r="E1016" s="2">
        <v>8</v>
      </c>
      <c r="F1016" s="2">
        <v>82</v>
      </c>
      <c r="G1016" s="2">
        <v>9.76</v>
      </c>
      <c r="H1016" s="2">
        <v>5</v>
      </c>
      <c r="I1016" s="2">
        <v>3</v>
      </c>
      <c r="J1016" s="2">
        <v>2</v>
      </c>
      <c r="K1016" s="2">
        <v>0</v>
      </c>
      <c r="L1016" s="2">
        <v>1</v>
      </c>
      <c r="M1016" s="2">
        <v>2</v>
      </c>
      <c r="N1016" s="2">
        <v>5</v>
      </c>
      <c r="O1016" s="2">
        <v>0</v>
      </c>
      <c r="R1016" s="2">
        <v>37.5</v>
      </c>
      <c r="S1016" s="2">
        <v>25</v>
      </c>
      <c r="T1016" s="2">
        <v>0</v>
      </c>
      <c r="U1016" s="2">
        <v>12.5</v>
      </c>
      <c r="V1016" s="2">
        <v>25</v>
      </c>
      <c r="W1016" s="2">
        <v>100</v>
      </c>
      <c r="X1016" s="2"/>
      <c r="Y1016" s="2"/>
      <c r="Z1016" s="2"/>
      <c r="AA1016" s="2"/>
    </row>
    <row r="1017" spans="1:27" x14ac:dyDescent="0.25">
      <c r="A1017" s="5" t="s">
        <v>2300</v>
      </c>
      <c r="B1017" s="5" t="str">
        <f>VLOOKUP(A1017,'ResOrg-group_definitions'!B600:C1074,2,FALSE)</f>
        <v>Sul Ross State University</v>
      </c>
      <c r="C1017" s="5" t="s">
        <v>3245</v>
      </c>
      <c r="D1017" s="5" t="s">
        <v>9</v>
      </c>
      <c r="E1017" s="2">
        <v>33</v>
      </c>
      <c r="F1017" s="2">
        <v>170</v>
      </c>
      <c r="G1017" s="2">
        <v>19.41</v>
      </c>
      <c r="H1017" s="2">
        <v>16</v>
      </c>
      <c r="I1017" s="2">
        <v>17</v>
      </c>
      <c r="J1017" s="2">
        <v>3</v>
      </c>
      <c r="K1017" s="2">
        <v>6</v>
      </c>
      <c r="L1017" s="2">
        <v>4</v>
      </c>
      <c r="M1017" s="2">
        <v>3</v>
      </c>
      <c r="N1017" s="2">
        <v>16</v>
      </c>
      <c r="O1017" s="2">
        <v>0</v>
      </c>
      <c r="R1017" s="2">
        <v>51.52</v>
      </c>
      <c r="S1017" s="2">
        <v>9.09</v>
      </c>
      <c r="T1017" s="2">
        <v>18.18</v>
      </c>
      <c r="U1017" s="2">
        <v>12.12</v>
      </c>
      <c r="V1017" s="2">
        <v>9.09</v>
      </c>
      <c r="W1017" s="2">
        <v>100</v>
      </c>
      <c r="X1017" s="2"/>
      <c r="Y1017" s="2"/>
      <c r="Z1017" s="2"/>
      <c r="AA1017" s="2"/>
    </row>
    <row r="1018" spans="1:27" x14ac:dyDescent="0.25">
      <c r="A1018" s="5" t="s">
        <v>2302</v>
      </c>
      <c r="B1018" s="5" t="str">
        <f>VLOOKUP(A1018,'ResOrg-group_definitions'!B601:C1075,2,FALSE)</f>
        <v>Taft College</v>
      </c>
      <c r="C1018" s="5" t="s">
        <v>3245</v>
      </c>
      <c r="D1018" s="5" t="s">
        <v>9</v>
      </c>
      <c r="E1018" s="2">
        <v>1</v>
      </c>
      <c r="F1018" s="2">
        <v>5</v>
      </c>
      <c r="G1018" s="2">
        <v>20</v>
      </c>
      <c r="H1018" s="2">
        <v>1</v>
      </c>
      <c r="I1018" s="2">
        <v>0</v>
      </c>
      <c r="J1018" s="2">
        <v>0</v>
      </c>
      <c r="K1018" s="2">
        <v>0</v>
      </c>
      <c r="L1018" s="2">
        <v>0</v>
      </c>
      <c r="M1018" s="2">
        <v>1</v>
      </c>
      <c r="N1018" s="2">
        <v>1</v>
      </c>
      <c r="O1018" s="2">
        <v>0</v>
      </c>
      <c r="R1018" s="2">
        <v>0</v>
      </c>
      <c r="S1018" s="2">
        <v>0</v>
      </c>
      <c r="T1018" s="2">
        <v>0</v>
      </c>
      <c r="U1018" s="2">
        <v>0</v>
      </c>
      <c r="V1018" s="2">
        <v>100</v>
      </c>
      <c r="W1018" s="2">
        <v>100</v>
      </c>
      <c r="X1018" s="2"/>
      <c r="Y1018" s="2"/>
      <c r="Z1018" s="2"/>
      <c r="AA1018" s="2"/>
    </row>
    <row r="1019" spans="1:27" x14ac:dyDescent="0.25">
      <c r="A1019" s="5" t="s">
        <v>2304</v>
      </c>
      <c r="B1019" s="5" t="str">
        <f>VLOOKUP(A1019,'ResOrg-group_definitions'!B602:C1076,2,FALSE)</f>
        <v>Tarrant County College</v>
      </c>
      <c r="C1019" s="5" t="s">
        <v>3245</v>
      </c>
      <c r="D1019" s="5" t="s">
        <v>9</v>
      </c>
      <c r="E1019" s="2">
        <v>3</v>
      </c>
      <c r="F1019" s="2">
        <v>58</v>
      </c>
      <c r="G1019" s="2">
        <v>5.17</v>
      </c>
      <c r="H1019" s="2">
        <v>3</v>
      </c>
      <c r="I1019" s="2">
        <v>0</v>
      </c>
      <c r="J1019" s="2">
        <v>0</v>
      </c>
      <c r="K1019" s="2">
        <v>1</v>
      </c>
      <c r="L1019" s="2">
        <v>2</v>
      </c>
      <c r="M1019" s="2">
        <v>0</v>
      </c>
      <c r="N1019" s="2">
        <v>3</v>
      </c>
      <c r="O1019" s="2">
        <v>0</v>
      </c>
      <c r="R1019" s="2">
        <v>0</v>
      </c>
      <c r="S1019" s="2">
        <v>0</v>
      </c>
      <c r="T1019" s="2">
        <v>33.33</v>
      </c>
      <c r="U1019" s="2">
        <v>66.67</v>
      </c>
      <c r="V1019" s="2">
        <v>0</v>
      </c>
      <c r="W1019" s="2">
        <v>100</v>
      </c>
      <c r="X1019" s="2"/>
      <c r="Y1019" s="2"/>
      <c r="Z1019" s="2"/>
      <c r="AA1019" s="2"/>
    </row>
    <row r="1020" spans="1:27" x14ac:dyDescent="0.25">
      <c r="A1020" s="5" t="s">
        <v>2306</v>
      </c>
      <c r="B1020" s="5" t="str">
        <f>VLOOKUP(A1020,'ResOrg-group_definitions'!B603:C1077,2,FALSE)</f>
        <v>Temple College</v>
      </c>
      <c r="C1020" s="5" t="s">
        <v>3245</v>
      </c>
      <c r="D1020" s="5" t="s">
        <v>9</v>
      </c>
      <c r="E1020" s="2">
        <v>6</v>
      </c>
      <c r="F1020" s="2">
        <v>29</v>
      </c>
      <c r="G1020" s="2">
        <v>20.69</v>
      </c>
      <c r="H1020" s="2">
        <v>2</v>
      </c>
      <c r="I1020" s="2">
        <v>4</v>
      </c>
      <c r="J1020" s="2">
        <v>0</v>
      </c>
      <c r="K1020" s="2">
        <v>0</v>
      </c>
      <c r="L1020" s="2">
        <v>2</v>
      </c>
      <c r="M1020" s="2">
        <v>0</v>
      </c>
      <c r="N1020" s="2">
        <v>2</v>
      </c>
      <c r="O1020" s="2">
        <v>0</v>
      </c>
      <c r="R1020" s="2">
        <v>66.67</v>
      </c>
      <c r="S1020" s="2">
        <v>0</v>
      </c>
      <c r="T1020" s="2">
        <v>0</v>
      </c>
      <c r="U1020" s="2">
        <v>33.33</v>
      </c>
      <c r="V1020" s="2">
        <v>0</v>
      </c>
      <c r="W1020" s="2">
        <v>100</v>
      </c>
      <c r="X1020" s="2"/>
      <c r="Y1020" s="2"/>
      <c r="Z1020" s="2"/>
      <c r="AA1020" s="2"/>
    </row>
    <row r="1021" spans="1:27" x14ac:dyDescent="0.25">
      <c r="A1021" s="5" t="s">
        <v>2308</v>
      </c>
      <c r="B1021" s="5" t="str">
        <f>VLOOKUP(A1021,'ResOrg-group_definitions'!B604:C1078,2,FALSE)</f>
        <v>Texas A&amp;M International University</v>
      </c>
      <c r="C1021" s="5" t="s">
        <v>3245</v>
      </c>
      <c r="D1021" s="5" t="s">
        <v>9</v>
      </c>
      <c r="E1021" s="2">
        <v>69</v>
      </c>
      <c r="F1021" s="2">
        <v>625</v>
      </c>
      <c r="G1021" s="2">
        <v>11.04</v>
      </c>
      <c r="H1021" s="2">
        <v>37</v>
      </c>
      <c r="I1021" s="2">
        <v>32</v>
      </c>
      <c r="J1021" s="2">
        <v>6</v>
      </c>
      <c r="K1021" s="2">
        <v>24</v>
      </c>
      <c r="L1021" s="2">
        <v>3</v>
      </c>
      <c r="M1021" s="2">
        <v>4</v>
      </c>
      <c r="N1021" s="2">
        <v>37</v>
      </c>
      <c r="O1021" s="2">
        <v>0</v>
      </c>
      <c r="R1021" s="2">
        <v>46.38</v>
      </c>
      <c r="S1021" s="2">
        <v>8.6999999999999993</v>
      </c>
      <c r="T1021" s="2">
        <v>34.78</v>
      </c>
      <c r="U1021" s="2">
        <v>4.3499999999999996</v>
      </c>
      <c r="V1021" s="2">
        <v>5.8</v>
      </c>
      <c r="W1021" s="2">
        <v>100</v>
      </c>
      <c r="X1021" s="2"/>
      <c r="Y1021" s="2"/>
      <c r="Z1021" s="2"/>
      <c r="AA1021" s="2"/>
    </row>
    <row r="1022" spans="1:27" x14ac:dyDescent="0.25">
      <c r="A1022" s="5" t="s">
        <v>2310</v>
      </c>
      <c r="B1022" s="5" t="str">
        <f>VLOOKUP(A1022,'ResOrg-group_definitions'!B605:C1079,2,FALSE)</f>
        <v>Texas A&amp;M University – Central Texas</v>
      </c>
      <c r="C1022" s="5" t="s">
        <v>3245</v>
      </c>
      <c r="D1022" s="5" t="s">
        <v>9</v>
      </c>
      <c r="E1022" s="2">
        <v>23</v>
      </c>
      <c r="F1022" s="2">
        <v>189</v>
      </c>
      <c r="G1022" s="2">
        <v>12.17</v>
      </c>
      <c r="H1022" s="2">
        <v>12</v>
      </c>
      <c r="I1022" s="2">
        <v>11</v>
      </c>
      <c r="J1022" s="2">
        <v>4</v>
      </c>
      <c r="K1022" s="2">
        <v>6</v>
      </c>
      <c r="L1022" s="2">
        <v>0</v>
      </c>
      <c r="M1022" s="2">
        <v>2</v>
      </c>
      <c r="N1022" s="2">
        <v>12</v>
      </c>
      <c r="O1022" s="2">
        <v>0</v>
      </c>
      <c r="R1022" s="2">
        <v>47.83</v>
      </c>
      <c r="S1022" s="2">
        <v>17.39</v>
      </c>
      <c r="T1022" s="2">
        <v>26.09</v>
      </c>
      <c r="U1022" s="2">
        <v>0</v>
      </c>
      <c r="V1022" s="2">
        <v>8.6999999999999993</v>
      </c>
      <c r="W1022" s="2">
        <v>100</v>
      </c>
      <c r="X1022" s="2"/>
      <c r="Y1022" s="2"/>
      <c r="Z1022" s="2"/>
      <c r="AA1022" s="2"/>
    </row>
    <row r="1023" spans="1:27" x14ac:dyDescent="0.25">
      <c r="A1023" s="5" t="s">
        <v>2316</v>
      </c>
      <c r="B1023" s="5" t="str">
        <f>VLOOKUP(A1023,'ResOrg-group_definitions'!B606:C1080,2,FALSE)</f>
        <v>Texas A&amp;M University – San Antonio</v>
      </c>
      <c r="C1023" s="5" t="s">
        <v>3245</v>
      </c>
      <c r="D1023" s="5" t="s">
        <v>9</v>
      </c>
      <c r="E1023" s="2">
        <v>64</v>
      </c>
      <c r="F1023" s="2">
        <v>455</v>
      </c>
      <c r="G1023" s="2">
        <v>14.07</v>
      </c>
      <c r="H1023" s="2">
        <v>47</v>
      </c>
      <c r="I1023" s="2">
        <v>17</v>
      </c>
      <c r="J1023" s="2">
        <v>15</v>
      </c>
      <c r="K1023" s="2">
        <v>17</v>
      </c>
      <c r="L1023" s="2">
        <v>8</v>
      </c>
      <c r="M1023" s="2">
        <v>7</v>
      </c>
      <c r="N1023" s="2">
        <v>47</v>
      </c>
      <c r="O1023" s="2">
        <v>0</v>
      </c>
      <c r="R1023" s="2">
        <v>26.56</v>
      </c>
      <c r="S1023" s="2">
        <v>23.44</v>
      </c>
      <c r="T1023" s="2">
        <v>26.56</v>
      </c>
      <c r="U1023" s="2">
        <v>12.5</v>
      </c>
      <c r="V1023" s="2">
        <v>10.94</v>
      </c>
      <c r="W1023" s="2">
        <v>100</v>
      </c>
      <c r="X1023" s="2"/>
      <c r="Y1023" s="2"/>
      <c r="Z1023" s="2"/>
      <c r="AA1023" s="2"/>
    </row>
    <row r="1024" spans="1:27" x14ac:dyDescent="0.25">
      <c r="A1024" s="5" t="s">
        <v>2318</v>
      </c>
      <c r="B1024" s="5" t="str">
        <f>VLOOKUP(A1024,'ResOrg-group_definitions'!B607:C1081,2,FALSE)</f>
        <v>Texas Lutheran University</v>
      </c>
      <c r="C1024" s="5" t="s">
        <v>3245</v>
      </c>
      <c r="D1024" s="5" t="s">
        <v>9</v>
      </c>
      <c r="E1024" s="2">
        <v>13</v>
      </c>
      <c r="F1024" s="2">
        <v>58</v>
      </c>
      <c r="G1024" s="2">
        <v>22.41</v>
      </c>
      <c r="H1024" s="2">
        <v>11</v>
      </c>
      <c r="I1024" s="2">
        <v>2</v>
      </c>
      <c r="J1024" s="2">
        <v>1</v>
      </c>
      <c r="K1024" s="2">
        <v>2</v>
      </c>
      <c r="L1024" s="2">
        <v>6</v>
      </c>
      <c r="M1024" s="2">
        <v>2</v>
      </c>
      <c r="N1024" s="2">
        <v>11</v>
      </c>
      <c r="O1024" s="2">
        <v>0</v>
      </c>
      <c r="R1024" s="2">
        <v>15.38</v>
      </c>
      <c r="S1024" s="2">
        <v>7.69</v>
      </c>
      <c r="T1024" s="2">
        <v>15.38</v>
      </c>
      <c r="U1024" s="2">
        <v>46.15</v>
      </c>
      <c r="V1024" s="2">
        <v>15.38</v>
      </c>
      <c r="W1024" s="2">
        <v>100</v>
      </c>
      <c r="X1024" s="2"/>
      <c r="Y1024" s="2"/>
      <c r="Z1024" s="2"/>
      <c r="AA1024" s="2"/>
    </row>
    <row r="1025" spans="1:27" x14ac:dyDescent="0.25">
      <c r="A1025" s="5" t="s">
        <v>2320</v>
      </c>
      <c r="B1025" s="5" t="str">
        <f>VLOOKUP(A1025,'ResOrg-group_definitions'!B608:C1082,2,FALSE)</f>
        <v>Texas State Technical College Waco</v>
      </c>
      <c r="C1025" s="5" t="s">
        <v>3245</v>
      </c>
      <c r="D1025" s="5" t="s">
        <v>9</v>
      </c>
      <c r="E1025" s="2">
        <v>0</v>
      </c>
      <c r="F1025" s="2">
        <v>2</v>
      </c>
      <c r="G1025" s="2">
        <v>0</v>
      </c>
      <c r="H1025" s="2">
        <v>0</v>
      </c>
      <c r="I1025" s="2">
        <v>0</v>
      </c>
      <c r="J1025" s="2">
        <v>0</v>
      </c>
      <c r="K1025" s="2">
        <v>0</v>
      </c>
      <c r="L1025" s="2">
        <v>0</v>
      </c>
      <c r="M1025" s="2">
        <v>0</v>
      </c>
      <c r="N1025" s="2">
        <v>0</v>
      </c>
      <c r="O1025" s="2">
        <v>0</v>
      </c>
      <c r="X1025" s="2"/>
      <c r="Y1025" s="2"/>
      <c r="Z1025" s="2"/>
      <c r="AA1025" s="2"/>
    </row>
    <row r="1026" spans="1:27" x14ac:dyDescent="0.25">
      <c r="A1026" s="5" t="s">
        <v>1137</v>
      </c>
      <c r="B1026" s="5" t="str">
        <f>VLOOKUP(A1026,'ResOrg-group_definitions'!B609:C1083,2,FALSE)</f>
        <v>Texas Tech University Health Sciences Center</v>
      </c>
      <c r="C1026" s="5" t="s">
        <v>3245</v>
      </c>
      <c r="D1026" s="5" t="s">
        <v>9</v>
      </c>
      <c r="E1026" s="2">
        <v>1182</v>
      </c>
      <c r="F1026" s="2">
        <v>4939</v>
      </c>
      <c r="G1026" s="2">
        <v>23.93</v>
      </c>
      <c r="H1026" s="2">
        <v>989</v>
      </c>
      <c r="I1026" s="2">
        <v>193</v>
      </c>
      <c r="J1026" s="2">
        <v>302</v>
      </c>
      <c r="K1026" s="2">
        <v>404</v>
      </c>
      <c r="L1026" s="2">
        <v>182</v>
      </c>
      <c r="M1026" s="2">
        <v>101</v>
      </c>
      <c r="N1026" s="2">
        <v>989</v>
      </c>
      <c r="O1026" s="2">
        <v>0</v>
      </c>
      <c r="R1026" s="2">
        <v>16.329999999999998</v>
      </c>
      <c r="S1026" s="2">
        <v>25.55</v>
      </c>
      <c r="T1026" s="2">
        <v>34.18</v>
      </c>
      <c r="U1026" s="2">
        <v>15.4</v>
      </c>
      <c r="V1026" s="2">
        <v>8.5399999999999991</v>
      </c>
      <c r="W1026" s="2">
        <v>100</v>
      </c>
      <c r="X1026" s="2"/>
      <c r="Y1026" s="2"/>
      <c r="Z1026" s="2"/>
      <c r="AA1026" s="2"/>
    </row>
    <row r="1027" spans="1:27" x14ac:dyDescent="0.25">
      <c r="A1027" s="5" t="s">
        <v>2323</v>
      </c>
      <c r="B1027" s="5" t="str">
        <f>VLOOKUP(A1027,'ResOrg-group_definitions'!B610:C1084,2,FALSE)</f>
        <v>Texas Tech University Health Sciences Center El Paso</v>
      </c>
      <c r="C1027" s="5" t="s">
        <v>3245</v>
      </c>
      <c r="D1027" s="5" t="s">
        <v>9</v>
      </c>
      <c r="E1027" s="2">
        <v>261</v>
      </c>
      <c r="F1027" s="2">
        <v>1667</v>
      </c>
      <c r="G1027" s="2">
        <v>15.66</v>
      </c>
      <c r="H1027" s="2">
        <v>226</v>
      </c>
      <c r="I1027" s="2">
        <v>35</v>
      </c>
      <c r="J1027" s="2">
        <v>56</v>
      </c>
      <c r="K1027" s="2">
        <v>110</v>
      </c>
      <c r="L1027" s="2">
        <v>40</v>
      </c>
      <c r="M1027" s="2">
        <v>20</v>
      </c>
      <c r="N1027" s="2">
        <v>226</v>
      </c>
      <c r="O1027" s="2">
        <v>0</v>
      </c>
      <c r="R1027" s="2">
        <v>13.41</v>
      </c>
      <c r="S1027" s="2">
        <v>21.46</v>
      </c>
      <c r="T1027" s="2">
        <v>42.15</v>
      </c>
      <c r="U1027" s="2">
        <v>15.33</v>
      </c>
      <c r="V1027" s="2">
        <v>7.66</v>
      </c>
      <c r="W1027" s="2">
        <v>100</v>
      </c>
      <c r="X1027" s="2"/>
      <c r="Y1027" s="2"/>
      <c r="Z1027" s="2"/>
      <c r="AA1027" s="2"/>
    </row>
    <row r="1028" spans="1:27" x14ac:dyDescent="0.25">
      <c r="A1028" s="5" t="s">
        <v>2325</v>
      </c>
      <c r="B1028" s="5" t="str">
        <f>VLOOKUP(A1028,'ResOrg-group_definitions'!B611:C1085,2,FALSE)</f>
        <v>Texas Wesleyan University</v>
      </c>
      <c r="C1028" s="5" t="s">
        <v>3245</v>
      </c>
      <c r="D1028" s="5" t="s">
        <v>9</v>
      </c>
      <c r="E1028" s="2">
        <v>11</v>
      </c>
      <c r="F1028" s="2">
        <v>107</v>
      </c>
      <c r="G1028" s="2">
        <v>10.28</v>
      </c>
      <c r="H1028" s="2">
        <v>6</v>
      </c>
      <c r="I1028" s="2">
        <v>5</v>
      </c>
      <c r="J1028" s="2">
        <v>1</v>
      </c>
      <c r="K1028" s="2">
        <v>3</v>
      </c>
      <c r="L1028" s="2">
        <v>1</v>
      </c>
      <c r="M1028" s="2">
        <v>1</v>
      </c>
      <c r="N1028" s="2">
        <v>6</v>
      </c>
      <c r="O1028" s="2">
        <v>0</v>
      </c>
      <c r="R1028" s="2">
        <v>45.45</v>
      </c>
      <c r="S1028" s="2">
        <v>9.09</v>
      </c>
      <c r="T1028" s="2">
        <v>27.27</v>
      </c>
      <c r="U1028" s="2">
        <v>9.09</v>
      </c>
      <c r="V1028" s="2">
        <v>9.09</v>
      </c>
      <c r="W1028" s="2">
        <v>100</v>
      </c>
      <c r="X1028" s="2"/>
      <c r="Y1028" s="2"/>
      <c r="Z1028" s="2"/>
      <c r="AA1028" s="2"/>
    </row>
    <row r="1029" spans="1:27" x14ac:dyDescent="0.25">
      <c r="A1029" s="5" t="s">
        <v>2327</v>
      </c>
      <c r="B1029" s="5" t="str">
        <f>VLOOKUP(A1029,'ResOrg-group_definitions'!B612:C1086,2,FALSE)</f>
        <v>Texas Woman's University</v>
      </c>
      <c r="C1029" s="5" t="s">
        <v>3245</v>
      </c>
      <c r="D1029" s="5" t="s">
        <v>9</v>
      </c>
      <c r="E1029" s="2">
        <v>207</v>
      </c>
      <c r="F1029" s="2">
        <v>1742</v>
      </c>
      <c r="G1029" s="2">
        <v>11.88</v>
      </c>
      <c r="H1029" s="2">
        <v>137</v>
      </c>
      <c r="I1029" s="2">
        <v>70</v>
      </c>
      <c r="J1029" s="2">
        <v>40</v>
      </c>
      <c r="K1029" s="2">
        <v>50</v>
      </c>
      <c r="L1029" s="2">
        <v>32</v>
      </c>
      <c r="M1029" s="2">
        <v>15</v>
      </c>
      <c r="N1029" s="2">
        <v>137</v>
      </c>
      <c r="O1029" s="2">
        <v>0</v>
      </c>
      <c r="R1029" s="2">
        <v>33.82</v>
      </c>
      <c r="S1029" s="2">
        <v>19.32</v>
      </c>
      <c r="T1029" s="2">
        <v>24.15</v>
      </c>
      <c r="U1029" s="2">
        <v>15.46</v>
      </c>
      <c r="V1029" s="2">
        <v>7.25</v>
      </c>
      <c r="W1029" s="2">
        <v>100</v>
      </c>
      <c r="X1029" s="2"/>
      <c r="Y1029" s="2"/>
      <c r="Z1029" s="2"/>
      <c r="AA1029" s="2"/>
    </row>
    <row r="1030" spans="1:27" x14ac:dyDescent="0.25">
      <c r="A1030" s="5" t="s">
        <v>2329</v>
      </c>
      <c r="B1030" s="5" t="str">
        <f>VLOOKUP(A1030,'ResOrg-group_definitions'!B613:C1087,2,FALSE)</f>
        <v>The Chicago School of Professional Psychology</v>
      </c>
      <c r="C1030" s="5" t="s">
        <v>3245</v>
      </c>
      <c r="D1030" s="5" t="s">
        <v>9</v>
      </c>
      <c r="E1030" s="2">
        <v>27</v>
      </c>
      <c r="F1030" s="2">
        <v>534</v>
      </c>
      <c r="G1030" s="2">
        <v>5.0599999999999996</v>
      </c>
      <c r="H1030" s="2">
        <v>17</v>
      </c>
      <c r="I1030" s="2">
        <v>10</v>
      </c>
      <c r="J1030" s="2">
        <v>11</v>
      </c>
      <c r="K1030" s="2">
        <v>4</v>
      </c>
      <c r="L1030" s="2">
        <v>1</v>
      </c>
      <c r="M1030" s="2">
        <v>1</v>
      </c>
      <c r="N1030" s="2">
        <v>17</v>
      </c>
      <c r="O1030" s="2">
        <v>0</v>
      </c>
      <c r="R1030" s="2">
        <v>37.04</v>
      </c>
      <c r="S1030" s="2">
        <v>40.74</v>
      </c>
      <c r="T1030" s="2">
        <v>14.81</v>
      </c>
      <c r="U1030" s="2">
        <v>3.7</v>
      </c>
      <c r="V1030" s="2">
        <v>3.7</v>
      </c>
      <c r="W1030" s="2">
        <v>100</v>
      </c>
      <c r="X1030" s="2"/>
      <c r="Y1030" s="2"/>
      <c r="Z1030" s="2"/>
      <c r="AA1030" s="2"/>
    </row>
    <row r="1031" spans="1:27" x14ac:dyDescent="0.25">
      <c r="A1031" s="5" t="s">
        <v>2331</v>
      </c>
      <c r="B1031" s="5" t="str">
        <f>VLOOKUP(A1031,'ResOrg-group_definitions'!B614:C1088,2,FALSE)</f>
        <v>The College of the Florida Keys</v>
      </c>
      <c r="C1031" s="5" t="s">
        <v>3245</v>
      </c>
      <c r="D1031" s="5" t="s">
        <v>9</v>
      </c>
      <c r="E1031" s="2">
        <v>5</v>
      </c>
      <c r="F1031" s="2">
        <v>6</v>
      </c>
      <c r="G1031" s="2">
        <v>83.33</v>
      </c>
      <c r="H1031" s="2">
        <v>4</v>
      </c>
      <c r="I1031" s="2">
        <v>1</v>
      </c>
      <c r="J1031" s="2">
        <v>0</v>
      </c>
      <c r="K1031" s="2">
        <v>2</v>
      </c>
      <c r="L1031" s="2">
        <v>1</v>
      </c>
      <c r="M1031" s="2">
        <v>1</v>
      </c>
      <c r="N1031" s="2">
        <v>4</v>
      </c>
      <c r="O1031" s="2">
        <v>0</v>
      </c>
      <c r="R1031" s="2">
        <v>20</v>
      </c>
      <c r="S1031" s="2">
        <v>0</v>
      </c>
      <c r="T1031" s="2">
        <v>40</v>
      </c>
      <c r="U1031" s="2">
        <v>20</v>
      </c>
      <c r="V1031" s="2">
        <v>20</v>
      </c>
      <c r="W1031" s="2">
        <v>100</v>
      </c>
      <c r="X1031" s="2"/>
      <c r="Y1031" s="2"/>
      <c r="Z1031" s="2"/>
      <c r="AA1031" s="2"/>
    </row>
    <row r="1032" spans="1:27" x14ac:dyDescent="0.25">
      <c r="A1032" s="5" t="s">
        <v>2334</v>
      </c>
      <c r="B1032" s="5" t="str">
        <f>VLOOKUP(A1032,'ResOrg-group_definitions'!B615:C1089,2,FALSE)</f>
        <v>The University of Texas of the Permian Basin</v>
      </c>
      <c r="C1032" s="5" t="s">
        <v>3245</v>
      </c>
      <c r="D1032" s="5" t="s">
        <v>9</v>
      </c>
      <c r="E1032" s="2">
        <v>48</v>
      </c>
      <c r="F1032" s="2">
        <v>394</v>
      </c>
      <c r="G1032" s="2">
        <v>12.18</v>
      </c>
      <c r="H1032" s="2">
        <v>31</v>
      </c>
      <c r="I1032" s="2">
        <v>17</v>
      </c>
      <c r="J1032" s="2">
        <v>1</v>
      </c>
      <c r="K1032" s="2">
        <v>14</v>
      </c>
      <c r="L1032" s="2">
        <v>9</v>
      </c>
      <c r="M1032" s="2">
        <v>7</v>
      </c>
      <c r="N1032" s="2">
        <v>31</v>
      </c>
      <c r="O1032" s="2">
        <v>0</v>
      </c>
      <c r="R1032" s="2">
        <v>35.42</v>
      </c>
      <c r="S1032" s="2">
        <v>2.08</v>
      </c>
      <c r="T1032" s="2">
        <v>29.17</v>
      </c>
      <c r="U1032" s="2">
        <v>18.75</v>
      </c>
      <c r="V1032" s="2">
        <v>14.58</v>
      </c>
      <c r="W1032" s="2">
        <v>100</v>
      </c>
      <c r="X1032" s="2"/>
      <c r="Y1032" s="2"/>
      <c r="Z1032" s="2"/>
      <c r="AA1032" s="2"/>
    </row>
    <row r="1033" spans="1:27" x14ac:dyDescent="0.25">
      <c r="A1033" s="5" t="s">
        <v>2336</v>
      </c>
      <c r="B1033" s="5" t="str">
        <f>VLOOKUP(A1033,'ResOrg-group_definitions'!B616:C1090,2,FALSE)</f>
        <v>Treasure Valley Community College</v>
      </c>
      <c r="C1033" s="5" t="s">
        <v>3245</v>
      </c>
      <c r="D1033" s="5" t="s">
        <v>9</v>
      </c>
      <c r="E1033" s="2">
        <v>0</v>
      </c>
      <c r="F1033" s="2">
        <v>1</v>
      </c>
      <c r="G1033" s="2">
        <v>0</v>
      </c>
      <c r="H1033" s="2">
        <v>0</v>
      </c>
      <c r="I1033" s="2">
        <v>0</v>
      </c>
      <c r="J1033" s="2">
        <v>0</v>
      </c>
      <c r="K1033" s="2">
        <v>0</v>
      </c>
      <c r="L1033" s="2">
        <v>0</v>
      </c>
      <c r="M1033" s="2">
        <v>0</v>
      </c>
      <c r="N1033" s="2">
        <v>0</v>
      </c>
      <c r="O1033" s="2">
        <v>0</v>
      </c>
      <c r="X1033" s="2"/>
      <c r="Y1033" s="2"/>
      <c r="Z1033" s="2"/>
      <c r="AA1033" s="2"/>
    </row>
    <row r="1034" spans="1:27" x14ac:dyDescent="0.25">
      <c r="A1034" s="5" t="s">
        <v>2338</v>
      </c>
      <c r="B1034" s="5" t="str">
        <f>VLOOKUP(A1034,'ResOrg-group_definitions'!B617:C1091,2,FALSE)</f>
        <v>Trinidad State Junior College</v>
      </c>
      <c r="C1034" s="5" t="s">
        <v>3245</v>
      </c>
      <c r="D1034" s="5" t="s">
        <v>9</v>
      </c>
      <c r="E1034" s="2">
        <v>0</v>
      </c>
      <c r="F1034" s="2">
        <v>1</v>
      </c>
      <c r="G1034" s="2">
        <v>0</v>
      </c>
      <c r="H1034" s="2">
        <v>0</v>
      </c>
      <c r="I1034" s="2">
        <v>0</v>
      </c>
      <c r="J1034" s="2">
        <v>0</v>
      </c>
      <c r="K1034" s="2">
        <v>0</v>
      </c>
      <c r="L1034" s="2">
        <v>0</v>
      </c>
      <c r="M1034" s="2">
        <v>0</v>
      </c>
      <c r="N1034" s="2">
        <v>0</v>
      </c>
      <c r="O1034" s="2">
        <v>0</v>
      </c>
      <c r="X1034" s="2"/>
      <c r="Y1034" s="2"/>
      <c r="Z1034" s="2"/>
      <c r="AA1034" s="2"/>
    </row>
    <row r="1035" spans="1:27" x14ac:dyDescent="0.25">
      <c r="A1035" s="5" t="s">
        <v>2340</v>
      </c>
      <c r="B1035" s="5" t="str">
        <f>VLOOKUP(A1035,'ResOrg-group_definitions'!B618:C1092,2,FALSE)</f>
        <v>Trinity Valley Community College</v>
      </c>
      <c r="C1035" s="5" t="s">
        <v>3245</v>
      </c>
      <c r="D1035" s="5" t="s">
        <v>9</v>
      </c>
      <c r="E1035" s="2">
        <v>2</v>
      </c>
      <c r="F1035" s="2">
        <v>6</v>
      </c>
      <c r="G1035" s="2">
        <v>33.33</v>
      </c>
      <c r="H1035" s="2">
        <v>1</v>
      </c>
      <c r="I1035" s="2">
        <v>1</v>
      </c>
      <c r="J1035" s="2">
        <v>1</v>
      </c>
      <c r="K1035" s="2">
        <v>0</v>
      </c>
      <c r="L1035" s="2">
        <v>0</v>
      </c>
      <c r="M1035" s="2">
        <v>0</v>
      </c>
      <c r="N1035" s="2">
        <v>1</v>
      </c>
      <c r="O1035" s="2">
        <v>0</v>
      </c>
      <c r="R1035" s="2">
        <v>50</v>
      </c>
      <c r="S1035" s="2">
        <v>50</v>
      </c>
      <c r="T1035" s="2">
        <v>0</v>
      </c>
      <c r="U1035" s="2">
        <v>0</v>
      </c>
      <c r="V1035" s="2">
        <v>0</v>
      </c>
      <c r="W1035" s="2">
        <v>100</v>
      </c>
      <c r="X1035" s="2"/>
      <c r="Y1035" s="2"/>
      <c r="Z1035" s="2"/>
      <c r="AA1035" s="2"/>
    </row>
    <row r="1036" spans="1:27" x14ac:dyDescent="0.25">
      <c r="A1036" s="5" t="s">
        <v>2342</v>
      </c>
      <c r="B1036" s="5" t="str">
        <f>VLOOKUP(A1036,'ResOrg-group_definitions'!B619:C1093,2,FALSE)</f>
        <v>Trinity Washington University</v>
      </c>
      <c r="C1036" s="5" t="s">
        <v>3245</v>
      </c>
      <c r="D1036" s="5" t="s">
        <v>9</v>
      </c>
      <c r="E1036" s="2">
        <v>8</v>
      </c>
      <c r="F1036" s="2">
        <v>58</v>
      </c>
      <c r="G1036" s="2">
        <v>13.79</v>
      </c>
      <c r="H1036" s="2">
        <v>5</v>
      </c>
      <c r="I1036" s="2">
        <v>3</v>
      </c>
      <c r="J1036" s="2">
        <v>1</v>
      </c>
      <c r="K1036" s="2">
        <v>1</v>
      </c>
      <c r="L1036" s="2">
        <v>1</v>
      </c>
      <c r="M1036" s="2">
        <v>2</v>
      </c>
      <c r="N1036" s="2">
        <v>5</v>
      </c>
      <c r="O1036" s="2">
        <v>0</v>
      </c>
      <c r="R1036" s="2">
        <v>37.5</v>
      </c>
      <c r="S1036" s="2">
        <v>12.5</v>
      </c>
      <c r="T1036" s="2">
        <v>12.5</v>
      </c>
      <c r="U1036" s="2">
        <v>12.5</v>
      </c>
      <c r="V1036" s="2">
        <v>25</v>
      </c>
      <c r="W1036" s="2">
        <v>100</v>
      </c>
      <c r="X1036" s="2"/>
      <c r="Y1036" s="2"/>
      <c r="Z1036" s="2"/>
      <c r="AA1036" s="2"/>
    </row>
    <row r="1037" spans="1:27" x14ac:dyDescent="0.25">
      <c r="A1037" s="5" t="s">
        <v>2344</v>
      </c>
      <c r="B1037" s="5" t="str">
        <f>VLOOKUP(A1037,'ResOrg-group_definitions'!B620:C1094,2,FALSE)</f>
        <v>Triton College</v>
      </c>
      <c r="C1037" s="5" t="s">
        <v>3245</v>
      </c>
      <c r="D1037" s="5" t="s">
        <v>9</v>
      </c>
      <c r="E1037" s="2">
        <v>2</v>
      </c>
      <c r="F1037" s="2">
        <v>10</v>
      </c>
      <c r="G1037" s="2">
        <v>20</v>
      </c>
      <c r="H1037" s="2">
        <v>1</v>
      </c>
      <c r="I1037" s="2">
        <v>1</v>
      </c>
      <c r="J1037" s="2">
        <v>0</v>
      </c>
      <c r="K1037" s="2">
        <v>1</v>
      </c>
      <c r="L1037" s="2">
        <v>0</v>
      </c>
      <c r="M1037" s="2">
        <v>0</v>
      </c>
      <c r="N1037" s="2">
        <v>1</v>
      </c>
      <c r="O1037" s="2">
        <v>0</v>
      </c>
      <c r="R1037" s="2">
        <v>50</v>
      </c>
      <c r="S1037" s="2">
        <v>0</v>
      </c>
      <c r="T1037" s="2">
        <v>50</v>
      </c>
      <c r="U1037" s="2">
        <v>0</v>
      </c>
      <c r="V1037" s="2">
        <v>0</v>
      </c>
      <c r="W1037" s="2">
        <v>100</v>
      </c>
      <c r="X1037" s="2"/>
      <c r="Y1037" s="2"/>
      <c r="Z1037" s="2"/>
      <c r="AA1037" s="2"/>
    </row>
    <row r="1038" spans="1:27" x14ac:dyDescent="0.25">
      <c r="A1038" s="5" t="s">
        <v>2346</v>
      </c>
      <c r="B1038" s="5" t="str">
        <f>VLOOKUP(A1038,'ResOrg-group_definitions'!B621:C1095,2,FALSE)</f>
        <v>Truckee Meadows Community College</v>
      </c>
      <c r="C1038" s="5" t="s">
        <v>3245</v>
      </c>
      <c r="D1038" s="5" t="s">
        <v>9</v>
      </c>
      <c r="E1038" s="2">
        <v>4</v>
      </c>
      <c r="F1038" s="2">
        <v>24</v>
      </c>
      <c r="G1038" s="2">
        <v>16.670000000000002</v>
      </c>
      <c r="H1038" s="2">
        <v>4</v>
      </c>
      <c r="I1038" s="2">
        <v>0</v>
      </c>
      <c r="J1038" s="2">
        <v>0</v>
      </c>
      <c r="K1038" s="2">
        <v>3</v>
      </c>
      <c r="L1038" s="2">
        <v>0</v>
      </c>
      <c r="M1038" s="2">
        <v>1</v>
      </c>
      <c r="N1038" s="2">
        <v>4</v>
      </c>
      <c r="O1038" s="2">
        <v>0</v>
      </c>
      <c r="R1038" s="2">
        <v>0</v>
      </c>
      <c r="S1038" s="2">
        <v>0</v>
      </c>
      <c r="T1038" s="2">
        <v>75</v>
      </c>
      <c r="U1038" s="2">
        <v>0</v>
      </c>
      <c r="V1038" s="2">
        <v>25</v>
      </c>
      <c r="W1038" s="2">
        <v>100</v>
      </c>
      <c r="X1038" s="2"/>
      <c r="Y1038" s="2"/>
      <c r="Z1038" s="2"/>
      <c r="AA1038" s="2"/>
    </row>
    <row r="1039" spans="1:27" x14ac:dyDescent="0.25">
      <c r="A1039" s="5" t="s">
        <v>2348</v>
      </c>
      <c r="B1039" s="5" t="str">
        <f>VLOOKUP(A1039,'ResOrg-group_definitions'!B622:C1096,2,FALSE)</f>
        <v>Union County College</v>
      </c>
      <c r="C1039" s="5" t="s">
        <v>3245</v>
      </c>
      <c r="D1039" s="5" t="s">
        <v>9</v>
      </c>
      <c r="E1039" s="2">
        <v>10</v>
      </c>
      <c r="F1039" s="2">
        <v>50</v>
      </c>
      <c r="G1039" s="2">
        <v>20</v>
      </c>
      <c r="H1039" s="2">
        <v>4</v>
      </c>
      <c r="I1039" s="2">
        <v>6</v>
      </c>
      <c r="J1039" s="2">
        <v>1</v>
      </c>
      <c r="K1039" s="2">
        <v>1</v>
      </c>
      <c r="L1039" s="2">
        <v>2</v>
      </c>
      <c r="M1039" s="2">
        <v>0</v>
      </c>
      <c r="N1039" s="2">
        <v>4</v>
      </c>
      <c r="O1039" s="2">
        <v>0</v>
      </c>
      <c r="R1039" s="2">
        <v>60</v>
      </c>
      <c r="S1039" s="2">
        <v>10</v>
      </c>
      <c r="T1039" s="2">
        <v>10</v>
      </c>
      <c r="U1039" s="2">
        <v>20</v>
      </c>
      <c r="V1039" s="2">
        <v>0</v>
      </c>
      <c r="W1039" s="2">
        <v>100</v>
      </c>
      <c r="X1039" s="2"/>
      <c r="Y1039" s="2"/>
      <c r="Z1039" s="2"/>
      <c r="AA1039" s="2"/>
    </row>
    <row r="1040" spans="1:27" x14ac:dyDescent="0.25">
      <c r="A1040" s="5" t="s">
        <v>2350</v>
      </c>
      <c r="B1040" s="5" t="str">
        <f>VLOOKUP(A1040,'ResOrg-group_definitions'!B623:C1097,2,FALSE)</f>
        <v>Union Institute &amp; University</v>
      </c>
      <c r="C1040" s="5" t="s">
        <v>3245</v>
      </c>
      <c r="D1040" s="5" t="s">
        <v>9</v>
      </c>
      <c r="E1040" s="2">
        <v>2</v>
      </c>
      <c r="F1040" s="2">
        <v>23</v>
      </c>
      <c r="G1040" s="2">
        <v>8.6999999999999993</v>
      </c>
      <c r="H1040" s="2">
        <v>1</v>
      </c>
      <c r="I1040" s="2">
        <v>1</v>
      </c>
      <c r="J1040" s="2">
        <v>0</v>
      </c>
      <c r="K1040" s="2">
        <v>1</v>
      </c>
      <c r="L1040" s="2">
        <v>0</v>
      </c>
      <c r="M1040" s="2">
        <v>0</v>
      </c>
      <c r="N1040" s="2">
        <v>1</v>
      </c>
      <c r="O1040" s="2">
        <v>0</v>
      </c>
      <c r="R1040" s="2">
        <v>50</v>
      </c>
      <c r="S1040" s="2">
        <v>0</v>
      </c>
      <c r="T1040" s="2">
        <v>50</v>
      </c>
      <c r="U1040" s="2">
        <v>0</v>
      </c>
      <c r="V1040" s="2">
        <v>0</v>
      </c>
      <c r="W1040" s="2">
        <v>100</v>
      </c>
      <c r="X1040" s="2"/>
      <c r="Y1040" s="2"/>
      <c r="Z1040" s="2"/>
      <c r="AA1040" s="2"/>
    </row>
    <row r="1041" spans="1:27" x14ac:dyDescent="0.25">
      <c r="A1041" s="5" t="s">
        <v>2354</v>
      </c>
      <c r="B1041" s="5" t="str">
        <f>VLOOKUP(A1041,'ResOrg-group_definitions'!B624:C1098,2,FALSE)</f>
        <v>University of Bridgeport</v>
      </c>
      <c r="C1041" s="5" t="s">
        <v>3245</v>
      </c>
      <c r="D1041" s="5" t="s">
        <v>9</v>
      </c>
      <c r="E1041" s="2">
        <v>35</v>
      </c>
      <c r="F1041" s="2">
        <v>527</v>
      </c>
      <c r="G1041" s="2">
        <v>6.64</v>
      </c>
      <c r="H1041" s="2">
        <v>26</v>
      </c>
      <c r="I1041" s="2">
        <v>9</v>
      </c>
      <c r="J1041" s="2">
        <v>10</v>
      </c>
      <c r="K1041" s="2">
        <v>13</v>
      </c>
      <c r="L1041" s="2">
        <v>1</v>
      </c>
      <c r="M1041" s="2">
        <v>2</v>
      </c>
      <c r="N1041" s="2">
        <v>26</v>
      </c>
      <c r="O1041" s="2">
        <v>0</v>
      </c>
      <c r="R1041" s="2">
        <v>25.71</v>
      </c>
      <c r="S1041" s="2">
        <v>28.57</v>
      </c>
      <c r="T1041" s="2">
        <v>37.14</v>
      </c>
      <c r="U1041" s="2">
        <v>2.86</v>
      </c>
      <c r="V1041" s="2">
        <v>5.71</v>
      </c>
      <c r="W1041" s="2">
        <v>100</v>
      </c>
      <c r="X1041" s="2"/>
      <c r="Y1041" s="2"/>
      <c r="Z1041" s="2"/>
      <c r="AA1041" s="2"/>
    </row>
    <row r="1042" spans="1:27" x14ac:dyDescent="0.25">
      <c r="A1042" s="5" t="s">
        <v>2356</v>
      </c>
      <c r="B1042" s="5" t="str">
        <f>VLOOKUP(A1042,'ResOrg-group_definitions'!B625:C1099,2,FALSE)</f>
        <v>University of Houston - Clear Lake</v>
      </c>
      <c r="C1042" s="5" t="s">
        <v>3245</v>
      </c>
      <c r="D1042" s="5" t="s">
        <v>9</v>
      </c>
      <c r="E1042" s="2">
        <v>156</v>
      </c>
      <c r="F1042" s="2">
        <v>909</v>
      </c>
      <c r="G1042" s="2">
        <v>17.16</v>
      </c>
      <c r="H1042" s="2">
        <v>98</v>
      </c>
      <c r="I1042" s="2">
        <v>58</v>
      </c>
      <c r="J1042" s="2">
        <v>22</v>
      </c>
      <c r="K1042" s="2">
        <v>46</v>
      </c>
      <c r="L1042" s="2">
        <v>13</v>
      </c>
      <c r="M1042" s="2">
        <v>17</v>
      </c>
      <c r="N1042" s="2">
        <v>98</v>
      </c>
      <c r="O1042" s="2">
        <v>0</v>
      </c>
      <c r="R1042" s="2">
        <v>37.18</v>
      </c>
      <c r="S1042" s="2">
        <v>14.1</v>
      </c>
      <c r="T1042" s="2">
        <v>29.49</v>
      </c>
      <c r="U1042" s="2">
        <v>8.33</v>
      </c>
      <c r="V1042" s="2">
        <v>10.9</v>
      </c>
      <c r="W1042" s="2">
        <v>100</v>
      </c>
      <c r="X1042" s="2"/>
      <c r="Y1042" s="2"/>
      <c r="Z1042" s="2"/>
      <c r="AA1042" s="2"/>
    </row>
    <row r="1043" spans="1:27" x14ac:dyDescent="0.25">
      <c r="A1043" s="5" t="s">
        <v>2358</v>
      </c>
      <c r="B1043" s="5" t="str">
        <f>VLOOKUP(A1043,'ResOrg-group_definitions'!B626:C1100,2,FALSE)</f>
        <v>University of Houston - Downtown</v>
      </c>
      <c r="C1043" s="5" t="s">
        <v>3245</v>
      </c>
      <c r="D1043" s="5" t="s">
        <v>9</v>
      </c>
      <c r="E1043" s="2">
        <v>105</v>
      </c>
      <c r="F1043" s="2">
        <v>664</v>
      </c>
      <c r="G1043" s="2">
        <v>15.81</v>
      </c>
      <c r="H1043" s="2">
        <v>66</v>
      </c>
      <c r="I1043" s="2">
        <v>39</v>
      </c>
      <c r="J1043" s="2">
        <v>13</v>
      </c>
      <c r="K1043" s="2">
        <v>38</v>
      </c>
      <c r="L1043" s="2">
        <v>8</v>
      </c>
      <c r="M1043" s="2">
        <v>7</v>
      </c>
      <c r="N1043" s="2">
        <v>66</v>
      </c>
      <c r="O1043" s="2">
        <v>0</v>
      </c>
      <c r="R1043" s="2">
        <v>37.14</v>
      </c>
      <c r="S1043" s="2">
        <v>12.38</v>
      </c>
      <c r="T1043" s="2">
        <v>36.19</v>
      </c>
      <c r="U1043" s="2">
        <v>7.62</v>
      </c>
      <c r="V1043" s="2">
        <v>6.67</v>
      </c>
      <c r="W1043" s="2">
        <v>100</v>
      </c>
      <c r="X1043" s="2"/>
      <c r="Y1043" s="2"/>
      <c r="Z1043" s="2"/>
      <c r="AA1043" s="2"/>
    </row>
    <row r="1044" spans="1:27" x14ac:dyDescent="0.25">
      <c r="A1044" s="5" t="s">
        <v>2360</v>
      </c>
      <c r="B1044" s="5" t="str">
        <f>VLOOKUP(A1044,'ResOrg-group_definitions'!B627:C1101,2,FALSE)</f>
        <v>University of Houston - Victoria</v>
      </c>
      <c r="C1044" s="5" t="s">
        <v>3245</v>
      </c>
      <c r="D1044" s="5" t="s">
        <v>9</v>
      </c>
      <c r="E1044" s="2">
        <v>21</v>
      </c>
      <c r="F1044" s="2">
        <v>309</v>
      </c>
      <c r="G1044" s="2">
        <v>6.8</v>
      </c>
      <c r="H1044" s="2">
        <v>9</v>
      </c>
      <c r="I1044" s="2">
        <v>12</v>
      </c>
      <c r="J1044" s="2">
        <v>1</v>
      </c>
      <c r="K1044" s="2">
        <v>5</v>
      </c>
      <c r="L1044" s="2">
        <v>3</v>
      </c>
      <c r="M1044" s="2">
        <v>0</v>
      </c>
      <c r="N1044" s="2">
        <v>9</v>
      </c>
      <c r="O1044" s="2">
        <v>0</v>
      </c>
      <c r="R1044" s="2">
        <v>57.14</v>
      </c>
      <c r="S1044" s="2">
        <v>4.76</v>
      </c>
      <c r="T1044" s="2">
        <v>23.81</v>
      </c>
      <c r="U1044" s="2">
        <v>14.29</v>
      </c>
      <c r="V1044" s="2">
        <v>0</v>
      </c>
      <c r="W1044" s="2">
        <v>100</v>
      </c>
      <c r="X1044" s="2"/>
      <c r="Y1044" s="2"/>
      <c r="Z1044" s="2"/>
      <c r="AA1044" s="2"/>
    </row>
    <row r="1045" spans="1:27" x14ac:dyDescent="0.25">
      <c r="A1045" s="5" t="s">
        <v>2362</v>
      </c>
      <c r="B1045" s="5" t="str">
        <f>VLOOKUP(A1045,'ResOrg-group_definitions'!B628:C1102,2,FALSE)</f>
        <v>University of La Verne</v>
      </c>
      <c r="C1045" s="5" t="s">
        <v>3245</v>
      </c>
      <c r="D1045" s="5" t="s">
        <v>9</v>
      </c>
      <c r="E1045" s="2">
        <v>64</v>
      </c>
      <c r="F1045" s="2">
        <v>425</v>
      </c>
      <c r="G1045" s="2">
        <v>15.06</v>
      </c>
      <c r="H1045" s="2">
        <v>51</v>
      </c>
      <c r="I1045" s="2">
        <v>13</v>
      </c>
      <c r="J1045" s="2">
        <v>23</v>
      </c>
      <c r="K1045" s="2">
        <v>16</v>
      </c>
      <c r="L1045" s="2">
        <v>7</v>
      </c>
      <c r="M1045" s="2">
        <v>5</v>
      </c>
      <c r="N1045" s="2">
        <v>51</v>
      </c>
      <c r="O1045" s="2">
        <v>0</v>
      </c>
      <c r="R1045" s="2">
        <v>20.309999999999999</v>
      </c>
      <c r="S1045" s="2">
        <v>35.94</v>
      </c>
      <c r="T1045" s="2">
        <v>25</v>
      </c>
      <c r="U1045" s="2">
        <v>10.94</v>
      </c>
      <c r="V1045" s="2">
        <v>7.81</v>
      </c>
      <c r="W1045" s="2">
        <v>100</v>
      </c>
      <c r="X1045" s="2"/>
      <c r="Y1045" s="2"/>
      <c r="Z1045" s="2"/>
      <c r="AA1045" s="2"/>
    </row>
    <row r="1046" spans="1:27" x14ac:dyDescent="0.25">
      <c r="A1046" s="5" t="s">
        <v>2364</v>
      </c>
      <c r="B1046" s="5" t="str">
        <f>VLOOKUP(A1046,'ResOrg-group_definitions'!B629:C1103,2,FALSE)</f>
        <v>University of North Texas at Dallas</v>
      </c>
      <c r="C1046" s="5" t="s">
        <v>3245</v>
      </c>
      <c r="D1046" s="5" t="s">
        <v>9</v>
      </c>
      <c r="E1046" s="2">
        <v>30</v>
      </c>
      <c r="F1046" s="2">
        <v>165</v>
      </c>
      <c r="G1046" s="2">
        <v>18.18</v>
      </c>
      <c r="H1046" s="2">
        <v>17</v>
      </c>
      <c r="I1046" s="2">
        <v>13</v>
      </c>
      <c r="J1046" s="2">
        <v>5</v>
      </c>
      <c r="K1046" s="2">
        <v>5</v>
      </c>
      <c r="L1046" s="2">
        <v>3</v>
      </c>
      <c r="M1046" s="2">
        <v>4</v>
      </c>
      <c r="N1046" s="2">
        <v>17</v>
      </c>
      <c r="O1046" s="2">
        <v>0</v>
      </c>
      <c r="R1046" s="2">
        <v>43.33</v>
      </c>
      <c r="S1046" s="2">
        <v>16.670000000000002</v>
      </c>
      <c r="T1046" s="2">
        <v>16.670000000000002</v>
      </c>
      <c r="U1046" s="2">
        <v>10</v>
      </c>
      <c r="V1046" s="2">
        <v>13.33</v>
      </c>
      <c r="W1046" s="2">
        <v>100</v>
      </c>
      <c r="X1046" s="2"/>
      <c r="Y1046" s="2"/>
      <c r="Z1046" s="2"/>
      <c r="AA1046" s="2"/>
    </row>
    <row r="1047" spans="1:27" x14ac:dyDescent="0.25">
      <c r="A1047" s="5" t="s">
        <v>2366</v>
      </c>
      <c r="B1047" s="5" t="str">
        <f>VLOOKUP(A1047,'ResOrg-group_definitions'!B630:C1104,2,FALSE)</f>
        <v>University of Phoenix</v>
      </c>
      <c r="C1047" s="5" t="s">
        <v>3245</v>
      </c>
      <c r="D1047" s="5" t="s">
        <v>9</v>
      </c>
      <c r="E1047" s="2">
        <v>15</v>
      </c>
      <c r="F1047" s="2">
        <v>440</v>
      </c>
      <c r="G1047" s="2">
        <v>3.41</v>
      </c>
      <c r="H1047" s="2">
        <v>12</v>
      </c>
      <c r="I1047" s="2">
        <v>3</v>
      </c>
      <c r="J1047" s="2">
        <v>5</v>
      </c>
      <c r="K1047" s="2">
        <v>2</v>
      </c>
      <c r="L1047" s="2">
        <v>4</v>
      </c>
      <c r="M1047" s="2">
        <v>1</v>
      </c>
      <c r="N1047" s="2">
        <v>12</v>
      </c>
      <c r="O1047" s="2">
        <v>0</v>
      </c>
      <c r="R1047" s="2">
        <v>20</v>
      </c>
      <c r="S1047" s="2">
        <v>33.33</v>
      </c>
      <c r="T1047" s="2">
        <v>13.33</v>
      </c>
      <c r="U1047" s="2">
        <v>26.67</v>
      </c>
      <c r="V1047" s="2">
        <v>6.67</v>
      </c>
      <c r="W1047" s="2">
        <v>100</v>
      </c>
      <c r="X1047" s="2"/>
      <c r="Y1047" s="2"/>
      <c r="Z1047" s="2"/>
      <c r="AA1047" s="2"/>
    </row>
    <row r="1048" spans="1:27" x14ac:dyDescent="0.25">
      <c r="A1048" s="5" t="s">
        <v>2368</v>
      </c>
      <c r="B1048" s="5" t="str">
        <f>VLOOKUP(A1048,'ResOrg-group_definitions'!B631:C1105,2,FALSE)</f>
        <v>University of Puerto Rico at Aguadilla</v>
      </c>
      <c r="C1048" s="5" t="s">
        <v>3245</v>
      </c>
      <c r="D1048" s="5" t="s">
        <v>9</v>
      </c>
      <c r="E1048" s="2">
        <v>5</v>
      </c>
      <c r="F1048" s="2">
        <v>12</v>
      </c>
      <c r="G1048" s="2">
        <v>41.67</v>
      </c>
      <c r="H1048" s="2">
        <v>4</v>
      </c>
      <c r="I1048" s="2">
        <v>1</v>
      </c>
      <c r="J1048" s="2">
        <v>0</v>
      </c>
      <c r="K1048" s="2">
        <v>2</v>
      </c>
      <c r="L1048" s="2">
        <v>1</v>
      </c>
      <c r="M1048" s="2">
        <v>1</v>
      </c>
      <c r="N1048" s="2">
        <v>4</v>
      </c>
      <c r="O1048" s="2">
        <v>0</v>
      </c>
      <c r="R1048" s="2">
        <v>20</v>
      </c>
      <c r="S1048" s="2">
        <v>0</v>
      </c>
      <c r="T1048" s="2">
        <v>40</v>
      </c>
      <c r="U1048" s="2">
        <v>20</v>
      </c>
      <c r="V1048" s="2">
        <v>20</v>
      </c>
      <c r="W1048" s="2">
        <v>100</v>
      </c>
      <c r="X1048" s="2"/>
      <c r="Y1048" s="2"/>
      <c r="Z1048" s="2"/>
      <c r="AA1048" s="2"/>
    </row>
    <row r="1049" spans="1:27" x14ac:dyDescent="0.25">
      <c r="A1049" s="5" t="s">
        <v>2370</v>
      </c>
      <c r="B1049" s="5" t="str">
        <f>VLOOKUP(A1049,'ResOrg-group_definitions'!B632:C1106,2,FALSE)</f>
        <v>University of Puerto Rico at Arecibo</v>
      </c>
      <c r="C1049" s="5" t="s">
        <v>3245</v>
      </c>
      <c r="D1049" s="5" t="s">
        <v>9</v>
      </c>
      <c r="E1049" s="2">
        <v>14</v>
      </c>
      <c r="F1049" s="2">
        <v>24</v>
      </c>
      <c r="G1049" s="2">
        <v>58.33</v>
      </c>
      <c r="H1049" s="2">
        <v>9</v>
      </c>
      <c r="I1049" s="2">
        <v>5</v>
      </c>
      <c r="J1049" s="2">
        <v>1</v>
      </c>
      <c r="K1049" s="2">
        <v>6</v>
      </c>
      <c r="L1049" s="2">
        <v>1</v>
      </c>
      <c r="M1049" s="2">
        <v>1</v>
      </c>
      <c r="N1049" s="2">
        <v>9</v>
      </c>
      <c r="O1049" s="2">
        <v>0</v>
      </c>
      <c r="R1049" s="2">
        <v>35.71</v>
      </c>
      <c r="S1049" s="2">
        <v>7.14</v>
      </c>
      <c r="T1049" s="2">
        <v>42.86</v>
      </c>
      <c r="U1049" s="2">
        <v>7.14</v>
      </c>
      <c r="V1049" s="2">
        <v>7.14</v>
      </c>
      <c r="W1049" s="2">
        <v>100</v>
      </c>
      <c r="X1049" s="2"/>
      <c r="Y1049" s="2"/>
      <c r="Z1049" s="2"/>
      <c r="AA1049" s="2"/>
    </row>
    <row r="1050" spans="1:27" x14ac:dyDescent="0.25">
      <c r="A1050" s="5" t="s">
        <v>2372</v>
      </c>
      <c r="B1050" s="5" t="str">
        <f>VLOOKUP(A1050,'ResOrg-group_definitions'!B633:C1107,2,FALSE)</f>
        <v>University of Puerto Rico at Bayamón</v>
      </c>
      <c r="C1050" s="5" t="s">
        <v>3245</v>
      </c>
      <c r="D1050" s="5" t="s">
        <v>9</v>
      </c>
      <c r="E1050" s="2">
        <v>16</v>
      </c>
      <c r="F1050" s="2">
        <v>34</v>
      </c>
      <c r="G1050" s="2">
        <v>47.06</v>
      </c>
      <c r="H1050" s="2">
        <v>11</v>
      </c>
      <c r="I1050" s="2">
        <v>5</v>
      </c>
      <c r="J1050" s="2">
        <v>1</v>
      </c>
      <c r="K1050" s="2">
        <v>7</v>
      </c>
      <c r="L1050" s="2">
        <v>0</v>
      </c>
      <c r="M1050" s="2">
        <v>3</v>
      </c>
      <c r="N1050" s="2">
        <v>11</v>
      </c>
      <c r="O1050" s="2">
        <v>0</v>
      </c>
      <c r="R1050" s="2">
        <v>31.25</v>
      </c>
      <c r="S1050" s="2">
        <v>6.25</v>
      </c>
      <c r="T1050" s="2">
        <v>43.75</v>
      </c>
      <c r="U1050" s="2">
        <v>0</v>
      </c>
      <c r="V1050" s="2">
        <v>18.75</v>
      </c>
      <c r="W1050" s="2">
        <v>100</v>
      </c>
      <c r="X1050" s="2"/>
      <c r="Y1050" s="2"/>
      <c r="Z1050" s="2"/>
      <c r="AA1050" s="2"/>
    </row>
    <row r="1051" spans="1:27" x14ac:dyDescent="0.25">
      <c r="A1051" s="5" t="s">
        <v>2374</v>
      </c>
      <c r="B1051" s="5" t="str">
        <f>VLOOKUP(A1051,'ResOrg-group_definitions'!B634:C1108,2,FALSE)</f>
        <v>University of Puerto Rico at Carolina</v>
      </c>
      <c r="C1051" s="5" t="s">
        <v>3245</v>
      </c>
      <c r="D1051" s="5" t="s">
        <v>9</v>
      </c>
      <c r="E1051" s="2">
        <v>7</v>
      </c>
      <c r="F1051" s="2">
        <v>20</v>
      </c>
      <c r="G1051" s="2">
        <v>35</v>
      </c>
      <c r="H1051" s="2">
        <v>5</v>
      </c>
      <c r="I1051" s="2">
        <v>2</v>
      </c>
      <c r="J1051" s="2">
        <v>3</v>
      </c>
      <c r="K1051" s="2">
        <v>1</v>
      </c>
      <c r="L1051" s="2">
        <v>0</v>
      </c>
      <c r="M1051" s="2">
        <v>1</v>
      </c>
      <c r="N1051" s="2">
        <v>5</v>
      </c>
      <c r="O1051" s="2">
        <v>0</v>
      </c>
      <c r="R1051" s="2">
        <v>28.57</v>
      </c>
      <c r="S1051" s="2">
        <v>42.86</v>
      </c>
      <c r="T1051" s="2">
        <v>14.29</v>
      </c>
      <c r="U1051" s="2">
        <v>0</v>
      </c>
      <c r="V1051" s="2">
        <v>14.29</v>
      </c>
      <c r="W1051" s="2">
        <v>100</v>
      </c>
      <c r="X1051" s="2"/>
      <c r="Y1051" s="2"/>
      <c r="Z1051" s="2"/>
      <c r="AA1051" s="2"/>
    </row>
    <row r="1052" spans="1:27" x14ac:dyDescent="0.25">
      <c r="A1052" s="5" t="s">
        <v>2376</v>
      </c>
      <c r="B1052" s="5" t="str">
        <f>VLOOKUP(A1052,'ResOrg-group_definitions'!B635:C1109,2,FALSE)</f>
        <v>University of Puerto Rico at Cayey</v>
      </c>
      <c r="C1052" s="5" t="s">
        <v>3245</v>
      </c>
      <c r="D1052" s="5" t="s">
        <v>9</v>
      </c>
      <c r="E1052" s="2">
        <v>55</v>
      </c>
      <c r="F1052" s="2">
        <v>84</v>
      </c>
      <c r="G1052" s="2">
        <v>65.48</v>
      </c>
      <c r="H1052" s="2">
        <v>46</v>
      </c>
      <c r="I1052" s="2">
        <v>9</v>
      </c>
      <c r="J1052" s="2">
        <v>21</v>
      </c>
      <c r="K1052" s="2">
        <v>11</v>
      </c>
      <c r="L1052" s="2">
        <v>9</v>
      </c>
      <c r="M1052" s="2">
        <v>5</v>
      </c>
      <c r="N1052" s="2">
        <v>46</v>
      </c>
      <c r="O1052" s="2">
        <v>0</v>
      </c>
      <c r="R1052" s="2">
        <v>16.36</v>
      </c>
      <c r="S1052" s="2">
        <v>38.18</v>
      </c>
      <c r="T1052" s="2">
        <v>20</v>
      </c>
      <c r="U1052" s="2">
        <v>16.36</v>
      </c>
      <c r="V1052" s="2">
        <v>9.09</v>
      </c>
      <c r="W1052" s="2">
        <v>100</v>
      </c>
      <c r="X1052" s="2"/>
      <c r="Y1052" s="2"/>
      <c r="Z1052" s="2"/>
      <c r="AA1052" s="2"/>
    </row>
    <row r="1053" spans="1:27" x14ac:dyDescent="0.25">
      <c r="A1053" s="5" t="s">
        <v>2378</v>
      </c>
      <c r="B1053" s="5" t="str">
        <f>VLOOKUP(A1053,'ResOrg-group_definitions'!B636:C1110,2,FALSE)</f>
        <v>University of Puerto Rico at Humacao</v>
      </c>
      <c r="C1053" s="5" t="s">
        <v>3245</v>
      </c>
      <c r="D1053" s="5" t="s">
        <v>9</v>
      </c>
      <c r="E1053" s="2">
        <v>57</v>
      </c>
      <c r="F1053" s="2">
        <v>81</v>
      </c>
      <c r="G1053" s="2">
        <v>70.37</v>
      </c>
      <c r="H1053" s="2">
        <v>34</v>
      </c>
      <c r="I1053" s="2">
        <v>23</v>
      </c>
      <c r="J1053" s="2">
        <v>11</v>
      </c>
      <c r="K1053" s="2">
        <v>13</v>
      </c>
      <c r="L1053" s="2">
        <v>7</v>
      </c>
      <c r="M1053" s="2">
        <v>3</v>
      </c>
      <c r="N1053" s="2">
        <v>34</v>
      </c>
      <c r="O1053" s="2">
        <v>0</v>
      </c>
      <c r="R1053" s="2">
        <v>40.35</v>
      </c>
      <c r="S1053" s="2">
        <v>19.3</v>
      </c>
      <c r="T1053" s="2">
        <v>22.81</v>
      </c>
      <c r="U1053" s="2">
        <v>12.28</v>
      </c>
      <c r="V1053" s="2">
        <v>5.26</v>
      </c>
      <c r="W1053" s="2">
        <v>100</v>
      </c>
      <c r="X1053" s="2"/>
      <c r="Y1053" s="2"/>
      <c r="Z1053" s="2"/>
      <c r="AA1053" s="2"/>
    </row>
    <row r="1054" spans="1:27" x14ac:dyDescent="0.25">
      <c r="A1054" s="5" t="s">
        <v>2380</v>
      </c>
      <c r="B1054" s="5" t="str">
        <f>VLOOKUP(A1054,'ResOrg-group_definitions'!B637:C1111,2,FALSE)</f>
        <v>University of Puerto Rico at Ponce</v>
      </c>
      <c r="C1054" s="5" t="s">
        <v>3245</v>
      </c>
      <c r="D1054" s="5" t="s">
        <v>9</v>
      </c>
      <c r="E1054" s="2">
        <v>71</v>
      </c>
      <c r="F1054" s="2">
        <v>96</v>
      </c>
      <c r="G1054" s="2">
        <v>73.959999999999994</v>
      </c>
      <c r="H1054" s="2">
        <v>33</v>
      </c>
      <c r="I1054" s="2">
        <v>38</v>
      </c>
      <c r="J1054" s="2">
        <v>7</v>
      </c>
      <c r="K1054" s="2">
        <v>16</v>
      </c>
      <c r="L1054" s="2">
        <v>7</v>
      </c>
      <c r="M1054" s="2">
        <v>3</v>
      </c>
      <c r="N1054" s="2">
        <v>33</v>
      </c>
      <c r="O1054" s="2">
        <v>0</v>
      </c>
      <c r="R1054" s="2">
        <v>53.52</v>
      </c>
      <c r="S1054" s="2">
        <v>9.86</v>
      </c>
      <c r="T1054" s="2">
        <v>22.54</v>
      </c>
      <c r="U1054" s="2">
        <v>9.86</v>
      </c>
      <c r="V1054" s="2">
        <v>4.2300000000000004</v>
      </c>
      <c r="W1054" s="2">
        <v>100</v>
      </c>
      <c r="X1054" s="2"/>
      <c r="Y1054" s="2"/>
      <c r="Z1054" s="2"/>
      <c r="AA1054" s="2"/>
    </row>
    <row r="1055" spans="1:27" x14ac:dyDescent="0.25">
      <c r="A1055" s="5" t="s">
        <v>2384</v>
      </c>
      <c r="B1055" s="5" t="str">
        <f>VLOOKUP(A1055,'ResOrg-group_definitions'!B638:C1112,2,FALSE)</f>
        <v>University of Puerto Rico at Utuado</v>
      </c>
      <c r="C1055" s="5" t="s">
        <v>3245</v>
      </c>
      <c r="D1055" s="5" t="s">
        <v>9</v>
      </c>
      <c r="E1055" s="2">
        <v>25</v>
      </c>
      <c r="F1055" s="2">
        <v>30</v>
      </c>
      <c r="G1055" s="2">
        <v>83.33</v>
      </c>
      <c r="H1055" s="2">
        <v>15</v>
      </c>
      <c r="I1055" s="2">
        <v>10</v>
      </c>
      <c r="J1055" s="2">
        <v>2</v>
      </c>
      <c r="K1055" s="2">
        <v>5</v>
      </c>
      <c r="L1055" s="2">
        <v>6</v>
      </c>
      <c r="M1055" s="2">
        <v>2</v>
      </c>
      <c r="N1055" s="2">
        <v>15</v>
      </c>
      <c r="O1055" s="2">
        <v>0</v>
      </c>
      <c r="R1055" s="2">
        <v>40</v>
      </c>
      <c r="S1055" s="2">
        <v>8</v>
      </c>
      <c r="T1055" s="2">
        <v>20</v>
      </c>
      <c r="U1055" s="2">
        <v>24</v>
      </c>
      <c r="V1055" s="2">
        <v>8</v>
      </c>
      <c r="W1055" s="2">
        <v>100</v>
      </c>
      <c r="X1055" s="2"/>
      <c r="Y1055" s="2"/>
      <c r="Z1055" s="2"/>
      <c r="AA1055" s="2"/>
    </row>
    <row r="1056" spans="1:27" x14ac:dyDescent="0.25">
      <c r="A1056" s="5" t="s">
        <v>2386</v>
      </c>
      <c r="B1056" s="5" t="str">
        <f>VLOOKUP(A1056,'ResOrg-group_definitions'!B639:C1113,2,FALSE)</f>
        <v>University of Puerto Rico, Medical Sciences Campus</v>
      </c>
      <c r="C1056" s="5" t="s">
        <v>3245</v>
      </c>
      <c r="D1056" s="5" t="s">
        <v>9</v>
      </c>
      <c r="E1056" s="2">
        <v>367</v>
      </c>
      <c r="F1056" s="2">
        <v>768</v>
      </c>
      <c r="G1056" s="2">
        <v>47.79</v>
      </c>
      <c r="H1056" s="2">
        <v>266</v>
      </c>
      <c r="I1056" s="2">
        <v>101</v>
      </c>
      <c r="J1056" s="2">
        <v>83</v>
      </c>
      <c r="K1056" s="2">
        <v>115</v>
      </c>
      <c r="L1056" s="2">
        <v>39</v>
      </c>
      <c r="M1056" s="2">
        <v>29</v>
      </c>
      <c r="N1056" s="2">
        <v>266</v>
      </c>
      <c r="O1056" s="2">
        <v>0</v>
      </c>
      <c r="R1056" s="2">
        <v>27.52</v>
      </c>
      <c r="S1056" s="2">
        <v>22.62</v>
      </c>
      <c r="T1056" s="2">
        <v>31.34</v>
      </c>
      <c r="U1056" s="2">
        <v>10.63</v>
      </c>
      <c r="V1056" s="2">
        <v>7.9</v>
      </c>
      <c r="W1056" s="2">
        <v>100</v>
      </c>
      <c r="X1056" s="2"/>
      <c r="Y1056" s="2"/>
      <c r="Z1056" s="2"/>
      <c r="AA1056" s="2"/>
    </row>
    <row r="1057" spans="1:27" x14ac:dyDescent="0.25">
      <c r="A1057" s="5" t="s">
        <v>1722</v>
      </c>
      <c r="B1057" s="5" t="str">
        <f>VLOOKUP(A1057,'ResOrg-group_definitions'!B640:C1114,2,FALSE)</f>
        <v>University of Puerto Rico-Mayaguez</v>
      </c>
      <c r="C1057" s="5" t="s">
        <v>3245</v>
      </c>
      <c r="D1057" s="5" t="s">
        <v>9</v>
      </c>
      <c r="E1057" s="2">
        <v>1575</v>
      </c>
      <c r="F1057" s="2">
        <v>2263</v>
      </c>
      <c r="G1057" s="2">
        <v>69.599999999999994</v>
      </c>
      <c r="H1057" s="2">
        <v>1169</v>
      </c>
      <c r="I1057" s="2">
        <v>406</v>
      </c>
      <c r="J1057" s="2">
        <v>81</v>
      </c>
      <c r="K1057" s="2">
        <v>701</v>
      </c>
      <c r="L1057" s="2">
        <v>86</v>
      </c>
      <c r="M1057" s="2">
        <v>301</v>
      </c>
      <c r="N1057" s="2">
        <v>1169</v>
      </c>
      <c r="O1057" s="2">
        <v>0</v>
      </c>
      <c r="R1057" s="2">
        <v>25.78</v>
      </c>
      <c r="S1057" s="2">
        <v>5.14</v>
      </c>
      <c r="T1057" s="2">
        <v>44.51</v>
      </c>
      <c r="U1057" s="2">
        <v>5.46</v>
      </c>
      <c r="V1057" s="2">
        <v>19.11</v>
      </c>
      <c r="W1057" s="2">
        <v>100</v>
      </c>
      <c r="X1057" s="2"/>
      <c r="Y1057" s="2"/>
      <c r="Z1057" s="2"/>
      <c r="AA1057" s="2"/>
    </row>
    <row r="1058" spans="1:27" x14ac:dyDescent="0.25">
      <c r="A1058" s="5" t="s">
        <v>2388</v>
      </c>
      <c r="B1058" s="5" t="str">
        <f>VLOOKUP(A1058,'ResOrg-group_definitions'!B641:C1115,2,FALSE)</f>
        <v>University of Redlands</v>
      </c>
      <c r="C1058" s="5" t="s">
        <v>3245</v>
      </c>
      <c r="D1058" s="5" t="s">
        <v>9</v>
      </c>
      <c r="E1058" s="2">
        <v>48</v>
      </c>
      <c r="F1058" s="2">
        <v>381</v>
      </c>
      <c r="G1058" s="2">
        <v>12.6</v>
      </c>
      <c r="H1058" s="2">
        <v>32</v>
      </c>
      <c r="I1058" s="2">
        <v>16</v>
      </c>
      <c r="J1058" s="2">
        <v>5</v>
      </c>
      <c r="K1058" s="2">
        <v>13</v>
      </c>
      <c r="L1058" s="2">
        <v>9</v>
      </c>
      <c r="M1058" s="2">
        <v>5</v>
      </c>
      <c r="N1058" s="2">
        <v>32</v>
      </c>
      <c r="O1058" s="2">
        <v>0</v>
      </c>
      <c r="R1058" s="2">
        <v>33.33</v>
      </c>
      <c r="S1058" s="2">
        <v>10.42</v>
      </c>
      <c r="T1058" s="2">
        <v>27.08</v>
      </c>
      <c r="U1058" s="2">
        <v>18.75</v>
      </c>
      <c r="V1058" s="2">
        <v>10.42</v>
      </c>
      <c r="W1058" s="2">
        <v>100</v>
      </c>
      <c r="X1058" s="2"/>
      <c r="Y1058" s="2"/>
      <c r="Z1058" s="2"/>
      <c r="AA1058" s="2"/>
    </row>
    <row r="1059" spans="1:27" x14ac:dyDescent="0.25">
      <c r="A1059" s="5" t="s">
        <v>2390</v>
      </c>
      <c r="B1059" s="5" t="str">
        <f>VLOOKUP(A1059,'ResOrg-group_definitions'!B642:C1116,2,FALSE)</f>
        <v>University of Saint Katherine</v>
      </c>
      <c r="C1059" s="5" t="s">
        <v>3245</v>
      </c>
      <c r="D1059" s="5" t="s">
        <v>9</v>
      </c>
      <c r="E1059" s="2">
        <v>1</v>
      </c>
      <c r="F1059" s="2">
        <v>8</v>
      </c>
      <c r="G1059" s="2">
        <v>12.5</v>
      </c>
      <c r="H1059" s="2">
        <v>1</v>
      </c>
      <c r="I1059" s="2">
        <v>0</v>
      </c>
      <c r="J1059" s="2">
        <v>0</v>
      </c>
      <c r="K1059" s="2">
        <v>0</v>
      </c>
      <c r="L1059" s="2">
        <v>1</v>
      </c>
      <c r="M1059" s="2">
        <v>0</v>
      </c>
      <c r="N1059" s="2">
        <v>1</v>
      </c>
      <c r="O1059" s="2">
        <v>0</v>
      </c>
      <c r="R1059" s="2">
        <v>0</v>
      </c>
      <c r="S1059" s="2">
        <v>0</v>
      </c>
      <c r="T1059" s="2">
        <v>0</v>
      </c>
      <c r="U1059" s="2">
        <v>100</v>
      </c>
      <c r="V1059" s="2">
        <v>0</v>
      </c>
      <c r="W1059" s="2">
        <v>100</v>
      </c>
      <c r="X1059" s="2"/>
      <c r="Y1059" s="2"/>
      <c r="Z1059" s="2"/>
      <c r="AA1059" s="2"/>
    </row>
    <row r="1060" spans="1:27" x14ac:dyDescent="0.25">
      <c r="A1060" s="5" t="s">
        <v>1531</v>
      </c>
      <c r="B1060" s="5" t="str">
        <f>VLOOKUP(A1060,'ResOrg-group_definitions'!B643:C1117,2,FALSE)</f>
        <v>University of St. Thomas - Texas</v>
      </c>
      <c r="C1060" s="5" t="s">
        <v>3245</v>
      </c>
      <c r="D1060" s="5" t="s">
        <v>9</v>
      </c>
      <c r="E1060" s="2">
        <v>33</v>
      </c>
      <c r="F1060" s="2">
        <v>169</v>
      </c>
      <c r="G1060" s="2">
        <v>19.53</v>
      </c>
      <c r="H1060" s="2">
        <v>22</v>
      </c>
      <c r="I1060" s="2">
        <v>11</v>
      </c>
      <c r="J1060" s="2">
        <v>10</v>
      </c>
      <c r="K1060" s="2">
        <v>3</v>
      </c>
      <c r="L1060" s="2">
        <v>8</v>
      </c>
      <c r="M1060" s="2">
        <v>1</v>
      </c>
      <c r="N1060" s="2">
        <v>22</v>
      </c>
      <c r="O1060" s="2">
        <v>0</v>
      </c>
      <c r="R1060" s="2">
        <v>33.33</v>
      </c>
      <c r="S1060" s="2">
        <v>30.3</v>
      </c>
      <c r="T1060" s="2">
        <v>9.09</v>
      </c>
      <c r="U1060" s="2">
        <v>24.24</v>
      </c>
      <c r="V1060" s="2">
        <v>3.03</v>
      </c>
      <c r="W1060" s="2">
        <v>100</v>
      </c>
      <c r="X1060" s="2"/>
      <c r="Y1060" s="2"/>
      <c r="Z1060" s="2"/>
      <c r="AA1060" s="2"/>
    </row>
    <row r="1061" spans="1:27" x14ac:dyDescent="0.25">
      <c r="A1061" s="5" t="s">
        <v>2392</v>
      </c>
      <c r="B1061" s="5" t="str">
        <f>VLOOKUP(A1061,'ResOrg-group_definitions'!B644:C1118,2,FALSE)</f>
        <v>University of The Sacred Heart</v>
      </c>
      <c r="C1061" s="5" t="s">
        <v>3245</v>
      </c>
      <c r="D1061" s="5" t="s">
        <v>9</v>
      </c>
      <c r="E1061" s="2">
        <v>4</v>
      </c>
      <c r="F1061" s="2">
        <v>17</v>
      </c>
      <c r="G1061" s="2">
        <v>23.53</v>
      </c>
      <c r="H1061" s="2">
        <v>3</v>
      </c>
      <c r="I1061" s="2">
        <v>1</v>
      </c>
      <c r="J1061" s="2">
        <v>1</v>
      </c>
      <c r="K1061" s="2">
        <v>2</v>
      </c>
      <c r="L1061" s="2">
        <v>0</v>
      </c>
      <c r="M1061" s="2">
        <v>0</v>
      </c>
      <c r="N1061" s="2">
        <v>3</v>
      </c>
      <c r="O1061" s="2">
        <v>0</v>
      </c>
      <c r="R1061" s="2">
        <v>25</v>
      </c>
      <c r="S1061" s="2">
        <v>25</v>
      </c>
      <c r="T1061" s="2">
        <v>50</v>
      </c>
      <c r="U1061" s="2">
        <v>0</v>
      </c>
      <c r="V1061" s="2">
        <v>0</v>
      </c>
      <c r="W1061" s="2">
        <v>100</v>
      </c>
      <c r="X1061" s="2"/>
      <c r="Y1061" s="2"/>
      <c r="Z1061" s="2"/>
      <c r="AA1061" s="2"/>
    </row>
    <row r="1062" spans="1:27" x14ac:dyDescent="0.25">
      <c r="A1062" s="5" t="s">
        <v>2394</v>
      </c>
      <c r="B1062" s="5" t="str">
        <f>VLOOKUP(A1062,'ResOrg-group_definitions'!B645:C1119,2,FALSE)</f>
        <v>University of the Incarnate Word</v>
      </c>
      <c r="C1062" s="5" t="s">
        <v>3245</v>
      </c>
      <c r="D1062" s="5" t="s">
        <v>9</v>
      </c>
      <c r="E1062" s="2">
        <v>110</v>
      </c>
      <c r="F1062" s="2">
        <v>732</v>
      </c>
      <c r="G1062" s="2">
        <v>15.03</v>
      </c>
      <c r="H1062" s="2">
        <v>75</v>
      </c>
      <c r="I1062" s="2">
        <v>35</v>
      </c>
      <c r="J1062" s="2">
        <v>19</v>
      </c>
      <c r="K1062" s="2">
        <v>31</v>
      </c>
      <c r="L1062" s="2">
        <v>14</v>
      </c>
      <c r="M1062" s="2">
        <v>11</v>
      </c>
      <c r="N1062" s="2">
        <v>75</v>
      </c>
      <c r="O1062" s="2">
        <v>0</v>
      </c>
      <c r="R1062" s="2">
        <v>31.82</v>
      </c>
      <c r="S1062" s="2">
        <v>17.27</v>
      </c>
      <c r="T1062" s="2">
        <v>28.18</v>
      </c>
      <c r="U1062" s="2">
        <v>12.73</v>
      </c>
      <c r="V1062" s="2">
        <v>10</v>
      </c>
      <c r="W1062" s="2">
        <v>100</v>
      </c>
      <c r="X1062" s="2"/>
      <c r="Y1062" s="2"/>
      <c r="Z1062" s="2"/>
      <c r="AA1062" s="2"/>
    </row>
    <row r="1063" spans="1:27" x14ac:dyDescent="0.25">
      <c r="A1063" s="5" t="s">
        <v>2396</v>
      </c>
      <c r="B1063" s="5" t="str">
        <f>VLOOKUP(A1063,'ResOrg-group_definitions'!B646:C1120,2,FALSE)</f>
        <v>University of the Southwest</v>
      </c>
      <c r="C1063" s="5" t="s">
        <v>3245</v>
      </c>
      <c r="D1063" s="5" t="s">
        <v>9</v>
      </c>
      <c r="E1063" s="2">
        <v>3</v>
      </c>
      <c r="F1063" s="2">
        <v>6</v>
      </c>
      <c r="G1063" s="2">
        <v>50</v>
      </c>
      <c r="H1063" s="2">
        <v>0</v>
      </c>
      <c r="I1063" s="2">
        <v>3</v>
      </c>
      <c r="J1063" s="2">
        <v>0</v>
      </c>
      <c r="K1063" s="2">
        <v>0</v>
      </c>
      <c r="L1063" s="2">
        <v>0</v>
      </c>
      <c r="M1063" s="2">
        <v>0</v>
      </c>
      <c r="N1063" s="2">
        <v>0</v>
      </c>
      <c r="O1063" s="2">
        <v>0</v>
      </c>
      <c r="R1063" s="2">
        <v>100</v>
      </c>
      <c r="S1063" s="2">
        <v>0</v>
      </c>
      <c r="T1063" s="2">
        <v>0</v>
      </c>
      <c r="U1063" s="2">
        <v>0</v>
      </c>
      <c r="V1063" s="2">
        <v>0</v>
      </c>
      <c r="W1063" s="2">
        <v>100</v>
      </c>
      <c r="X1063" s="2"/>
      <c r="Y1063" s="2"/>
      <c r="Z1063" s="2"/>
      <c r="AA1063" s="2"/>
    </row>
    <row r="1064" spans="1:27" x14ac:dyDescent="0.25">
      <c r="A1064" s="5" t="s">
        <v>2398</v>
      </c>
      <c r="B1064" s="5" t="str">
        <f>VLOOKUP(A1064,'ResOrg-group_definitions'!B647:C1121,2,FALSE)</f>
        <v>University of the West</v>
      </c>
      <c r="C1064" s="5" t="s">
        <v>3245</v>
      </c>
      <c r="D1064" s="5" t="s">
        <v>9</v>
      </c>
      <c r="E1064" s="2">
        <v>0</v>
      </c>
      <c r="F1064" s="2">
        <v>25</v>
      </c>
      <c r="G1064" s="2">
        <v>0</v>
      </c>
      <c r="H1064" s="2">
        <v>0</v>
      </c>
      <c r="I1064" s="2">
        <v>0</v>
      </c>
      <c r="J1064" s="2">
        <v>0</v>
      </c>
      <c r="K1064" s="2">
        <v>0</v>
      </c>
      <c r="L1064" s="2">
        <v>0</v>
      </c>
      <c r="M1064" s="2">
        <v>0</v>
      </c>
      <c r="N1064" s="2">
        <v>0</v>
      </c>
      <c r="O1064" s="2">
        <v>0</v>
      </c>
      <c r="X1064" s="2"/>
      <c r="Y1064" s="2"/>
      <c r="Z1064" s="2"/>
      <c r="AA1064" s="2"/>
    </row>
    <row r="1065" spans="1:27" x14ac:dyDescent="0.25">
      <c r="A1065" s="5" t="s">
        <v>1536</v>
      </c>
      <c r="B1065" s="5" t="str">
        <f>VLOOKUP(A1065,'ResOrg-group_definitions'!B648:C1122,2,FALSE)</f>
        <v>Urban College of Boston</v>
      </c>
      <c r="C1065" s="5" t="s">
        <v>3245</v>
      </c>
      <c r="D1065" s="5" t="s">
        <v>9</v>
      </c>
      <c r="E1065" s="2">
        <v>10</v>
      </c>
      <c r="F1065" s="2">
        <v>18</v>
      </c>
      <c r="G1065" s="2">
        <v>55.56</v>
      </c>
      <c r="H1065" s="2">
        <v>8</v>
      </c>
      <c r="I1065" s="2">
        <v>2</v>
      </c>
      <c r="J1065" s="2">
        <v>1</v>
      </c>
      <c r="K1065" s="2">
        <v>2</v>
      </c>
      <c r="L1065" s="2">
        <v>2</v>
      </c>
      <c r="M1065" s="2">
        <v>3</v>
      </c>
      <c r="N1065" s="2">
        <v>8</v>
      </c>
      <c r="O1065" s="2">
        <v>0</v>
      </c>
      <c r="R1065" s="2">
        <v>20</v>
      </c>
      <c r="S1065" s="2">
        <v>10</v>
      </c>
      <c r="T1065" s="2">
        <v>20</v>
      </c>
      <c r="U1065" s="2">
        <v>20</v>
      </c>
      <c r="V1065" s="2">
        <v>30</v>
      </c>
      <c r="W1065" s="2">
        <v>100</v>
      </c>
      <c r="X1065" s="2"/>
      <c r="Y1065" s="2"/>
      <c r="Z1065" s="2"/>
      <c r="AA1065" s="2"/>
    </row>
    <row r="1066" spans="1:27" x14ac:dyDescent="0.25">
      <c r="A1066" s="5" t="s">
        <v>2400</v>
      </c>
      <c r="B1066" s="5" t="str">
        <f>VLOOKUP(A1066,'ResOrg-group_definitions'!B649:C1123,2,FALSE)</f>
        <v>Valencia College</v>
      </c>
      <c r="C1066" s="5" t="s">
        <v>3245</v>
      </c>
      <c r="D1066" s="5" t="s">
        <v>9</v>
      </c>
      <c r="E1066" s="2">
        <v>9</v>
      </c>
      <c r="F1066" s="2">
        <v>85</v>
      </c>
      <c r="G1066" s="2">
        <v>10.59</v>
      </c>
      <c r="H1066" s="2">
        <v>8</v>
      </c>
      <c r="I1066" s="2">
        <v>1</v>
      </c>
      <c r="J1066" s="2">
        <v>0</v>
      </c>
      <c r="K1066" s="2">
        <v>4</v>
      </c>
      <c r="L1066" s="2">
        <v>1</v>
      </c>
      <c r="M1066" s="2">
        <v>3</v>
      </c>
      <c r="N1066" s="2">
        <v>8</v>
      </c>
      <c r="O1066" s="2">
        <v>0</v>
      </c>
      <c r="R1066" s="2">
        <v>11.11</v>
      </c>
      <c r="S1066" s="2">
        <v>0</v>
      </c>
      <c r="T1066" s="2">
        <v>44.44</v>
      </c>
      <c r="U1066" s="2">
        <v>11.11</v>
      </c>
      <c r="V1066" s="2">
        <v>33.33</v>
      </c>
      <c r="W1066" s="2">
        <v>100</v>
      </c>
      <c r="X1066" s="2"/>
      <c r="Y1066" s="2"/>
      <c r="Z1066" s="2"/>
      <c r="AA1066" s="2"/>
    </row>
    <row r="1067" spans="1:27" x14ac:dyDescent="0.25">
      <c r="A1067" s="5" t="s">
        <v>2402</v>
      </c>
      <c r="B1067" s="5" t="str">
        <f>VLOOKUP(A1067,'ResOrg-group_definitions'!B650:C1124,2,FALSE)</f>
        <v>Vanguard University</v>
      </c>
      <c r="C1067" s="5" t="s">
        <v>3245</v>
      </c>
      <c r="D1067" s="5" t="s">
        <v>9</v>
      </c>
      <c r="E1067" s="2">
        <v>8</v>
      </c>
      <c r="F1067" s="2">
        <v>44</v>
      </c>
      <c r="G1067" s="2">
        <v>18.18</v>
      </c>
      <c r="H1067" s="2">
        <v>3</v>
      </c>
      <c r="I1067" s="2">
        <v>5</v>
      </c>
      <c r="J1067" s="2">
        <v>0</v>
      </c>
      <c r="K1067" s="2">
        <v>0</v>
      </c>
      <c r="L1067" s="2">
        <v>1</v>
      </c>
      <c r="M1067" s="2">
        <v>2</v>
      </c>
      <c r="N1067" s="2">
        <v>3</v>
      </c>
      <c r="O1067" s="2">
        <v>0</v>
      </c>
      <c r="R1067" s="2">
        <v>62.5</v>
      </c>
      <c r="S1067" s="2">
        <v>0</v>
      </c>
      <c r="T1067" s="2">
        <v>0</v>
      </c>
      <c r="U1067" s="2">
        <v>12.5</v>
      </c>
      <c r="V1067" s="2">
        <v>25</v>
      </c>
      <c r="W1067" s="2">
        <v>100</v>
      </c>
      <c r="X1067" s="2"/>
      <c r="Y1067" s="2"/>
      <c r="Z1067" s="2"/>
      <c r="AA1067" s="2"/>
    </row>
    <row r="1068" spans="1:27" x14ac:dyDescent="0.25">
      <c r="A1068" s="5" t="s">
        <v>1538</v>
      </c>
      <c r="B1068" s="5" t="str">
        <f>VLOOKUP(A1068,'ResOrg-group_definitions'!B651:C1125,2,FALSE)</f>
        <v>Vaughn College of Aeronautics and Technology</v>
      </c>
      <c r="C1068" s="5" t="s">
        <v>3245</v>
      </c>
      <c r="D1068" s="5" t="s">
        <v>9</v>
      </c>
      <c r="E1068" s="2">
        <v>1</v>
      </c>
      <c r="F1068" s="2">
        <v>19</v>
      </c>
      <c r="G1068" s="2">
        <v>5.26</v>
      </c>
      <c r="H1068" s="2">
        <v>0</v>
      </c>
      <c r="I1068" s="2">
        <v>1</v>
      </c>
      <c r="J1068" s="2">
        <v>0</v>
      </c>
      <c r="K1068" s="2">
        <v>0</v>
      </c>
      <c r="L1068" s="2">
        <v>0</v>
      </c>
      <c r="M1068" s="2">
        <v>0</v>
      </c>
      <c r="N1068" s="2">
        <v>0</v>
      </c>
      <c r="O1068" s="2">
        <v>0</v>
      </c>
      <c r="R1068" s="2">
        <v>100</v>
      </c>
      <c r="S1068" s="2">
        <v>0</v>
      </c>
      <c r="T1068" s="2">
        <v>0</v>
      </c>
      <c r="U1068" s="2">
        <v>0</v>
      </c>
      <c r="V1068" s="2">
        <v>0</v>
      </c>
      <c r="W1068" s="2">
        <v>100</v>
      </c>
      <c r="X1068" s="2"/>
      <c r="Y1068" s="2"/>
      <c r="Z1068" s="2"/>
      <c r="AA1068" s="2"/>
    </row>
    <row r="1069" spans="1:27" x14ac:dyDescent="0.25">
      <c r="A1069" s="5" t="s">
        <v>2404</v>
      </c>
      <c r="B1069" s="5" t="str">
        <f>VLOOKUP(A1069,'ResOrg-group_definitions'!B652:C1126,2,FALSE)</f>
        <v>Ventura College</v>
      </c>
      <c r="C1069" s="5" t="s">
        <v>3245</v>
      </c>
      <c r="D1069" s="5" t="s">
        <v>9</v>
      </c>
      <c r="E1069" s="2">
        <v>2</v>
      </c>
      <c r="F1069" s="2">
        <v>9</v>
      </c>
      <c r="G1069" s="2">
        <v>22.22</v>
      </c>
      <c r="H1069" s="2">
        <v>2</v>
      </c>
      <c r="I1069" s="2">
        <v>0</v>
      </c>
      <c r="J1069" s="2">
        <v>1</v>
      </c>
      <c r="K1069" s="2">
        <v>0</v>
      </c>
      <c r="L1069" s="2">
        <v>1</v>
      </c>
      <c r="M1069" s="2">
        <v>0</v>
      </c>
      <c r="N1069" s="2">
        <v>2</v>
      </c>
      <c r="O1069" s="2">
        <v>0</v>
      </c>
      <c r="R1069" s="2">
        <v>0</v>
      </c>
      <c r="S1069" s="2">
        <v>50</v>
      </c>
      <c r="T1069" s="2">
        <v>0</v>
      </c>
      <c r="U1069" s="2">
        <v>50</v>
      </c>
      <c r="V1069" s="2">
        <v>0</v>
      </c>
      <c r="W1069" s="2">
        <v>100</v>
      </c>
      <c r="X1069" s="2"/>
      <c r="Y1069" s="2"/>
      <c r="Z1069" s="2"/>
      <c r="AA1069" s="2"/>
    </row>
    <row r="1070" spans="1:27" x14ac:dyDescent="0.25">
      <c r="A1070" s="5" t="s">
        <v>2408</v>
      </c>
      <c r="B1070" s="5" t="str">
        <f>VLOOKUP(A1070,'ResOrg-group_definitions'!B653:C1127,2,FALSE)</f>
        <v>Victor Valley College</v>
      </c>
      <c r="C1070" s="5" t="s">
        <v>3245</v>
      </c>
      <c r="D1070" s="5" t="s">
        <v>9</v>
      </c>
      <c r="E1070" s="2">
        <v>10</v>
      </c>
      <c r="F1070" s="2">
        <v>28</v>
      </c>
      <c r="G1070" s="2">
        <v>35.71</v>
      </c>
      <c r="H1070" s="2">
        <v>10</v>
      </c>
      <c r="I1070" s="2">
        <v>0</v>
      </c>
      <c r="J1070" s="2">
        <v>3</v>
      </c>
      <c r="K1070" s="2">
        <v>3</v>
      </c>
      <c r="L1070" s="2">
        <v>4</v>
      </c>
      <c r="M1070" s="2">
        <v>0</v>
      </c>
      <c r="N1070" s="2">
        <v>10</v>
      </c>
      <c r="O1070" s="2">
        <v>0</v>
      </c>
      <c r="R1070" s="2">
        <v>0</v>
      </c>
      <c r="S1070" s="2">
        <v>30</v>
      </c>
      <c r="T1070" s="2">
        <v>30</v>
      </c>
      <c r="U1070" s="2">
        <v>40</v>
      </c>
      <c r="V1070" s="2">
        <v>0</v>
      </c>
      <c r="W1070" s="2">
        <v>100</v>
      </c>
      <c r="X1070" s="2"/>
      <c r="Y1070" s="2"/>
      <c r="Z1070" s="2"/>
      <c r="AA1070" s="2"/>
    </row>
    <row r="1071" spans="1:27" x14ac:dyDescent="0.25">
      <c r="A1071" s="5" t="s">
        <v>2410</v>
      </c>
      <c r="B1071" s="5" t="str">
        <f>VLOOKUP(A1071,'ResOrg-group_definitions'!B654:C1128,2,FALSE)</f>
        <v>Victoria College</v>
      </c>
      <c r="C1071" s="5" t="s">
        <v>3245</v>
      </c>
      <c r="D1071" s="5" t="s">
        <v>9</v>
      </c>
      <c r="E1071" s="2">
        <v>0</v>
      </c>
      <c r="F1071" s="2">
        <v>4</v>
      </c>
      <c r="G1071" s="2">
        <v>0</v>
      </c>
      <c r="H1071" s="2">
        <v>0</v>
      </c>
      <c r="I1071" s="2">
        <v>0</v>
      </c>
      <c r="J1071" s="2">
        <v>0</v>
      </c>
      <c r="K1071" s="2">
        <v>0</v>
      </c>
      <c r="L1071" s="2">
        <v>0</v>
      </c>
      <c r="M1071" s="2">
        <v>0</v>
      </c>
      <c r="N1071" s="2">
        <v>0</v>
      </c>
      <c r="O1071" s="2">
        <v>0</v>
      </c>
      <c r="X1071" s="2"/>
      <c r="Y1071" s="2"/>
      <c r="Z1071" s="2"/>
      <c r="AA1071" s="2"/>
    </row>
    <row r="1072" spans="1:27" x14ac:dyDescent="0.25">
      <c r="A1072" s="5" t="s">
        <v>2412</v>
      </c>
      <c r="B1072" s="5" t="str">
        <f>VLOOKUP(A1072,'ResOrg-group_definitions'!B655:C1129,2,FALSE)</f>
        <v>Walla Walla Community College</v>
      </c>
      <c r="C1072" s="5" t="s">
        <v>3245</v>
      </c>
      <c r="D1072" s="5" t="s">
        <v>9</v>
      </c>
      <c r="E1072" s="2">
        <v>4</v>
      </c>
      <c r="F1072" s="2">
        <v>9</v>
      </c>
      <c r="G1072" s="2">
        <v>44.44</v>
      </c>
      <c r="H1072" s="2">
        <v>2</v>
      </c>
      <c r="I1072" s="2">
        <v>2</v>
      </c>
      <c r="J1072" s="2">
        <v>0</v>
      </c>
      <c r="K1072" s="2">
        <v>1</v>
      </c>
      <c r="L1072" s="2">
        <v>1</v>
      </c>
      <c r="M1072" s="2">
        <v>0</v>
      </c>
      <c r="N1072" s="2">
        <v>2</v>
      </c>
      <c r="O1072" s="2">
        <v>0</v>
      </c>
      <c r="R1072" s="2">
        <v>50</v>
      </c>
      <c r="S1072" s="2">
        <v>0</v>
      </c>
      <c r="T1072" s="2">
        <v>25</v>
      </c>
      <c r="U1072" s="2">
        <v>25</v>
      </c>
      <c r="V1072" s="2">
        <v>0</v>
      </c>
      <c r="W1072" s="2">
        <v>100</v>
      </c>
      <c r="X1072" s="2"/>
      <c r="Y1072" s="2"/>
      <c r="Z1072" s="2"/>
      <c r="AA1072" s="2"/>
    </row>
    <row r="1073" spans="1:27" x14ac:dyDescent="0.25">
      <c r="A1073" s="5" t="s">
        <v>2414</v>
      </c>
      <c r="B1073" s="5" t="str">
        <f>VLOOKUP(A1073,'ResOrg-group_definitions'!B656:C1130,2,FALSE)</f>
        <v>Waubonsee Community College</v>
      </c>
      <c r="C1073" s="5" t="s">
        <v>3245</v>
      </c>
      <c r="D1073" s="5" t="s">
        <v>9</v>
      </c>
      <c r="E1073" s="2">
        <v>6</v>
      </c>
      <c r="F1073" s="2">
        <v>14</v>
      </c>
      <c r="G1073" s="2">
        <v>42.86</v>
      </c>
      <c r="H1073" s="2">
        <v>6</v>
      </c>
      <c r="I1073" s="2">
        <v>0</v>
      </c>
      <c r="J1073" s="2">
        <v>0</v>
      </c>
      <c r="K1073" s="2">
        <v>5</v>
      </c>
      <c r="L1073" s="2">
        <v>1</v>
      </c>
      <c r="M1073" s="2">
        <v>0</v>
      </c>
      <c r="N1073" s="2">
        <v>6</v>
      </c>
      <c r="O1073" s="2">
        <v>0</v>
      </c>
      <c r="R1073" s="2">
        <v>0</v>
      </c>
      <c r="S1073" s="2">
        <v>0</v>
      </c>
      <c r="T1073" s="2">
        <v>83.33</v>
      </c>
      <c r="U1073" s="2">
        <v>16.670000000000002</v>
      </c>
      <c r="V1073" s="2">
        <v>0</v>
      </c>
      <c r="W1073" s="2">
        <v>100</v>
      </c>
      <c r="X1073" s="2"/>
      <c r="Y1073" s="2"/>
      <c r="Z1073" s="2"/>
      <c r="AA1073" s="2"/>
    </row>
    <row r="1074" spans="1:27" x14ac:dyDescent="0.25">
      <c r="A1074" s="5" t="s">
        <v>2416</v>
      </c>
      <c r="B1074" s="5" t="str">
        <f>VLOOKUP(A1074,'ResOrg-group_definitions'!B657:C1131,2,FALSE)</f>
        <v>Wayland Baptist University</v>
      </c>
      <c r="C1074" s="5" t="s">
        <v>3245</v>
      </c>
      <c r="D1074" s="5" t="s">
        <v>9</v>
      </c>
      <c r="E1074" s="2">
        <v>4</v>
      </c>
      <c r="F1074" s="2">
        <v>27</v>
      </c>
      <c r="G1074" s="2">
        <v>14.81</v>
      </c>
      <c r="H1074" s="2">
        <v>4</v>
      </c>
      <c r="I1074" s="2">
        <v>0</v>
      </c>
      <c r="J1074" s="2">
        <v>1</v>
      </c>
      <c r="K1074" s="2">
        <v>2</v>
      </c>
      <c r="L1074" s="2">
        <v>1</v>
      </c>
      <c r="M1074" s="2">
        <v>0</v>
      </c>
      <c r="N1074" s="2">
        <v>4</v>
      </c>
      <c r="O1074" s="2">
        <v>0</v>
      </c>
      <c r="R1074" s="2">
        <v>0</v>
      </c>
      <c r="S1074" s="2">
        <v>25</v>
      </c>
      <c r="T1074" s="2">
        <v>50</v>
      </c>
      <c r="U1074" s="2">
        <v>25</v>
      </c>
      <c r="V1074" s="2">
        <v>0</v>
      </c>
      <c r="W1074" s="2">
        <v>100</v>
      </c>
      <c r="X1074" s="2"/>
      <c r="Y1074" s="2"/>
      <c r="Z1074" s="2"/>
      <c r="AA1074" s="2"/>
    </row>
    <row r="1075" spans="1:27" x14ac:dyDescent="0.25">
      <c r="A1075" s="5" t="s">
        <v>2418</v>
      </c>
      <c r="B1075" s="5" t="str">
        <f>VLOOKUP(A1075,'ResOrg-group_definitions'!B658:C1132,2,FALSE)</f>
        <v>Wenatchee Valley College</v>
      </c>
      <c r="C1075" s="5" t="s">
        <v>3245</v>
      </c>
      <c r="D1075" s="5" t="s">
        <v>9</v>
      </c>
      <c r="E1075" s="2">
        <v>4</v>
      </c>
      <c r="F1075" s="2">
        <v>13</v>
      </c>
      <c r="G1075" s="2">
        <v>30.77</v>
      </c>
      <c r="H1075" s="2">
        <v>4</v>
      </c>
      <c r="I1075" s="2">
        <v>0</v>
      </c>
      <c r="J1075" s="2">
        <v>2</v>
      </c>
      <c r="K1075" s="2">
        <v>1</v>
      </c>
      <c r="L1075" s="2">
        <v>1</v>
      </c>
      <c r="M1075" s="2">
        <v>0</v>
      </c>
      <c r="N1075" s="2">
        <v>4</v>
      </c>
      <c r="O1075" s="2">
        <v>0</v>
      </c>
      <c r="R1075" s="2">
        <v>0</v>
      </c>
      <c r="S1075" s="2">
        <v>50</v>
      </c>
      <c r="T1075" s="2">
        <v>25</v>
      </c>
      <c r="U1075" s="2">
        <v>25</v>
      </c>
      <c r="V1075" s="2">
        <v>0</v>
      </c>
      <c r="W1075" s="2">
        <v>100</v>
      </c>
      <c r="X1075" s="2"/>
      <c r="Y1075" s="2"/>
      <c r="Z1075" s="2"/>
      <c r="AA1075" s="2"/>
    </row>
    <row r="1076" spans="1:27" x14ac:dyDescent="0.25">
      <c r="A1076" s="5" t="s">
        <v>2420</v>
      </c>
      <c r="B1076" s="5" t="str">
        <f>VLOOKUP(A1076,'ResOrg-group_definitions'!B659:C1133,2,FALSE)</f>
        <v>West Hills Community College District</v>
      </c>
      <c r="C1076" s="5" t="s">
        <v>3245</v>
      </c>
      <c r="D1076" s="5" t="s">
        <v>9</v>
      </c>
      <c r="E1076" s="2">
        <v>0</v>
      </c>
      <c r="F1076" s="2">
        <v>3</v>
      </c>
      <c r="G1076" s="2">
        <v>0</v>
      </c>
      <c r="H1076" s="2">
        <v>0</v>
      </c>
      <c r="I1076" s="2">
        <v>0</v>
      </c>
      <c r="J1076" s="2">
        <v>0</v>
      </c>
      <c r="K1076" s="2">
        <v>0</v>
      </c>
      <c r="L1076" s="2">
        <v>0</v>
      </c>
      <c r="M1076" s="2">
        <v>0</v>
      </c>
      <c r="N1076" s="2">
        <v>0</v>
      </c>
      <c r="O1076" s="2">
        <v>0</v>
      </c>
      <c r="X1076" s="2"/>
      <c r="Y1076" s="2"/>
      <c r="Z1076" s="2"/>
      <c r="AA1076" s="2"/>
    </row>
    <row r="1077" spans="1:27" x14ac:dyDescent="0.25">
      <c r="A1077" s="5" t="s">
        <v>2422</v>
      </c>
      <c r="B1077" s="5" t="str">
        <f>VLOOKUP(A1077,'ResOrg-group_definitions'!B660:C1134,2,FALSE)</f>
        <v>West Los Angeles College</v>
      </c>
      <c r="C1077" s="5" t="s">
        <v>3245</v>
      </c>
      <c r="D1077" s="5" t="s">
        <v>9</v>
      </c>
      <c r="E1077" s="2">
        <v>1</v>
      </c>
      <c r="F1077" s="2">
        <v>10</v>
      </c>
      <c r="G1077" s="2">
        <v>10</v>
      </c>
      <c r="H1077" s="2">
        <v>1</v>
      </c>
      <c r="I1077" s="2">
        <v>0</v>
      </c>
      <c r="J1077" s="2">
        <v>0</v>
      </c>
      <c r="K1077" s="2">
        <v>1</v>
      </c>
      <c r="L1077" s="2">
        <v>0</v>
      </c>
      <c r="M1077" s="2">
        <v>0</v>
      </c>
      <c r="N1077" s="2">
        <v>1</v>
      </c>
      <c r="O1077" s="2">
        <v>0</v>
      </c>
      <c r="R1077" s="2">
        <v>0</v>
      </c>
      <c r="S1077" s="2">
        <v>0</v>
      </c>
      <c r="T1077" s="2">
        <v>100</v>
      </c>
      <c r="U1077" s="2">
        <v>0</v>
      </c>
      <c r="V1077" s="2">
        <v>0</v>
      </c>
      <c r="W1077" s="2">
        <v>100</v>
      </c>
      <c r="X1077" s="2"/>
      <c r="Y1077" s="2"/>
      <c r="Z1077" s="2"/>
      <c r="AA1077" s="2"/>
    </row>
    <row r="1078" spans="1:27" x14ac:dyDescent="0.25">
      <c r="A1078" s="5" t="s">
        <v>2424</v>
      </c>
      <c r="B1078" s="5" t="str">
        <f>VLOOKUP(A1078,'ResOrg-group_definitions'!B661:C1135,2,FALSE)</f>
        <v>West Texas A&amp;M University</v>
      </c>
      <c r="C1078" s="5" t="s">
        <v>3245</v>
      </c>
      <c r="D1078" s="5" t="s">
        <v>9</v>
      </c>
      <c r="E1078" s="2">
        <v>143</v>
      </c>
      <c r="F1078" s="2">
        <v>637</v>
      </c>
      <c r="G1078" s="2">
        <v>22.45</v>
      </c>
      <c r="H1078" s="2">
        <v>104</v>
      </c>
      <c r="I1078" s="2">
        <v>39</v>
      </c>
      <c r="J1078" s="2">
        <v>13</v>
      </c>
      <c r="K1078" s="2">
        <v>56</v>
      </c>
      <c r="L1078" s="2">
        <v>24</v>
      </c>
      <c r="M1078" s="2">
        <v>11</v>
      </c>
      <c r="N1078" s="2">
        <v>104</v>
      </c>
      <c r="O1078" s="2">
        <v>0</v>
      </c>
      <c r="R1078" s="2">
        <v>27.27</v>
      </c>
      <c r="S1078" s="2">
        <v>9.09</v>
      </c>
      <c r="T1078" s="2">
        <v>39.159999999999997</v>
      </c>
      <c r="U1078" s="2">
        <v>16.78</v>
      </c>
      <c r="V1078" s="2">
        <v>7.69</v>
      </c>
      <c r="W1078" s="2">
        <v>100</v>
      </c>
      <c r="X1078" s="2"/>
      <c r="Y1078" s="2"/>
      <c r="Z1078" s="2"/>
      <c r="AA1078" s="2"/>
    </row>
    <row r="1079" spans="1:27" x14ac:dyDescent="0.25">
      <c r="A1079" s="5" t="s">
        <v>1542</v>
      </c>
      <c r="B1079" s="5" t="str">
        <f>VLOOKUP(A1079,'ResOrg-group_definitions'!B662:C1136,2,FALSE)</f>
        <v>West Valley College</v>
      </c>
      <c r="C1079" s="5" t="s">
        <v>3245</v>
      </c>
      <c r="D1079" s="5" t="s">
        <v>9</v>
      </c>
      <c r="E1079" s="2">
        <v>0</v>
      </c>
      <c r="F1079" s="2">
        <v>9</v>
      </c>
      <c r="G1079" s="2">
        <v>0</v>
      </c>
      <c r="H1079" s="2">
        <v>0</v>
      </c>
      <c r="I1079" s="2">
        <v>0</v>
      </c>
      <c r="J1079" s="2">
        <v>0</v>
      </c>
      <c r="K1079" s="2">
        <v>0</v>
      </c>
      <c r="L1079" s="2">
        <v>0</v>
      </c>
      <c r="M1079" s="2">
        <v>0</v>
      </c>
      <c r="N1079" s="2">
        <v>0</v>
      </c>
      <c r="O1079" s="2">
        <v>0</v>
      </c>
      <c r="X1079" s="2"/>
      <c r="Y1079" s="2"/>
      <c r="Z1079" s="2"/>
      <c r="AA1079" s="2"/>
    </row>
    <row r="1080" spans="1:27" x14ac:dyDescent="0.25">
      <c r="A1080" s="5" t="s">
        <v>2426</v>
      </c>
      <c r="B1080" s="5" t="str">
        <f>VLOOKUP(A1080,'ResOrg-group_definitions'!B663:C1137,2,FALSE)</f>
        <v>Westchester Community College</v>
      </c>
      <c r="C1080" s="5" t="s">
        <v>3245</v>
      </c>
      <c r="D1080" s="5" t="s">
        <v>9</v>
      </c>
      <c r="E1080" s="2">
        <v>2</v>
      </c>
      <c r="F1080" s="2">
        <v>13</v>
      </c>
      <c r="G1080" s="2">
        <v>15.38</v>
      </c>
      <c r="H1080" s="2">
        <v>1</v>
      </c>
      <c r="I1080" s="2">
        <v>1</v>
      </c>
      <c r="J1080" s="2">
        <v>1</v>
      </c>
      <c r="K1080" s="2">
        <v>0</v>
      </c>
      <c r="L1080" s="2">
        <v>0</v>
      </c>
      <c r="M1080" s="2">
        <v>0</v>
      </c>
      <c r="N1080" s="2">
        <v>1</v>
      </c>
      <c r="O1080" s="2">
        <v>0</v>
      </c>
      <c r="R1080" s="2">
        <v>50</v>
      </c>
      <c r="S1080" s="2">
        <v>50</v>
      </c>
      <c r="T1080" s="2">
        <v>0</v>
      </c>
      <c r="U1080" s="2">
        <v>0</v>
      </c>
      <c r="V1080" s="2">
        <v>0</v>
      </c>
      <c r="W1080" s="2">
        <v>100</v>
      </c>
      <c r="X1080" s="2"/>
      <c r="Y1080" s="2"/>
      <c r="Z1080" s="2"/>
      <c r="AA1080" s="2"/>
    </row>
    <row r="1081" spans="1:27" x14ac:dyDescent="0.25">
      <c r="A1081" s="5" t="s">
        <v>2428</v>
      </c>
      <c r="B1081" s="5" t="str">
        <f>VLOOKUP(A1081,'ResOrg-group_definitions'!B664:C1138,2,FALSE)</f>
        <v>Western Nevada College</v>
      </c>
      <c r="C1081" s="5" t="s">
        <v>3245</v>
      </c>
      <c r="D1081" s="5" t="s">
        <v>9</v>
      </c>
      <c r="E1081" s="2">
        <v>1</v>
      </c>
      <c r="F1081" s="2">
        <v>8</v>
      </c>
      <c r="G1081" s="2">
        <v>12.5</v>
      </c>
      <c r="H1081" s="2">
        <v>1</v>
      </c>
      <c r="I1081" s="2">
        <v>0</v>
      </c>
      <c r="J1081" s="2">
        <v>0</v>
      </c>
      <c r="K1081" s="2">
        <v>0</v>
      </c>
      <c r="L1081" s="2">
        <v>0</v>
      </c>
      <c r="M1081" s="2">
        <v>1</v>
      </c>
      <c r="N1081" s="2">
        <v>1</v>
      </c>
      <c r="O1081" s="2">
        <v>0</v>
      </c>
      <c r="R1081" s="2">
        <v>0</v>
      </c>
      <c r="S1081" s="2">
        <v>0</v>
      </c>
      <c r="T1081" s="2">
        <v>0</v>
      </c>
      <c r="U1081" s="2">
        <v>0</v>
      </c>
      <c r="V1081" s="2">
        <v>100</v>
      </c>
      <c r="W1081" s="2">
        <v>100</v>
      </c>
      <c r="X1081" s="2"/>
      <c r="Y1081" s="2"/>
      <c r="Z1081" s="2"/>
      <c r="AA1081" s="2"/>
    </row>
    <row r="1082" spans="1:27" x14ac:dyDescent="0.25">
      <c r="A1082" s="5" t="s">
        <v>2430</v>
      </c>
      <c r="B1082" s="5" t="str">
        <f>VLOOKUP(A1082,'ResOrg-group_definitions'!B665:C1139,2,FALSE)</f>
        <v>Western New Mexico University</v>
      </c>
      <c r="C1082" s="5" t="s">
        <v>3245</v>
      </c>
      <c r="D1082" s="5" t="s">
        <v>9</v>
      </c>
      <c r="E1082" s="2">
        <v>22</v>
      </c>
      <c r="F1082" s="2">
        <v>63</v>
      </c>
      <c r="G1082" s="2">
        <v>34.92</v>
      </c>
      <c r="H1082" s="2">
        <v>12</v>
      </c>
      <c r="I1082" s="2">
        <v>10</v>
      </c>
      <c r="J1082" s="2">
        <v>2</v>
      </c>
      <c r="K1082" s="2">
        <v>4</v>
      </c>
      <c r="L1082" s="2">
        <v>5</v>
      </c>
      <c r="M1082" s="2">
        <v>1</v>
      </c>
      <c r="N1082" s="2">
        <v>12</v>
      </c>
      <c r="O1082" s="2">
        <v>0</v>
      </c>
      <c r="R1082" s="2">
        <v>45.45</v>
      </c>
      <c r="S1082" s="2">
        <v>9.09</v>
      </c>
      <c r="T1082" s="2">
        <v>18.18</v>
      </c>
      <c r="U1082" s="2">
        <v>22.73</v>
      </c>
      <c r="V1082" s="2">
        <v>4.55</v>
      </c>
      <c r="W1082" s="2">
        <v>100</v>
      </c>
      <c r="X1082" s="2"/>
      <c r="Y1082" s="2"/>
      <c r="Z1082" s="2"/>
      <c r="AA1082" s="2"/>
    </row>
    <row r="1083" spans="1:27" x14ac:dyDescent="0.25">
      <c r="A1083" s="5" t="s">
        <v>1544</v>
      </c>
      <c r="B1083" s="5" t="str">
        <f>VLOOKUP(A1083,'ResOrg-group_definitions'!B666:C1140,2,FALSE)</f>
        <v>Wharton County Junior College</v>
      </c>
      <c r="C1083" s="5" t="s">
        <v>3245</v>
      </c>
      <c r="D1083" s="5" t="s">
        <v>9</v>
      </c>
      <c r="E1083" s="2">
        <v>0</v>
      </c>
      <c r="F1083" s="2">
        <v>5</v>
      </c>
      <c r="G1083" s="2">
        <v>0</v>
      </c>
      <c r="H1083" s="2">
        <v>0</v>
      </c>
      <c r="I1083" s="2">
        <v>0</v>
      </c>
      <c r="J1083" s="2">
        <v>0</v>
      </c>
      <c r="K1083" s="2">
        <v>0</v>
      </c>
      <c r="L1083" s="2">
        <v>0</v>
      </c>
      <c r="M1083" s="2">
        <v>0</v>
      </c>
      <c r="N1083" s="2">
        <v>0</v>
      </c>
      <c r="O1083" s="2">
        <v>0</v>
      </c>
      <c r="X1083" s="2"/>
      <c r="Y1083" s="2"/>
      <c r="Z1083" s="2"/>
      <c r="AA1083" s="2"/>
    </row>
    <row r="1084" spans="1:27" x14ac:dyDescent="0.25">
      <c r="A1084" s="5" t="s">
        <v>2436</v>
      </c>
      <c r="B1084" s="5" t="str">
        <f>VLOOKUP(A1084,'ResOrg-group_definitions'!B667:C1141,2,FALSE)</f>
        <v>Whittier College</v>
      </c>
      <c r="C1084" s="5" t="s">
        <v>3245</v>
      </c>
      <c r="D1084" s="5" t="s">
        <v>9</v>
      </c>
      <c r="E1084" s="2">
        <v>57</v>
      </c>
      <c r="F1084" s="2">
        <v>208</v>
      </c>
      <c r="G1084" s="2">
        <v>27.4</v>
      </c>
      <c r="H1084" s="2">
        <v>42</v>
      </c>
      <c r="I1084" s="2">
        <v>15</v>
      </c>
      <c r="J1084" s="2">
        <v>14</v>
      </c>
      <c r="K1084" s="2">
        <v>17</v>
      </c>
      <c r="L1084" s="2">
        <v>9</v>
      </c>
      <c r="M1084" s="2">
        <v>2</v>
      </c>
      <c r="N1084" s="2">
        <v>42</v>
      </c>
      <c r="O1084" s="2">
        <v>0</v>
      </c>
      <c r="R1084" s="2">
        <v>26.32</v>
      </c>
      <c r="S1084" s="2">
        <v>24.56</v>
      </c>
      <c r="T1084" s="2">
        <v>29.82</v>
      </c>
      <c r="U1084" s="2">
        <v>15.79</v>
      </c>
      <c r="V1084" s="2">
        <v>3.51</v>
      </c>
      <c r="W1084" s="2">
        <v>100</v>
      </c>
      <c r="X1084" s="2"/>
      <c r="Y1084" s="2"/>
      <c r="Z1084" s="2"/>
      <c r="AA1084" s="2"/>
    </row>
    <row r="1085" spans="1:27" x14ac:dyDescent="0.25">
      <c r="A1085" s="5" t="s">
        <v>2438</v>
      </c>
      <c r="B1085" s="5" t="str">
        <f>VLOOKUP(A1085,'ResOrg-group_definitions'!B668:C1142,2,FALSE)</f>
        <v>Wilbur Wright College</v>
      </c>
      <c r="C1085" s="5" t="s">
        <v>3245</v>
      </c>
      <c r="D1085" s="5" t="s">
        <v>9</v>
      </c>
      <c r="E1085" s="2">
        <v>4</v>
      </c>
      <c r="F1085" s="2">
        <v>13</v>
      </c>
      <c r="G1085" s="2">
        <v>30.77</v>
      </c>
      <c r="H1085" s="2">
        <v>4</v>
      </c>
      <c r="I1085" s="2">
        <v>0</v>
      </c>
      <c r="J1085" s="2">
        <v>1</v>
      </c>
      <c r="K1085" s="2">
        <v>2</v>
      </c>
      <c r="L1085" s="2">
        <v>1</v>
      </c>
      <c r="M1085" s="2">
        <v>0</v>
      </c>
      <c r="N1085" s="2">
        <v>4</v>
      </c>
      <c r="O1085" s="2">
        <v>0</v>
      </c>
      <c r="R1085" s="2">
        <v>0</v>
      </c>
      <c r="S1085" s="2">
        <v>25</v>
      </c>
      <c r="T1085" s="2">
        <v>50</v>
      </c>
      <c r="U1085" s="2">
        <v>25</v>
      </c>
      <c r="V1085" s="2">
        <v>0</v>
      </c>
      <c r="W1085" s="2">
        <v>100</v>
      </c>
      <c r="X1085" s="2"/>
      <c r="Y1085" s="2"/>
      <c r="Z1085" s="2"/>
      <c r="AA1085" s="2"/>
    </row>
    <row r="1086" spans="1:27" x14ac:dyDescent="0.25">
      <c r="A1086" s="5" t="s">
        <v>2440</v>
      </c>
      <c r="B1086" s="5" t="str">
        <f>VLOOKUP(A1086,'ResOrg-group_definitions'!B669:C1143,2,FALSE)</f>
        <v>William Paterson University</v>
      </c>
      <c r="C1086" s="5" t="s">
        <v>3245</v>
      </c>
      <c r="D1086" s="5" t="s">
        <v>9</v>
      </c>
      <c r="E1086" s="2">
        <v>183</v>
      </c>
      <c r="F1086" s="2">
        <v>1174</v>
      </c>
      <c r="G1086" s="2">
        <v>15.59</v>
      </c>
      <c r="H1086" s="2">
        <v>129</v>
      </c>
      <c r="I1086" s="2">
        <v>54</v>
      </c>
      <c r="J1086" s="2">
        <v>41</v>
      </c>
      <c r="K1086" s="2">
        <v>43</v>
      </c>
      <c r="L1086" s="2">
        <v>26</v>
      </c>
      <c r="M1086" s="2">
        <v>19</v>
      </c>
      <c r="N1086" s="2">
        <v>129</v>
      </c>
      <c r="O1086" s="2">
        <v>0</v>
      </c>
      <c r="R1086" s="2">
        <v>29.51</v>
      </c>
      <c r="S1086" s="2">
        <v>22.4</v>
      </c>
      <c r="T1086" s="2">
        <v>23.5</v>
      </c>
      <c r="U1086" s="2">
        <v>14.21</v>
      </c>
      <c r="V1086" s="2">
        <v>10.38</v>
      </c>
      <c r="W1086" s="2">
        <v>100</v>
      </c>
      <c r="X1086" s="2"/>
      <c r="Y1086" s="2"/>
      <c r="Z1086" s="2"/>
      <c r="AA1086" s="2"/>
    </row>
    <row r="1087" spans="1:27" x14ac:dyDescent="0.25">
      <c r="A1087" s="5" t="s">
        <v>1546</v>
      </c>
      <c r="B1087" s="5" t="str">
        <f>VLOOKUP(A1087,'ResOrg-group_definitions'!B670:C1144,2,FALSE)</f>
        <v>Woodbury University</v>
      </c>
      <c r="C1087" s="5" t="s">
        <v>3245</v>
      </c>
      <c r="D1087" s="5" t="s">
        <v>9</v>
      </c>
      <c r="E1087" s="2">
        <v>0</v>
      </c>
      <c r="F1087" s="2">
        <v>199</v>
      </c>
      <c r="G1087" s="2">
        <v>0</v>
      </c>
      <c r="H1087" s="2">
        <v>0</v>
      </c>
      <c r="I1087" s="2">
        <v>0</v>
      </c>
      <c r="J1087" s="2">
        <v>0</v>
      </c>
      <c r="K1087" s="2">
        <v>0</v>
      </c>
      <c r="L1087" s="2">
        <v>0</v>
      </c>
      <c r="M1087" s="2">
        <v>0</v>
      </c>
      <c r="N1087" s="2">
        <v>0</v>
      </c>
      <c r="O1087" s="2">
        <v>0</v>
      </c>
      <c r="X1087" s="2"/>
      <c r="Y1087" s="2"/>
      <c r="Z1087" s="2"/>
      <c r="AA1087" s="2"/>
    </row>
    <row r="1088" spans="1:27" x14ac:dyDescent="0.25">
      <c r="A1088" s="5" t="s">
        <v>1548</v>
      </c>
      <c r="B1088" s="5" t="str">
        <f>VLOOKUP(A1088,'ResOrg-group_definitions'!B671:C1145,2,FALSE)</f>
        <v>World Mission University</v>
      </c>
      <c r="C1088" s="5" t="s">
        <v>3245</v>
      </c>
      <c r="D1088" s="5" t="s">
        <v>9</v>
      </c>
      <c r="E1088" s="2">
        <v>0</v>
      </c>
      <c r="F1088" s="2">
        <v>1</v>
      </c>
      <c r="G1088" s="2">
        <v>0</v>
      </c>
      <c r="H1088" s="2">
        <v>0</v>
      </c>
      <c r="I1088" s="2">
        <v>0</v>
      </c>
      <c r="J1088" s="2">
        <v>0</v>
      </c>
      <c r="K1088" s="2">
        <v>0</v>
      </c>
      <c r="L1088" s="2">
        <v>0</v>
      </c>
      <c r="M1088" s="2">
        <v>0</v>
      </c>
      <c r="N1088" s="2">
        <v>0</v>
      </c>
      <c r="O1088" s="2">
        <v>0</v>
      </c>
      <c r="X1088" s="2"/>
      <c r="Y1088" s="2"/>
      <c r="Z1088" s="2"/>
      <c r="AA1088" s="2"/>
    </row>
    <row r="1089" spans="1:27" x14ac:dyDescent="0.25">
      <c r="A1089" s="5" t="s">
        <v>2442</v>
      </c>
      <c r="B1089" s="5" t="str">
        <f>VLOOKUP(A1089,'ResOrg-group_definitions'!B672:C1146,2,FALSE)</f>
        <v>Yakima Valley College</v>
      </c>
      <c r="C1089" s="5" t="s">
        <v>3245</v>
      </c>
      <c r="D1089" s="5" t="s">
        <v>9</v>
      </c>
      <c r="E1089" s="2">
        <v>11</v>
      </c>
      <c r="F1089" s="2">
        <v>26</v>
      </c>
      <c r="G1089" s="2">
        <v>42.31</v>
      </c>
      <c r="H1089" s="2">
        <v>5</v>
      </c>
      <c r="I1089" s="2">
        <v>6</v>
      </c>
      <c r="J1089" s="2">
        <v>0</v>
      </c>
      <c r="K1089" s="2">
        <v>4</v>
      </c>
      <c r="L1089" s="2">
        <v>0</v>
      </c>
      <c r="M1089" s="2">
        <v>1</v>
      </c>
      <c r="N1089" s="2">
        <v>5</v>
      </c>
      <c r="O1089" s="2">
        <v>0</v>
      </c>
      <c r="R1089" s="2">
        <v>54.55</v>
      </c>
      <c r="S1089" s="2">
        <v>0</v>
      </c>
      <c r="T1089" s="2">
        <v>36.36</v>
      </c>
      <c r="U1089" s="2">
        <v>0</v>
      </c>
      <c r="V1089" s="2">
        <v>9.09</v>
      </c>
      <c r="W1089" s="2">
        <v>100</v>
      </c>
      <c r="X1089" s="2"/>
      <c r="Y1089" s="2"/>
      <c r="Z1089" s="2"/>
      <c r="AA1089" s="2"/>
    </row>
    <row r="1090" spans="1:27" x14ac:dyDescent="0.25">
      <c r="A1090" s="5" t="s">
        <v>1550</v>
      </c>
      <c r="B1090" s="5" t="str">
        <f>VLOOKUP(A1090,'ResOrg-group_definitions'!B673:C1147,2,FALSE)</f>
        <v>York College, City University of New York</v>
      </c>
      <c r="C1090" s="5" t="s">
        <v>3245</v>
      </c>
      <c r="D1090" s="5" t="s">
        <v>9</v>
      </c>
      <c r="E1090" s="2">
        <v>44</v>
      </c>
      <c r="F1090" s="2">
        <v>188</v>
      </c>
      <c r="G1090" s="2">
        <v>23.4</v>
      </c>
      <c r="H1090" s="2">
        <v>37</v>
      </c>
      <c r="I1090" s="2">
        <v>7</v>
      </c>
      <c r="J1090" s="2">
        <v>6</v>
      </c>
      <c r="K1090" s="2">
        <v>11</v>
      </c>
      <c r="L1090" s="2">
        <v>11</v>
      </c>
      <c r="M1090" s="2">
        <v>9</v>
      </c>
      <c r="N1090" s="2">
        <v>37</v>
      </c>
      <c r="O1090" s="2">
        <v>0</v>
      </c>
      <c r="R1090" s="2">
        <v>15.91</v>
      </c>
      <c r="S1090" s="2">
        <v>13.64</v>
      </c>
      <c r="T1090" s="2">
        <v>25</v>
      </c>
      <c r="U1090" s="2">
        <v>25</v>
      </c>
      <c r="V1090" s="2">
        <v>20.45</v>
      </c>
      <c r="W1090" s="2">
        <v>100</v>
      </c>
      <c r="X1090" s="2"/>
      <c r="Y1090" s="2"/>
      <c r="Z1090" s="2"/>
      <c r="AA1090" s="2"/>
    </row>
    <row r="1091" spans="1:27" x14ac:dyDescent="0.25">
      <c r="A1091" s="5" t="s">
        <v>1237</v>
      </c>
      <c r="B1091" s="5" t="str">
        <f>VLOOKUP(A1091,'ResOrg-group_definitions'!B16:C202,2,FALSE)</f>
        <v>Adelphi University</v>
      </c>
      <c r="C1091" s="1" t="s">
        <v>3247</v>
      </c>
      <c r="E1091" s="2">
        <v>245</v>
      </c>
      <c r="F1091" s="2">
        <v>1432</v>
      </c>
      <c r="G1091" s="2">
        <v>17.11</v>
      </c>
      <c r="H1091" s="2">
        <v>177</v>
      </c>
      <c r="I1091" s="2">
        <v>68</v>
      </c>
      <c r="J1091" s="2">
        <v>77</v>
      </c>
      <c r="K1091" s="2">
        <v>41</v>
      </c>
      <c r="L1091" s="2">
        <v>45</v>
      </c>
      <c r="M1091" s="2">
        <v>14</v>
      </c>
      <c r="N1091" s="2">
        <v>177</v>
      </c>
      <c r="O1091" s="2">
        <v>0</v>
      </c>
      <c r="R1091" s="2">
        <v>27.76</v>
      </c>
      <c r="S1091" s="2">
        <v>31.43</v>
      </c>
      <c r="T1091" s="2">
        <v>16.73</v>
      </c>
      <c r="U1091" s="2">
        <v>18.37</v>
      </c>
      <c r="V1091" s="2">
        <v>5.71</v>
      </c>
      <c r="W1091" s="2">
        <v>100</v>
      </c>
      <c r="X1091" s="2"/>
      <c r="Y1091" s="2"/>
      <c r="Z1091" s="2"/>
      <c r="AA1091" s="2"/>
    </row>
    <row r="1092" spans="1:27" x14ac:dyDescent="0.25">
      <c r="A1092" s="5" t="s">
        <v>1241</v>
      </c>
      <c r="B1092" s="5" t="str">
        <f>VLOOKUP(A1092,'ResOrg-group_definitions'!B17:C203,2,FALSE)</f>
        <v>American Samoa Community College</v>
      </c>
      <c r="C1092" s="5" t="s">
        <v>3247</v>
      </c>
      <c r="E1092" s="2">
        <v>17</v>
      </c>
      <c r="F1092" s="2">
        <v>23</v>
      </c>
      <c r="G1092" s="2">
        <v>73.91</v>
      </c>
      <c r="H1092" s="2">
        <v>11</v>
      </c>
      <c r="I1092" s="2">
        <v>6</v>
      </c>
      <c r="J1092" s="2">
        <v>0</v>
      </c>
      <c r="K1092" s="2">
        <v>6</v>
      </c>
      <c r="L1092" s="2">
        <v>2</v>
      </c>
      <c r="M1092" s="2">
        <v>3</v>
      </c>
      <c r="N1092" s="2">
        <v>11</v>
      </c>
      <c r="O1092" s="2">
        <v>0</v>
      </c>
      <c r="R1092" s="2">
        <v>35.29</v>
      </c>
      <c r="S1092" s="2">
        <v>0</v>
      </c>
      <c r="T1092" s="2">
        <v>35.29</v>
      </c>
      <c r="U1092" s="2">
        <v>11.76</v>
      </c>
      <c r="V1092" s="2">
        <v>17.649999999999999</v>
      </c>
      <c r="W1092" s="2">
        <v>100</v>
      </c>
      <c r="X1092" s="2"/>
      <c r="Y1092" s="2"/>
      <c r="Z1092" s="2"/>
      <c r="AA1092" s="2"/>
    </row>
    <row r="1093" spans="1:27" x14ac:dyDescent="0.25">
      <c r="A1093" s="5" t="s">
        <v>1243</v>
      </c>
      <c r="B1093" s="5" t="str">
        <f>VLOOKUP(A1093,'ResOrg-group_definitions'!B18:C204,2,FALSE)</f>
        <v>Andrews University</v>
      </c>
      <c r="C1093" s="5" t="s">
        <v>3247</v>
      </c>
      <c r="E1093" s="2">
        <v>207</v>
      </c>
      <c r="F1093" s="2">
        <v>442</v>
      </c>
      <c r="G1093" s="2">
        <v>46.83</v>
      </c>
      <c r="H1093" s="2">
        <v>180</v>
      </c>
      <c r="I1093" s="2">
        <v>27</v>
      </c>
      <c r="J1093" s="2">
        <v>35</v>
      </c>
      <c r="K1093" s="2">
        <v>31</v>
      </c>
      <c r="L1093" s="2">
        <v>40</v>
      </c>
      <c r="M1093" s="2">
        <v>74</v>
      </c>
      <c r="N1093" s="2">
        <v>180</v>
      </c>
      <c r="O1093" s="2">
        <v>0</v>
      </c>
      <c r="R1093" s="2">
        <v>13.04</v>
      </c>
      <c r="S1093" s="2">
        <v>16.91</v>
      </c>
      <c r="T1093" s="2">
        <v>14.98</v>
      </c>
      <c r="U1093" s="2">
        <v>19.32</v>
      </c>
      <c r="V1093" s="2">
        <v>35.75</v>
      </c>
      <c r="W1093" s="2">
        <v>100</v>
      </c>
      <c r="X1093" s="2"/>
      <c r="Y1093" s="2"/>
      <c r="Z1093" s="2"/>
      <c r="AA1093" s="2"/>
    </row>
    <row r="1094" spans="1:27" x14ac:dyDescent="0.25">
      <c r="A1094" s="5" t="s">
        <v>1245</v>
      </c>
      <c r="B1094" s="5" t="str">
        <f>VLOOKUP(A1094,'ResOrg-group_definitions'!B19:C205,2,FALSE)</f>
        <v>Augsburg University</v>
      </c>
      <c r="C1094" s="5" t="s">
        <v>3247</v>
      </c>
      <c r="E1094" s="2">
        <v>158</v>
      </c>
      <c r="F1094" s="2">
        <v>372</v>
      </c>
      <c r="G1094" s="2">
        <v>42.47</v>
      </c>
      <c r="H1094" s="2">
        <v>113</v>
      </c>
      <c r="I1094" s="2">
        <v>45</v>
      </c>
      <c r="J1094" s="2">
        <v>19</v>
      </c>
      <c r="K1094" s="2">
        <v>30</v>
      </c>
      <c r="L1094" s="2">
        <v>42</v>
      </c>
      <c r="M1094" s="2">
        <v>22</v>
      </c>
      <c r="N1094" s="2">
        <v>113</v>
      </c>
      <c r="O1094" s="2">
        <v>0</v>
      </c>
      <c r="R1094" s="2">
        <v>28.48</v>
      </c>
      <c r="S1094" s="2">
        <v>12.03</v>
      </c>
      <c r="T1094" s="2">
        <v>18.989999999999998</v>
      </c>
      <c r="U1094" s="2">
        <v>26.58</v>
      </c>
      <c r="V1094" s="2">
        <v>13.92</v>
      </c>
      <c r="W1094" s="2">
        <v>100</v>
      </c>
      <c r="X1094" s="2"/>
      <c r="Y1094" s="2"/>
      <c r="Z1094" s="2"/>
      <c r="AA1094" s="2"/>
    </row>
    <row r="1095" spans="1:27" x14ac:dyDescent="0.25">
      <c r="A1095" s="5" t="s">
        <v>1247</v>
      </c>
      <c r="B1095" s="5" t="str">
        <f>VLOOKUP(A1095,'ResOrg-group_definitions'!B20:C206,2,FALSE)</f>
        <v>Austin College</v>
      </c>
      <c r="C1095" s="5" t="s">
        <v>3247</v>
      </c>
      <c r="E1095" s="2">
        <v>42</v>
      </c>
      <c r="F1095" s="2">
        <v>117</v>
      </c>
      <c r="G1095" s="2">
        <v>35.9</v>
      </c>
      <c r="H1095" s="2">
        <v>34</v>
      </c>
      <c r="I1095" s="2">
        <v>8</v>
      </c>
      <c r="J1095" s="2">
        <v>2</v>
      </c>
      <c r="K1095" s="2">
        <v>11</v>
      </c>
      <c r="L1095" s="2">
        <v>16</v>
      </c>
      <c r="M1095" s="2">
        <v>5</v>
      </c>
      <c r="N1095" s="2">
        <v>34</v>
      </c>
      <c r="O1095" s="2">
        <v>0</v>
      </c>
      <c r="R1095" s="2">
        <v>19.05</v>
      </c>
      <c r="S1095" s="2">
        <v>4.76</v>
      </c>
      <c r="T1095" s="2">
        <v>26.19</v>
      </c>
      <c r="U1095" s="2">
        <v>38.1</v>
      </c>
      <c r="V1095" s="2">
        <v>11.9</v>
      </c>
      <c r="W1095" s="2">
        <v>100</v>
      </c>
      <c r="X1095" s="2"/>
      <c r="Y1095" s="2"/>
      <c r="Z1095" s="2"/>
      <c r="AA1095" s="2"/>
    </row>
    <row r="1096" spans="1:27" x14ac:dyDescent="0.25">
      <c r="A1096" s="5" t="s">
        <v>1253</v>
      </c>
      <c r="B1096" s="5" t="str">
        <f>VLOOKUP(A1096,'ResOrg-group_definitions'!B21:C207,2,FALSE)</f>
        <v>Benedictine University</v>
      </c>
      <c r="C1096" s="5" t="s">
        <v>3247</v>
      </c>
      <c r="E1096" s="2">
        <v>52</v>
      </c>
      <c r="F1096" s="2">
        <v>250</v>
      </c>
      <c r="G1096" s="2">
        <v>20.8</v>
      </c>
      <c r="H1096" s="2">
        <v>37</v>
      </c>
      <c r="I1096" s="2">
        <v>15</v>
      </c>
      <c r="J1096" s="2">
        <v>10</v>
      </c>
      <c r="K1096" s="2">
        <v>11</v>
      </c>
      <c r="L1096" s="2">
        <v>14</v>
      </c>
      <c r="M1096" s="2">
        <v>2</v>
      </c>
      <c r="N1096" s="2">
        <v>37</v>
      </c>
      <c r="O1096" s="2">
        <v>0</v>
      </c>
      <c r="R1096" s="2">
        <v>28.85</v>
      </c>
      <c r="S1096" s="2">
        <v>19.23</v>
      </c>
      <c r="T1096" s="2">
        <v>21.15</v>
      </c>
      <c r="U1096" s="2">
        <v>26.92</v>
      </c>
      <c r="V1096" s="2">
        <v>3.85</v>
      </c>
      <c r="W1096" s="2">
        <v>100</v>
      </c>
      <c r="X1096" s="2"/>
      <c r="Y1096" s="2"/>
      <c r="Z1096" s="2"/>
      <c r="AA1096" s="2"/>
    </row>
    <row r="1097" spans="1:27" x14ac:dyDescent="0.25">
      <c r="A1097" s="5" t="s">
        <v>1261</v>
      </c>
      <c r="B1097" s="5" t="str">
        <f>VLOOKUP(A1097,'ResOrg-group_definitions'!B22:C208,2,FALSE)</f>
        <v>Biola University</v>
      </c>
      <c r="C1097" s="5" t="s">
        <v>3247</v>
      </c>
      <c r="E1097" s="2">
        <v>24</v>
      </c>
      <c r="F1097" s="2">
        <v>487</v>
      </c>
      <c r="G1097" s="2">
        <v>4.93</v>
      </c>
      <c r="H1097" s="2">
        <v>18</v>
      </c>
      <c r="I1097" s="2">
        <v>6</v>
      </c>
      <c r="J1097" s="2">
        <v>4</v>
      </c>
      <c r="K1097" s="2">
        <v>5</v>
      </c>
      <c r="L1097" s="2">
        <v>4</v>
      </c>
      <c r="M1097" s="2">
        <v>5</v>
      </c>
      <c r="N1097" s="2">
        <v>18</v>
      </c>
      <c r="O1097" s="2">
        <v>0</v>
      </c>
      <c r="R1097" s="2">
        <v>25</v>
      </c>
      <c r="S1097" s="2">
        <v>16.670000000000002</v>
      </c>
      <c r="T1097" s="2">
        <v>20.83</v>
      </c>
      <c r="U1097" s="2">
        <v>16.670000000000002</v>
      </c>
      <c r="V1097" s="2">
        <v>20.83</v>
      </c>
      <c r="W1097" s="2">
        <v>100</v>
      </c>
      <c r="X1097" s="2"/>
      <c r="Y1097" s="2"/>
      <c r="Z1097" s="2"/>
      <c r="AA1097" s="2"/>
    </row>
    <row r="1098" spans="1:27" x14ac:dyDescent="0.25">
      <c r="A1098" s="5" t="s">
        <v>1263</v>
      </c>
      <c r="B1098" s="5" t="str">
        <f>VLOOKUP(A1098,'ResOrg-group_definitions'!B23:C209,2,FALSE)</f>
        <v>Brooklyn College</v>
      </c>
      <c r="C1098" s="5" t="s">
        <v>3247</v>
      </c>
      <c r="E1098" s="2">
        <v>610</v>
      </c>
      <c r="F1098" s="2">
        <v>1723</v>
      </c>
      <c r="G1098" s="2">
        <v>35.4</v>
      </c>
      <c r="H1098" s="2">
        <v>441</v>
      </c>
      <c r="I1098" s="2">
        <v>169</v>
      </c>
      <c r="J1098" s="2">
        <v>183</v>
      </c>
      <c r="K1098" s="2">
        <v>112</v>
      </c>
      <c r="L1098" s="2">
        <v>91</v>
      </c>
      <c r="M1098" s="2">
        <v>55</v>
      </c>
      <c r="N1098" s="2">
        <v>441</v>
      </c>
      <c r="O1098" s="2">
        <v>0</v>
      </c>
      <c r="R1098" s="2">
        <v>27.7</v>
      </c>
      <c r="S1098" s="2">
        <v>30</v>
      </c>
      <c r="T1098" s="2">
        <v>18.36</v>
      </c>
      <c r="U1098" s="2">
        <v>14.92</v>
      </c>
      <c r="V1098" s="2">
        <v>9.02</v>
      </c>
      <c r="W1098" s="2">
        <v>100</v>
      </c>
      <c r="X1098" s="2"/>
      <c r="Y1098" s="2"/>
      <c r="Z1098" s="2"/>
      <c r="AA1098" s="2"/>
    </row>
    <row r="1099" spans="1:27" x14ac:dyDescent="0.25">
      <c r="A1099" s="5" t="s">
        <v>1269</v>
      </c>
      <c r="B1099" s="5" t="str">
        <f>VLOOKUP(A1099,'ResOrg-group_definitions'!B24:C210,2,FALSE)</f>
        <v>California Polytechnic State University</v>
      </c>
      <c r="C1099" s="5" t="s">
        <v>3247</v>
      </c>
      <c r="E1099" s="2">
        <v>1408</v>
      </c>
      <c r="F1099" s="2">
        <v>3907</v>
      </c>
      <c r="G1099" s="2">
        <v>36.04</v>
      </c>
      <c r="H1099" s="2">
        <v>1104</v>
      </c>
      <c r="I1099" s="2">
        <v>304</v>
      </c>
      <c r="J1099" s="2">
        <v>219</v>
      </c>
      <c r="K1099" s="2">
        <v>435</v>
      </c>
      <c r="L1099" s="2">
        <v>212</v>
      </c>
      <c r="M1099" s="2">
        <v>238</v>
      </c>
      <c r="N1099" s="2">
        <v>1104</v>
      </c>
      <c r="O1099" s="2">
        <v>0</v>
      </c>
      <c r="R1099" s="2">
        <v>21.59</v>
      </c>
      <c r="S1099" s="2">
        <v>15.55</v>
      </c>
      <c r="T1099" s="2">
        <v>30.89</v>
      </c>
      <c r="U1099" s="2">
        <v>15.06</v>
      </c>
      <c r="V1099" s="2">
        <v>16.899999999999999</v>
      </c>
      <c r="W1099" s="2">
        <v>100</v>
      </c>
      <c r="X1099" s="2"/>
      <c r="Y1099" s="2"/>
      <c r="Z1099" s="2"/>
      <c r="AA1099" s="2"/>
    </row>
    <row r="1100" spans="1:27" x14ac:dyDescent="0.25">
      <c r="A1100" s="5" t="s">
        <v>1289</v>
      </c>
      <c r="B1100" s="5" t="str">
        <f>VLOOKUP(A1100,'ResOrg-group_definitions'!B25:C211,2,FALSE)</f>
        <v>Century College</v>
      </c>
      <c r="C1100" s="5" t="s">
        <v>3247</v>
      </c>
      <c r="E1100" s="2">
        <v>2</v>
      </c>
      <c r="F1100" s="2">
        <v>14</v>
      </c>
      <c r="G1100" s="2">
        <v>14.29</v>
      </c>
      <c r="H1100" s="2">
        <v>0</v>
      </c>
      <c r="I1100" s="2">
        <v>2</v>
      </c>
      <c r="J1100" s="2">
        <v>0</v>
      </c>
      <c r="K1100" s="2">
        <v>0</v>
      </c>
      <c r="L1100" s="2">
        <v>0</v>
      </c>
      <c r="M1100" s="2">
        <v>0</v>
      </c>
      <c r="N1100" s="2">
        <v>0</v>
      </c>
      <c r="O1100" s="2">
        <v>0</v>
      </c>
      <c r="R1100" s="2">
        <v>100</v>
      </c>
      <c r="S1100" s="2">
        <v>0</v>
      </c>
      <c r="T1100" s="2">
        <v>0</v>
      </c>
      <c r="U1100" s="2">
        <v>0</v>
      </c>
      <c r="V1100" s="2">
        <v>0</v>
      </c>
      <c r="W1100" s="2">
        <v>100</v>
      </c>
      <c r="X1100" s="2"/>
      <c r="Y1100" s="2"/>
      <c r="Z1100" s="2"/>
      <c r="AA1100" s="2"/>
    </row>
    <row r="1101" spans="1:27" x14ac:dyDescent="0.25">
      <c r="A1101" s="5" t="s">
        <v>1212</v>
      </c>
      <c r="B1101" s="5" t="str">
        <f>VLOOKUP(A1101,'ResOrg-group_definitions'!B26:C212,2,FALSE)</f>
        <v>Chaminade University of Honolulu</v>
      </c>
      <c r="C1101" s="5" t="s">
        <v>3247</v>
      </c>
      <c r="E1101" s="2">
        <v>48</v>
      </c>
      <c r="F1101" s="2">
        <v>130</v>
      </c>
      <c r="G1101" s="2">
        <v>36.92</v>
      </c>
      <c r="H1101" s="2">
        <v>37</v>
      </c>
      <c r="I1101" s="2">
        <v>11</v>
      </c>
      <c r="J1101" s="2">
        <v>4</v>
      </c>
      <c r="K1101" s="2">
        <v>24</v>
      </c>
      <c r="L1101" s="2">
        <v>3</v>
      </c>
      <c r="M1101" s="2">
        <v>6</v>
      </c>
      <c r="N1101" s="2">
        <v>37</v>
      </c>
      <c r="O1101" s="2">
        <v>0</v>
      </c>
      <c r="R1101" s="2">
        <v>22.92</v>
      </c>
      <c r="S1101" s="2">
        <v>8.33</v>
      </c>
      <c r="T1101" s="2">
        <v>50</v>
      </c>
      <c r="U1101" s="2">
        <v>6.25</v>
      </c>
      <c r="V1101" s="2">
        <v>12.5</v>
      </c>
      <c r="W1101" s="2">
        <v>100</v>
      </c>
      <c r="X1101" s="2"/>
      <c r="Y1101" s="2"/>
      <c r="Z1101" s="2"/>
      <c r="AA1101" s="2"/>
    </row>
    <row r="1102" spans="1:27" x14ac:dyDescent="0.25">
      <c r="A1102" s="5" t="s">
        <v>1294</v>
      </c>
      <c r="B1102" s="5" t="str">
        <f>VLOOKUP(A1102,'ResOrg-group_definitions'!B27:C213,2,FALSE)</f>
        <v>City College of San Francisco</v>
      </c>
      <c r="C1102" s="5" t="s">
        <v>3247</v>
      </c>
      <c r="E1102" s="2">
        <v>9</v>
      </c>
      <c r="F1102" s="2">
        <v>62</v>
      </c>
      <c r="G1102" s="2">
        <v>14.52</v>
      </c>
      <c r="H1102" s="2">
        <v>9</v>
      </c>
      <c r="I1102" s="2">
        <v>0</v>
      </c>
      <c r="J1102" s="2">
        <v>4</v>
      </c>
      <c r="K1102" s="2">
        <v>4</v>
      </c>
      <c r="L1102" s="2">
        <v>1</v>
      </c>
      <c r="M1102" s="2">
        <v>0</v>
      </c>
      <c r="N1102" s="2">
        <v>9</v>
      </c>
      <c r="O1102" s="2">
        <v>0</v>
      </c>
      <c r="R1102" s="2">
        <v>0</v>
      </c>
      <c r="S1102" s="2">
        <v>44.44</v>
      </c>
      <c r="T1102" s="2">
        <v>44.44</v>
      </c>
      <c r="U1102" s="2">
        <v>11.11</v>
      </c>
      <c r="V1102" s="2">
        <v>0</v>
      </c>
      <c r="W1102" s="2">
        <v>100</v>
      </c>
      <c r="X1102" s="2"/>
      <c r="Y1102" s="2"/>
      <c r="Z1102" s="2"/>
      <c r="AA1102" s="2"/>
    </row>
    <row r="1103" spans="1:27" x14ac:dyDescent="0.25">
      <c r="A1103" s="5" t="s">
        <v>1304</v>
      </c>
      <c r="B1103" s="5" t="str">
        <f>VLOOKUP(A1103,'ResOrg-group_definitions'!B28:C214,2,FALSE)</f>
        <v>College of Micronesia-FSM</v>
      </c>
      <c r="C1103" s="5" t="s">
        <v>3247</v>
      </c>
      <c r="E1103" s="2">
        <v>14</v>
      </c>
      <c r="F1103" s="2">
        <v>16</v>
      </c>
      <c r="G1103" s="2">
        <v>87.5</v>
      </c>
      <c r="H1103" s="2">
        <v>9</v>
      </c>
      <c r="I1103" s="2">
        <v>5</v>
      </c>
      <c r="J1103" s="2">
        <v>0</v>
      </c>
      <c r="K1103" s="2">
        <v>8</v>
      </c>
      <c r="L1103" s="2">
        <v>1</v>
      </c>
      <c r="M1103" s="2">
        <v>0</v>
      </c>
      <c r="N1103" s="2">
        <v>9</v>
      </c>
      <c r="O1103" s="2">
        <v>0</v>
      </c>
      <c r="R1103" s="2">
        <v>35.71</v>
      </c>
      <c r="S1103" s="2">
        <v>0</v>
      </c>
      <c r="T1103" s="2">
        <v>57.14</v>
      </c>
      <c r="U1103" s="2">
        <v>7.14</v>
      </c>
      <c r="V1103" s="2">
        <v>0</v>
      </c>
      <c r="W1103" s="2">
        <v>100</v>
      </c>
      <c r="X1103" s="2"/>
      <c r="Y1103" s="2"/>
      <c r="Z1103" s="2"/>
      <c r="AA1103" s="2"/>
    </row>
    <row r="1104" spans="1:27" x14ac:dyDescent="0.25">
      <c r="A1104" s="5" t="s">
        <v>1314</v>
      </c>
      <c r="B1104" s="5" t="str">
        <f>VLOOKUP(A1104,'ResOrg-group_definitions'!B29:C215,2,FALSE)</f>
        <v>College of the Marshall Islands</v>
      </c>
      <c r="C1104" s="5" t="s">
        <v>3247</v>
      </c>
      <c r="E1104" s="2">
        <v>4</v>
      </c>
      <c r="F1104" s="2">
        <v>5</v>
      </c>
      <c r="G1104" s="2">
        <v>80</v>
      </c>
      <c r="H1104" s="2">
        <v>3</v>
      </c>
      <c r="I1104" s="2">
        <v>1</v>
      </c>
      <c r="J1104" s="2">
        <v>1</v>
      </c>
      <c r="K1104" s="2">
        <v>1</v>
      </c>
      <c r="L1104" s="2">
        <v>0</v>
      </c>
      <c r="M1104" s="2">
        <v>1</v>
      </c>
      <c r="N1104" s="2">
        <v>3</v>
      </c>
      <c r="O1104" s="2">
        <v>0</v>
      </c>
      <c r="R1104" s="2">
        <v>25</v>
      </c>
      <c r="S1104" s="2">
        <v>25</v>
      </c>
      <c r="T1104" s="2">
        <v>25</v>
      </c>
      <c r="U1104" s="2">
        <v>0</v>
      </c>
      <c r="V1104" s="2">
        <v>25</v>
      </c>
      <c r="W1104" s="2">
        <v>100</v>
      </c>
      <c r="X1104" s="2"/>
      <c r="Y1104" s="2"/>
      <c r="Z1104" s="2"/>
      <c r="AA1104" s="2"/>
    </row>
    <row r="1105" spans="1:27" x14ac:dyDescent="0.25">
      <c r="A1105" s="5" t="s">
        <v>1316</v>
      </c>
      <c r="B1105" s="5" t="str">
        <f>VLOOKUP(A1105,'ResOrg-group_definitions'!B30:C216,2,FALSE)</f>
        <v>Community College of Philadelphia</v>
      </c>
      <c r="C1105" s="5" t="s">
        <v>3247</v>
      </c>
      <c r="E1105" s="2">
        <v>4</v>
      </c>
      <c r="F1105" s="2">
        <v>49</v>
      </c>
      <c r="G1105" s="2">
        <v>8.16</v>
      </c>
      <c r="H1105" s="2">
        <v>2</v>
      </c>
      <c r="I1105" s="2">
        <v>2</v>
      </c>
      <c r="J1105" s="2">
        <v>0</v>
      </c>
      <c r="K1105" s="2">
        <v>1</v>
      </c>
      <c r="L1105" s="2">
        <v>0</v>
      </c>
      <c r="M1105" s="2">
        <v>1</v>
      </c>
      <c r="N1105" s="2">
        <v>2</v>
      </c>
      <c r="O1105" s="2">
        <v>0</v>
      </c>
      <c r="R1105" s="2">
        <v>50</v>
      </c>
      <c r="S1105" s="2">
        <v>0</v>
      </c>
      <c r="T1105" s="2">
        <v>25</v>
      </c>
      <c r="U1105" s="2">
        <v>0</v>
      </c>
      <c r="V1105" s="2">
        <v>25</v>
      </c>
      <c r="W1105" s="2">
        <v>100</v>
      </c>
      <c r="X1105" s="2"/>
      <c r="Y1105" s="2"/>
      <c r="Z1105" s="2"/>
      <c r="AA1105" s="2"/>
    </row>
    <row r="1106" spans="1:27" x14ac:dyDescent="0.25">
      <c r="A1106" s="5" t="s">
        <v>1318</v>
      </c>
      <c r="B1106" s="5" t="str">
        <f>VLOOKUP(A1106,'ResOrg-group_definitions'!B31:C217,2,FALSE)</f>
        <v>Concordia University</v>
      </c>
      <c r="C1106" s="5" t="s">
        <v>3247</v>
      </c>
      <c r="E1106" s="2">
        <v>13</v>
      </c>
      <c r="F1106" s="2">
        <v>110</v>
      </c>
      <c r="G1106" s="2">
        <v>11.82</v>
      </c>
      <c r="H1106" s="2">
        <v>12</v>
      </c>
      <c r="I1106" s="2">
        <v>1</v>
      </c>
      <c r="J1106" s="2">
        <v>4</v>
      </c>
      <c r="K1106" s="2">
        <v>6</v>
      </c>
      <c r="L1106" s="2">
        <v>2</v>
      </c>
      <c r="M1106" s="2">
        <v>0</v>
      </c>
      <c r="N1106" s="2">
        <v>12</v>
      </c>
      <c r="O1106" s="2">
        <v>0</v>
      </c>
      <c r="R1106" s="2">
        <v>7.69</v>
      </c>
      <c r="S1106" s="2">
        <v>30.77</v>
      </c>
      <c r="T1106" s="2">
        <v>46.15</v>
      </c>
      <c r="U1106" s="2">
        <v>15.38</v>
      </c>
      <c r="V1106" s="2">
        <v>0</v>
      </c>
      <c r="W1106" s="2">
        <v>100</v>
      </c>
      <c r="X1106" s="2"/>
      <c r="Y1106" s="2"/>
      <c r="Z1106" s="2"/>
      <c r="AA1106" s="2"/>
    </row>
    <row r="1107" spans="1:27" x14ac:dyDescent="0.25">
      <c r="A1107" s="5" t="s">
        <v>1328</v>
      </c>
      <c r="B1107" s="5" t="str">
        <f>VLOOKUP(A1107,'ResOrg-group_definitions'!B32:C218,2,FALSE)</f>
        <v>Edmonds Community College</v>
      </c>
      <c r="C1107" s="5" t="s">
        <v>3247</v>
      </c>
      <c r="E1107" s="2">
        <v>14</v>
      </c>
      <c r="F1107" s="2">
        <v>27</v>
      </c>
      <c r="G1107" s="2">
        <v>51.85</v>
      </c>
      <c r="H1107" s="2">
        <v>6</v>
      </c>
      <c r="I1107" s="2">
        <v>8</v>
      </c>
      <c r="J1107" s="2">
        <v>1</v>
      </c>
      <c r="K1107" s="2">
        <v>0</v>
      </c>
      <c r="L1107" s="2">
        <v>2</v>
      </c>
      <c r="M1107" s="2">
        <v>3</v>
      </c>
      <c r="N1107" s="2">
        <v>6</v>
      </c>
      <c r="O1107" s="2">
        <v>0</v>
      </c>
      <c r="R1107" s="2">
        <v>57.14</v>
      </c>
      <c r="S1107" s="2">
        <v>7.14</v>
      </c>
      <c r="T1107" s="2">
        <v>0</v>
      </c>
      <c r="U1107" s="2">
        <v>14.29</v>
      </c>
      <c r="V1107" s="2">
        <v>21.43</v>
      </c>
      <c r="W1107" s="2">
        <v>100</v>
      </c>
      <c r="X1107" s="2"/>
      <c r="Y1107" s="2"/>
      <c r="Z1107" s="2"/>
      <c r="AA1107" s="2"/>
    </row>
    <row r="1108" spans="1:27" x14ac:dyDescent="0.25">
      <c r="A1108" s="5" t="s">
        <v>1336</v>
      </c>
      <c r="B1108" s="5" t="str">
        <f>VLOOKUP(A1108,'ResOrg-group_definitions'!B33:C219,2,FALSE)</f>
        <v>Folsom Lake College</v>
      </c>
      <c r="C1108" s="5" t="s">
        <v>3247</v>
      </c>
      <c r="E1108" s="2">
        <v>1</v>
      </c>
      <c r="F1108" s="2">
        <v>9</v>
      </c>
      <c r="G1108" s="2">
        <v>11.11</v>
      </c>
      <c r="H1108" s="2">
        <v>0</v>
      </c>
      <c r="I1108" s="2">
        <v>1</v>
      </c>
      <c r="J1108" s="2">
        <v>0</v>
      </c>
      <c r="K1108" s="2">
        <v>0</v>
      </c>
      <c r="L1108" s="2">
        <v>0</v>
      </c>
      <c r="M1108" s="2">
        <v>0</v>
      </c>
      <c r="N1108" s="2">
        <v>0</v>
      </c>
      <c r="O1108" s="2">
        <v>0</v>
      </c>
      <c r="R1108" s="2">
        <v>100</v>
      </c>
      <c r="S1108" s="2">
        <v>0</v>
      </c>
      <c r="T1108" s="2">
        <v>0</v>
      </c>
      <c r="U1108" s="2">
        <v>0</v>
      </c>
      <c r="V1108" s="2">
        <v>0</v>
      </c>
      <c r="W1108" s="2">
        <v>100</v>
      </c>
      <c r="X1108" s="2"/>
      <c r="Y1108" s="2"/>
      <c r="Z1108" s="2"/>
      <c r="AA1108" s="2"/>
    </row>
    <row r="1109" spans="1:27" x14ac:dyDescent="0.25">
      <c r="A1109" s="5" t="s">
        <v>1347</v>
      </c>
      <c r="B1109" s="5" t="str">
        <f>VLOOKUP(A1109,'ResOrg-group_definitions'!B34:C220,2,FALSE)</f>
        <v>Grace Mission University</v>
      </c>
      <c r="C1109" s="5" t="s">
        <v>3247</v>
      </c>
      <c r="E1109" s="2">
        <v>1</v>
      </c>
      <c r="F1109" s="2">
        <v>5</v>
      </c>
      <c r="G1109" s="2">
        <v>20</v>
      </c>
      <c r="H1109" s="2">
        <v>1</v>
      </c>
      <c r="I1109" s="2">
        <v>0</v>
      </c>
      <c r="J1109" s="2">
        <v>0</v>
      </c>
      <c r="K1109" s="2">
        <v>0</v>
      </c>
      <c r="L1109" s="2">
        <v>1</v>
      </c>
      <c r="M1109" s="2">
        <v>0</v>
      </c>
      <c r="N1109" s="2">
        <v>1</v>
      </c>
      <c r="O1109" s="2">
        <v>0</v>
      </c>
      <c r="R1109" s="2">
        <v>0</v>
      </c>
      <c r="S1109" s="2">
        <v>0</v>
      </c>
      <c r="T1109" s="2">
        <v>0</v>
      </c>
      <c r="U1109" s="2">
        <v>100</v>
      </c>
      <c r="V1109" s="2">
        <v>0</v>
      </c>
      <c r="W1109" s="2">
        <v>100</v>
      </c>
      <c r="X1109" s="2"/>
      <c r="Y1109" s="2"/>
      <c r="Z1109" s="2"/>
      <c r="AA1109" s="2"/>
    </row>
    <row r="1110" spans="1:27" x14ac:dyDescent="0.25">
      <c r="A1110" s="5" t="s">
        <v>1349</v>
      </c>
      <c r="B1110" s="5" t="str">
        <f>VLOOKUP(A1110,'ResOrg-group_definitions'!B35:C221,2,FALSE)</f>
        <v>Green River College</v>
      </c>
      <c r="C1110" s="5" t="s">
        <v>3247</v>
      </c>
      <c r="E1110" s="2">
        <v>5</v>
      </c>
      <c r="F1110" s="2">
        <v>17</v>
      </c>
      <c r="G1110" s="2">
        <v>29.41</v>
      </c>
      <c r="H1110" s="2">
        <v>4</v>
      </c>
      <c r="I1110" s="2">
        <v>1</v>
      </c>
      <c r="J1110" s="2">
        <v>1</v>
      </c>
      <c r="K1110" s="2">
        <v>1</v>
      </c>
      <c r="L1110" s="2">
        <v>2</v>
      </c>
      <c r="M1110" s="2">
        <v>0</v>
      </c>
      <c r="N1110" s="2">
        <v>4</v>
      </c>
      <c r="O1110" s="2">
        <v>0</v>
      </c>
      <c r="R1110" s="2">
        <v>20</v>
      </c>
      <c r="S1110" s="2">
        <v>20</v>
      </c>
      <c r="T1110" s="2">
        <v>20</v>
      </c>
      <c r="U1110" s="2">
        <v>40</v>
      </c>
      <c r="V1110" s="2">
        <v>0</v>
      </c>
      <c r="W1110" s="2">
        <v>100</v>
      </c>
      <c r="X1110" s="2"/>
      <c r="Y1110" s="2"/>
      <c r="Z1110" s="2"/>
      <c r="AA1110" s="2"/>
    </row>
    <row r="1111" spans="1:27" x14ac:dyDescent="0.25">
      <c r="A1111" s="5" t="s">
        <v>1351</v>
      </c>
      <c r="B1111" s="5" t="str">
        <f>VLOOKUP(A1111,'ResOrg-group_definitions'!B36:C222,2,FALSE)</f>
        <v>Guam Community College</v>
      </c>
      <c r="C1111" s="5" t="s">
        <v>3247</v>
      </c>
      <c r="E1111" s="2">
        <v>1</v>
      </c>
      <c r="F1111" s="2">
        <v>1</v>
      </c>
      <c r="G1111" s="2">
        <v>100</v>
      </c>
      <c r="H1111" s="2">
        <v>1</v>
      </c>
      <c r="I1111" s="2">
        <v>0</v>
      </c>
      <c r="J1111" s="2">
        <v>0</v>
      </c>
      <c r="K1111" s="2">
        <v>0</v>
      </c>
      <c r="L1111" s="2">
        <v>0</v>
      </c>
      <c r="M1111" s="2">
        <v>1</v>
      </c>
      <c r="N1111" s="2">
        <v>1</v>
      </c>
      <c r="O1111" s="2">
        <v>0</v>
      </c>
      <c r="R1111" s="2">
        <v>0</v>
      </c>
      <c r="S1111" s="2">
        <v>0</v>
      </c>
      <c r="T1111" s="2">
        <v>0</v>
      </c>
      <c r="U1111" s="2">
        <v>0</v>
      </c>
      <c r="V1111" s="2">
        <v>100</v>
      </c>
      <c r="W1111" s="2">
        <v>100</v>
      </c>
      <c r="X1111" s="2"/>
      <c r="Y1111" s="2"/>
      <c r="Z1111" s="2"/>
      <c r="AA1111" s="2"/>
    </row>
    <row r="1112" spans="1:27" x14ac:dyDescent="0.25">
      <c r="A1112" s="5" t="s">
        <v>1214</v>
      </c>
      <c r="B1112" s="5" t="str">
        <f>VLOOKUP(A1112,'ResOrg-group_definitions'!B37:C223,2,FALSE)</f>
        <v>Hawaii Community College</v>
      </c>
      <c r="C1112" s="5" t="s">
        <v>3247</v>
      </c>
      <c r="E1112" s="2">
        <v>2</v>
      </c>
      <c r="F1112" s="2">
        <v>5</v>
      </c>
      <c r="G1112" s="2">
        <v>40</v>
      </c>
      <c r="H1112" s="2">
        <v>1</v>
      </c>
      <c r="I1112" s="2">
        <v>1</v>
      </c>
      <c r="J1112" s="2">
        <v>0</v>
      </c>
      <c r="K1112" s="2">
        <v>1</v>
      </c>
      <c r="L1112" s="2">
        <v>0</v>
      </c>
      <c r="M1112" s="2">
        <v>0</v>
      </c>
      <c r="N1112" s="2">
        <v>1</v>
      </c>
      <c r="O1112" s="2">
        <v>0</v>
      </c>
      <c r="R1112" s="2">
        <v>50</v>
      </c>
      <c r="S1112" s="2">
        <v>0</v>
      </c>
      <c r="T1112" s="2">
        <v>50</v>
      </c>
      <c r="U1112" s="2">
        <v>0</v>
      </c>
      <c r="V1112" s="2">
        <v>0</v>
      </c>
      <c r="W1112" s="2">
        <v>100</v>
      </c>
      <c r="X1112" s="2"/>
      <c r="Y1112" s="2"/>
      <c r="Z1112" s="2"/>
      <c r="AA1112" s="2"/>
    </row>
    <row r="1113" spans="1:27" x14ac:dyDescent="0.25">
      <c r="A1113" s="5" t="s">
        <v>1216</v>
      </c>
      <c r="B1113" s="5" t="str">
        <f>VLOOKUP(A1113,'ResOrg-group_definitions'!B38:C224,2,FALSE)</f>
        <v>Hawaii Pacific University</v>
      </c>
      <c r="C1113" s="5" t="s">
        <v>3247</v>
      </c>
      <c r="E1113" s="2">
        <v>119</v>
      </c>
      <c r="F1113" s="2">
        <v>358</v>
      </c>
      <c r="G1113" s="2">
        <v>33.24</v>
      </c>
      <c r="H1113" s="2">
        <v>73</v>
      </c>
      <c r="I1113" s="2">
        <v>46</v>
      </c>
      <c r="J1113" s="2">
        <v>17</v>
      </c>
      <c r="K1113" s="2">
        <v>28</v>
      </c>
      <c r="L1113" s="2">
        <v>14</v>
      </c>
      <c r="M1113" s="2">
        <v>14</v>
      </c>
      <c r="N1113" s="2">
        <v>73</v>
      </c>
      <c r="O1113" s="2">
        <v>0</v>
      </c>
      <c r="R1113" s="2">
        <v>38.659999999999997</v>
      </c>
      <c r="S1113" s="2">
        <v>14.29</v>
      </c>
      <c r="T1113" s="2">
        <v>23.53</v>
      </c>
      <c r="U1113" s="2">
        <v>11.76</v>
      </c>
      <c r="V1113" s="2">
        <v>11.76</v>
      </c>
      <c r="W1113" s="2">
        <v>100</v>
      </c>
      <c r="X1113" s="2"/>
      <c r="Y1113" s="2"/>
      <c r="Z1113" s="2"/>
      <c r="AA1113" s="2"/>
    </row>
    <row r="1114" spans="1:27" x14ac:dyDescent="0.25">
      <c r="A1114" s="5" t="s">
        <v>1218</v>
      </c>
      <c r="B1114" s="5" t="str">
        <f>VLOOKUP(A1114,'ResOrg-group_definitions'!B39:C225,2,FALSE)</f>
        <v>Honolulu Community College</v>
      </c>
      <c r="C1114" s="5" t="s">
        <v>3247</v>
      </c>
      <c r="E1114" s="2">
        <v>2</v>
      </c>
      <c r="F1114" s="2">
        <v>3</v>
      </c>
      <c r="G1114" s="2">
        <v>66.67</v>
      </c>
      <c r="H1114" s="2">
        <v>2</v>
      </c>
      <c r="I1114" s="2">
        <v>0</v>
      </c>
      <c r="J1114" s="2">
        <v>0</v>
      </c>
      <c r="K1114" s="2">
        <v>0</v>
      </c>
      <c r="L1114" s="2">
        <v>2</v>
      </c>
      <c r="M1114" s="2">
        <v>0</v>
      </c>
      <c r="N1114" s="2">
        <v>2</v>
      </c>
      <c r="O1114" s="2">
        <v>0</v>
      </c>
      <c r="R1114" s="2">
        <v>0</v>
      </c>
      <c r="S1114" s="2">
        <v>0</v>
      </c>
      <c r="T1114" s="2">
        <v>0</v>
      </c>
      <c r="U1114" s="2">
        <v>100</v>
      </c>
      <c r="V1114" s="2">
        <v>0</v>
      </c>
      <c r="W1114" s="2">
        <v>100</v>
      </c>
      <c r="X1114" s="2"/>
      <c r="Y1114" s="2"/>
      <c r="Z1114" s="2"/>
      <c r="AA1114" s="2"/>
    </row>
    <row r="1115" spans="1:27" x14ac:dyDescent="0.25">
      <c r="A1115" s="5" t="s">
        <v>1363</v>
      </c>
      <c r="B1115" s="5" t="str">
        <f>VLOOKUP(A1115,'ResOrg-group_definitions'!B40:C226,2,FALSE)</f>
        <v>Howard Community College</v>
      </c>
      <c r="C1115" s="5" t="s">
        <v>3247</v>
      </c>
      <c r="E1115" s="2">
        <v>10</v>
      </c>
      <c r="F1115" s="2">
        <v>29</v>
      </c>
      <c r="G1115" s="2">
        <v>34.479999999999997</v>
      </c>
      <c r="H1115" s="2">
        <v>8</v>
      </c>
      <c r="I1115" s="2">
        <v>2</v>
      </c>
      <c r="J1115" s="2">
        <v>0</v>
      </c>
      <c r="K1115" s="2">
        <v>6</v>
      </c>
      <c r="L1115" s="2">
        <v>2</v>
      </c>
      <c r="M1115" s="2">
        <v>0</v>
      </c>
      <c r="N1115" s="2">
        <v>8</v>
      </c>
      <c r="O1115" s="2">
        <v>0</v>
      </c>
      <c r="R1115" s="2">
        <v>20</v>
      </c>
      <c r="S1115" s="2">
        <v>0</v>
      </c>
      <c r="T1115" s="2">
        <v>60</v>
      </c>
      <c r="U1115" s="2">
        <v>20</v>
      </c>
      <c r="V1115" s="2">
        <v>0</v>
      </c>
      <c r="W1115" s="2">
        <v>100</v>
      </c>
      <c r="X1115" s="2"/>
      <c r="Y1115" s="2"/>
      <c r="Z1115" s="2"/>
      <c r="AA1115" s="2"/>
    </row>
    <row r="1116" spans="1:27" x14ac:dyDescent="0.25">
      <c r="A1116" s="5" t="s">
        <v>1369</v>
      </c>
      <c r="B1116" s="5" t="str">
        <f>VLOOKUP(A1116,'ResOrg-group_definitions'!B41:C227,2,FALSE)</f>
        <v>Irvine Valley College</v>
      </c>
      <c r="C1116" s="5" t="s">
        <v>3247</v>
      </c>
      <c r="E1116" s="2">
        <v>3</v>
      </c>
      <c r="F1116" s="2">
        <v>85</v>
      </c>
      <c r="G1116" s="2">
        <v>3.53</v>
      </c>
      <c r="H1116" s="2">
        <v>2</v>
      </c>
      <c r="I1116" s="2">
        <v>1</v>
      </c>
      <c r="J1116" s="2">
        <v>0</v>
      </c>
      <c r="K1116" s="2">
        <v>0</v>
      </c>
      <c r="L1116" s="2">
        <v>0</v>
      </c>
      <c r="M1116" s="2">
        <v>2</v>
      </c>
      <c r="N1116" s="2">
        <v>2</v>
      </c>
      <c r="O1116" s="2">
        <v>0</v>
      </c>
      <c r="R1116" s="2">
        <v>33.33</v>
      </c>
      <c r="S1116" s="2">
        <v>0</v>
      </c>
      <c r="T1116" s="2">
        <v>0</v>
      </c>
      <c r="U1116" s="2">
        <v>0</v>
      </c>
      <c r="V1116" s="2">
        <v>66.67</v>
      </c>
      <c r="W1116" s="2">
        <v>100</v>
      </c>
      <c r="X1116" s="2"/>
      <c r="Y1116" s="2"/>
      <c r="Z1116" s="2"/>
      <c r="AA1116" s="2"/>
    </row>
    <row r="1117" spans="1:27" x14ac:dyDescent="0.25">
      <c r="A1117" s="5" t="s">
        <v>1220</v>
      </c>
      <c r="B1117" s="5" t="str">
        <f>VLOOKUP(A1117,'ResOrg-group_definitions'!B42:C228,2,FALSE)</f>
        <v>Iḷisaġvik College</v>
      </c>
      <c r="C1117" s="5" t="s">
        <v>3247</v>
      </c>
      <c r="E1117" s="2">
        <v>1</v>
      </c>
      <c r="F1117" s="2">
        <v>1</v>
      </c>
      <c r="G1117" s="2">
        <v>100</v>
      </c>
      <c r="H1117" s="2">
        <v>0</v>
      </c>
      <c r="I1117" s="2">
        <v>1</v>
      </c>
      <c r="J1117" s="2">
        <v>0</v>
      </c>
      <c r="K1117" s="2">
        <v>0</v>
      </c>
      <c r="L1117" s="2">
        <v>0</v>
      </c>
      <c r="M1117" s="2">
        <v>0</v>
      </c>
      <c r="N1117" s="2">
        <v>0</v>
      </c>
      <c r="O1117" s="2">
        <v>0</v>
      </c>
      <c r="R1117" s="2">
        <v>100</v>
      </c>
      <c r="S1117" s="2">
        <v>0</v>
      </c>
      <c r="T1117" s="2">
        <v>0</v>
      </c>
      <c r="U1117" s="2">
        <v>0</v>
      </c>
      <c r="V1117" s="2">
        <v>0</v>
      </c>
      <c r="W1117" s="2">
        <v>100</v>
      </c>
      <c r="X1117" s="2"/>
      <c r="Y1117" s="2"/>
      <c r="Z1117" s="2"/>
      <c r="AA1117" s="2"/>
    </row>
    <row r="1118" spans="1:27" x14ac:dyDescent="0.25">
      <c r="A1118" s="5" t="s">
        <v>1222</v>
      </c>
      <c r="B1118" s="5" t="str">
        <f>VLOOKUP(A1118,'ResOrg-group_definitions'!B43:C229,2,FALSE)</f>
        <v>Kapiolani Community College</v>
      </c>
      <c r="C1118" s="5" t="s">
        <v>3247</v>
      </c>
      <c r="E1118" s="2">
        <v>5</v>
      </c>
      <c r="F1118" s="2">
        <v>23</v>
      </c>
      <c r="G1118" s="2">
        <v>21.74</v>
      </c>
      <c r="H1118" s="2">
        <v>3</v>
      </c>
      <c r="I1118" s="2">
        <v>2</v>
      </c>
      <c r="J1118" s="2">
        <v>0</v>
      </c>
      <c r="K1118" s="2">
        <v>2</v>
      </c>
      <c r="L1118" s="2">
        <v>0</v>
      </c>
      <c r="M1118" s="2">
        <v>1</v>
      </c>
      <c r="N1118" s="2">
        <v>3</v>
      </c>
      <c r="O1118" s="2">
        <v>0</v>
      </c>
      <c r="R1118" s="2">
        <v>40</v>
      </c>
      <c r="S1118" s="2">
        <v>0</v>
      </c>
      <c r="T1118" s="2">
        <v>40</v>
      </c>
      <c r="U1118" s="2">
        <v>0</v>
      </c>
      <c r="V1118" s="2">
        <v>20</v>
      </c>
      <c r="W1118" s="2">
        <v>100</v>
      </c>
      <c r="X1118" s="2"/>
      <c r="Y1118" s="2"/>
      <c r="Z1118" s="2"/>
      <c r="AA1118" s="2"/>
    </row>
    <row r="1119" spans="1:27" x14ac:dyDescent="0.25">
      <c r="A1119" s="5" t="s">
        <v>1373</v>
      </c>
      <c r="B1119" s="5" t="str">
        <f>VLOOKUP(A1119,'ResOrg-group_definitions'!B44:C230,2,FALSE)</f>
        <v>Kingsborough Community College</v>
      </c>
      <c r="C1119" s="5" t="s">
        <v>3247</v>
      </c>
      <c r="E1119" s="2">
        <v>40</v>
      </c>
      <c r="F1119" s="2">
        <v>213</v>
      </c>
      <c r="G1119" s="2">
        <v>18.78</v>
      </c>
      <c r="H1119" s="2">
        <v>23</v>
      </c>
      <c r="I1119" s="2">
        <v>17</v>
      </c>
      <c r="J1119" s="2">
        <v>7</v>
      </c>
      <c r="K1119" s="2">
        <v>9</v>
      </c>
      <c r="L1119" s="2">
        <v>5</v>
      </c>
      <c r="M1119" s="2">
        <v>2</v>
      </c>
      <c r="N1119" s="2">
        <v>23</v>
      </c>
      <c r="O1119" s="2">
        <v>0</v>
      </c>
      <c r="R1119" s="2">
        <v>42.5</v>
      </c>
      <c r="S1119" s="2">
        <v>17.5</v>
      </c>
      <c r="T1119" s="2">
        <v>22.5</v>
      </c>
      <c r="U1119" s="2">
        <v>12.5</v>
      </c>
      <c r="V1119" s="2">
        <v>5</v>
      </c>
      <c r="W1119" s="2">
        <v>100</v>
      </c>
      <c r="X1119" s="2"/>
      <c r="Y1119" s="2"/>
      <c r="Z1119" s="2"/>
      <c r="AA1119" s="2"/>
    </row>
    <row r="1120" spans="1:27" x14ac:dyDescent="0.25">
      <c r="A1120" s="5" t="s">
        <v>1379</v>
      </c>
      <c r="B1120" s="5" t="str">
        <f>VLOOKUP(A1120,'ResOrg-group_definitions'!B45:C231,2,FALSE)</f>
        <v>Laguna College of Art and Design</v>
      </c>
      <c r="C1120" s="5" t="s">
        <v>3247</v>
      </c>
      <c r="E1120" s="2">
        <v>0</v>
      </c>
      <c r="F1120" s="2">
        <v>2</v>
      </c>
      <c r="G1120" s="2">
        <v>0</v>
      </c>
      <c r="H1120" s="2">
        <v>0</v>
      </c>
      <c r="I1120" s="2">
        <v>0</v>
      </c>
      <c r="J1120" s="2">
        <v>0</v>
      </c>
      <c r="K1120" s="2">
        <v>0</v>
      </c>
      <c r="L1120" s="2">
        <v>0</v>
      </c>
      <c r="M1120" s="2">
        <v>0</v>
      </c>
      <c r="N1120" s="2">
        <v>0</v>
      </c>
      <c r="O1120" s="2">
        <v>0</v>
      </c>
      <c r="X1120" s="2"/>
      <c r="Y1120" s="2"/>
      <c r="Z1120" s="2"/>
      <c r="AA1120" s="2"/>
    </row>
    <row r="1121" spans="1:27" x14ac:dyDescent="0.25">
      <c r="A1121" s="5" t="s">
        <v>1381</v>
      </c>
      <c r="B1121" s="5" t="str">
        <f>VLOOKUP(A1121,'ResOrg-group_definitions'!B46:C232,2,FALSE)</f>
        <v>Lake Washington Institute of Technology</v>
      </c>
      <c r="C1121" s="5" t="s">
        <v>3247</v>
      </c>
      <c r="E1121" s="2">
        <v>3</v>
      </c>
      <c r="F1121" s="2">
        <v>7</v>
      </c>
      <c r="G1121" s="2">
        <v>42.86</v>
      </c>
      <c r="H1121" s="2">
        <v>2</v>
      </c>
      <c r="I1121" s="2">
        <v>1</v>
      </c>
      <c r="J1121" s="2">
        <v>0</v>
      </c>
      <c r="K1121" s="2">
        <v>0</v>
      </c>
      <c r="L1121" s="2">
        <v>1</v>
      </c>
      <c r="M1121" s="2">
        <v>1</v>
      </c>
      <c r="N1121" s="2">
        <v>2</v>
      </c>
      <c r="O1121" s="2">
        <v>0</v>
      </c>
      <c r="R1121" s="2">
        <v>33.33</v>
      </c>
      <c r="S1121" s="2">
        <v>0</v>
      </c>
      <c r="T1121" s="2">
        <v>0</v>
      </c>
      <c r="U1121" s="2">
        <v>33.33</v>
      </c>
      <c r="V1121" s="2">
        <v>33.33</v>
      </c>
      <c r="W1121" s="2">
        <v>100</v>
      </c>
      <c r="X1121" s="2"/>
      <c r="Y1121" s="2"/>
      <c r="Z1121" s="2"/>
      <c r="AA1121" s="2"/>
    </row>
    <row r="1122" spans="1:27" x14ac:dyDescent="0.25">
      <c r="A1122" s="5" t="s">
        <v>1383</v>
      </c>
      <c r="B1122" s="5" t="str">
        <f>VLOOKUP(A1122,'ResOrg-group_definitions'!B47:C233,2,FALSE)</f>
        <v>Laney College</v>
      </c>
      <c r="C1122" s="5" t="s">
        <v>3247</v>
      </c>
      <c r="E1122" s="2">
        <v>4</v>
      </c>
      <c r="F1122" s="2">
        <v>14</v>
      </c>
      <c r="G1122" s="2">
        <v>28.57</v>
      </c>
      <c r="H1122" s="2">
        <v>3</v>
      </c>
      <c r="I1122" s="2">
        <v>1</v>
      </c>
      <c r="J1122" s="2">
        <v>0</v>
      </c>
      <c r="K1122" s="2">
        <v>0</v>
      </c>
      <c r="L1122" s="2">
        <v>2</v>
      </c>
      <c r="M1122" s="2">
        <v>1</v>
      </c>
      <c r="N1122" s="2">
        <v>3</v>
      </c>
      <c r="O1122" s="2">
        <v>0</v>
      </c>
      <c r="R1122" s="2">
        <v>25</v>
      </c>
      <c r="S1122" s="2">
        <v>0</v>
      </c>
      <c r="T1122" s="2">
        <v>0</v>
      </c>
      <c r="U1122" s="2">
        <v>50</v>
      </c>
      <c r="V1122" s="2">
        <v>25</v>
      </c>
      <c r="W1122" s="2">
        <v>100</v>
      </c>
      <c r="X1122" s="2"/>
      <c r="Y1122" s="2"/>
      <c r="Z1122" s="2"/>
      <c r="AA1122" s="2"/>
    </row>
    <row r="1123" spans="1:27" x14ac:dyDescent="0.25">
      <c r="A1123" s="5" t="s">
        <v>1387</v>
      </c>
      <c r="B1123" s="5" t="str">
        <f>VLOOKUP(A1123,'ResOrg-group_definitions'!B48:C234,2,FALSE)</f>
        <v>Leeward Community College</v>
      </c>
      <c r="C1123" s="5" t="s">
        <v>3247</v>
      </c>
      <c r="E1123" s="2">
        <v>13</v>
      </c>
      <c r="F1123" s="2">
        <v>20</v>
      </c>
      <c r="G1123" s="2">
        <v>65</v>
      </c>
      <c r="H1123" s="2">
        <v>11</v>
      </c>
      <c r="I1123" s="2">
        <v>2</v>
      </c>
      <c r="J1123" s="2">
        <v>1</v>
      </c>
      <c r="K1123" s="2">
        <v>5</v>
      </c>
      <c r="L1123" s="2">
        <v>1</v>
      </c>
      <c r="M1123" s="2">
        <v>4</v>
      </c>
      <c r="N1123" s="2">
        <v>11</v>
      </c>
      <c r="O1123" s="2">
        <v>0</v>
      </c>
      <c r="R1123" s="2">
        <v>15.38</v>
      </c>
      <c r="S1123" s="2">
        <v>7.69</v>
      </c>
      <c r="T1123" s="2">
        <v>38.46</v>
      </c>
      <c r="U1123" s="2">
        <v>7.69</v>
      </c>
      <c r="V1123" s="2">
        <v>30.77</v>
      </c>
      <c r="W1123" s="2">
        <v>100</v>
      </c>
      <c r="X1123" s="2"/>
      <c r="Y1123" s="2"/>
      <c r="Z1123" s="2"/>
      <c r="AA1123" s="2"/>
    </row>
    <row r="1124" spans="1:27" x14ac:dyDescent="0.25">
      <c r="A1124" s="5" t="s">
        <v>1400</v>
      </c>
      <c r="B1124" s="5" t="str">
        <f>VLOOKUP(A1124,'ResOrg-group_definitions'!B49:C235,2,FALSE)</f>
        <v>Metropolitan State University</v>
      </c>
      <c r="C1124" s="5" t="s">
        <v>3247</v>
      </c>
      <c r="E1124" s="2">
        <v>40</v>
      </c>
      <c r="F1124" s="2">
        <v>377</v>
      </c>
      <c r="G1124" s="2">
        <v>10.61</v>
      </c>
      <c r="H1124" s="2">
        <v>29</v>
      </c>
      <c r="I1124" s="2">
        <v>11</v>
      </c>
      <c r="J1124" s="2">
        <v>3</v>
      </c>
      <c r="K1124" s="2">
        <v>8</v>
      </c>
      <c r="L1124" s="2">
        <v>13</v>
      </c>
      <c r="M1124" s="2">
        <v>5</v>
      </c>
      <c r="N1124" s="2">
        <v>29</v>
      </c>
      <c r="O1124" s="2">
        <v>0</v>
      </c>
      <c r="R1124" s="2">
        <v>27.5</v>
      </c>
      <c r="S1124" s="2">
        <v>7.5</v>
      </c>
      <c r="T1124" s="2">
        <v>20</v>
      </c>
      <c r="U1124" s="2">
        <v>32.5</v>
      </c>
      <c r="V1124" s="2">
        <v>12.5</v>
      </c>
      <c r="W1124" s="2">
        <v>100</v>
      </c>
      <c r="X1124" s="2"/>
      <c r="Y1124" s="2"/>
      <c r="Z1124" s="2"/>
      <c r="AA1124" s="2"/>
    </row>
    <row r="1125" spans="1:27" x14ac:dyDescent="0.25">
      <c r="A1125" s="5" t="s">
        <v>1402</v>
      </c>
      <c r="B1125" s="5" t="str">
        <f>VLOOKUP(A1125,'ResOrg-group_definitions'!B50:C236,2,FALSE)</f>
        <v>Middlesex Community College</v>
      </c>
      <c r="C1125" s="5" t="s">
        <v>3247</v>
      </c>
      <c r="E1125" s="2">
        <v>6</v>
      </c>
      <c r="F1125" s="2">
        <v>24</v>
      </c>
      <c r="G1125" s="2">
        <v>25</v>
      </c>
      <c r="H1125" s="2">
        <v>4</v>
      </c>
      <c r="I1125" s="2">
        <v>2</v>
      </c>
      <c r="J1125" s="2">
        <v>0</v>
      </c>
      <c r="K1125" s="2">
        <v>3</v>
      </c>
      <c r="L1125" s="2">
        <v>1</v>
      </c>
      <c r="M1125" s="2">
        <v>0</v>
      </c>
      <c r="N1125" s="2">
        <v>4</v>
      </c>
      <c r="O1125" s="2">
        <v>0</v>
      </c>
      <c r="R1125" s="2">
        <v>33.33</v>
      </c>
      <c r="S1125" s="2">
        <v>0</v>
      </c>
      <c r="T1125" s="2">
        <v>50</v>
      </c>
      <c r="U1125" s="2">
        <v>16.670000000000002</v>
      </c>
      <c r="V1125" s="2">
        <v>0</v>
      </c>
      <c r="W1125" s="2">
        <v>100</v>
      </c>
      <c r="X1125" s="2"/>
      <c r="Y1125" s="2"/>
      <c r="Z1125" s="2"/>
      <c r="AA1125" s="2"/>
    </row>
    <row r="1126" spans="1:27" x14ac:dyDescent="0.25">
      <c r="A1126" s="5" t="s">
        <v>1416</v>
      </c>
      <c r="B1126" s="5" t="str">
        <f>VLOOKUP(A1126,'ResOrg-group_definitions'!B51:C237,2,FALSE)</f>
        <v>National University of Health Sciences</v>
      </c>
      <c r="C1126" s="5" t="s">
        <v>3247</v>
      </c>
      <c r="E1126" s="2">
        <v>17</v>
      </c>
      <c r="F1126" s="2">
        <v>83</v>
      </c>
      <c r="G1126" s="2">
        <v>20.48</v>
      </c>
      <c r="H1126" s="2">
        <v>10</v>
      </c>
      <c r="I1126" s="2">
        <v>7</v>
      </c>
      <c r="J1126" s="2">
        <v>2</v>
      </c>
      <c r="K1126" s="2">
        <v>5</v>
      </c>
      <c r="L1126" s="2">
        <v>1</v>
      </c>
      <c r="M1126" s="2">
        <v>2</v>
      </c>
      <c r="N1126" s="2">
        <v>10</v>
      </c>
      <c r="O1126" s="2">
        <v>0</v>
      </c>
      <c r="R1126" s="2">
        <v>41.18</v>
      </c>
      <c r="S1126" s="2">
        <v>11.76</v>
      </c>
      <c r="T1126" s="2">
        <v>29.41</v>
      </c>
      <c r="U1126" s="2">
        <v>5.88</v>
      </c>
      <c r="V1126" s="2">
        <v>11.76</v>
      </c>
      <c r="W1126" s="2">
        <v>100</v>
      </c>
      <c r="X1126" s="2"/>
      <c r="Y1126" s="2"/>
      <c r="Z1126" s="2"/>
      <c r="AA1126" s="2"/>
    </row>
    <row r="1127" spans="1:27" x14ac:dyDescent="0.25">
      <c r="A1127" s="5" t="s">
        <v>1424</v>
      </c>
      <c r="B1127" s="5" t="str">
        <f>VLOOKUP(A1127,'ResOrg-group_definitions'!B52:C238,2,FALSE)</f>
        <v>New York College of Health Professions</v>
      </c>
      <c r="C1127" s="5" t="s">
        <v>3247</v>
      </c>
      <c r="E1127" s="2">
        <v>0</v>
      </c>
      <c r="F1127" s="2">
        <v>1</v>
      </c>
      <c r="G1127" s="2">
        <v>0</v>
      </c>
      <c r="H1127" s="2">
        <v>0</v>
      </c>
      <c r="I1127" s="2">
        <v>0</v>
      </c>
      <c r="J1127" s="2">
        <v>0</v>
      </c>
      <c r="K1127" s="2">
        <v>0</v>
      </c>
      <c r="L1127" s="2">
        <v>0</v>
      </c>
      <c r="M1127" s="2">
        <v>0</v>
      </c>
      <c r="N1127" s="2">
        <v>0</v>
      </c>
      <c r="O1127" s="2">
        <v>0</v>
      </c>
      <c r="X1127" s="2"/>
      <c r="Y1127" s="2"/>
      <c r="Z1127" s="2"/>
      <c r="AA1127" s="2"/>
    </row>
    <row r="1128" spans="1:27" x14ac:dyDescent="0.25">
      <c r="A1128" s="5" t="s">
        <v>1426</v>
      </c>
      <c r="B1128" s="5" t="str">
        <f>VLOOKUP(A1128,'ResOrg-group_definitions'!B53:C239,2,FALSE)</f>
        <v>New York Institute of Technology</v>
      </c>
      <c r="C1128" s="5" t="s">
        <v>3247</v>
      </c>
      <c r="E1128" s="2">
        <v>435</v>
      </c>
      <c r="F1128" s="2">
        <v>1866</v>
      </c>
      <c r="G1128" s="2">
        <v>23.31</v>
      </c>
      <c r="H1128" s="2">
        <v>270</v>
      </c>
      <c r="I1128" s="2">
        <v>165</v>
      </c>
      <c r="J1128" s="2">
        <v>66</v>
      </c>
      <c r="K1128" s="2">
        <v>95</v>
      </c>
      <c r="L1128" s="2">
        <v>57</v>
      </c>
      <c r="M1128" s="2">
        <v>52</v>
      </c>
      <c r="N1128" s="2">
        <v>270</v>
      </c>
      <c r="O1128" s="2">
        <v>0</v>
      </c>
      <c r="R1128" s="2">
        <v>37.93</v>
      </c>
      <c r="S1128" s="2">
        <v>15.17</v>
      </c>
      <c r="T1128" s="2">
        <v>21.84</v>
      </c>
      <c r="U1128" s="2">
        <v>13.1</v>
      </c>
      <c r="V1128" s="2">
        <v>11.95</v>
      </c>
      <c r="W1128" s="2">
        <v>100</v>
      </c>
      <c r="X1128" s="2"/>
      <c r="Y1128" s="2"/>
      <c r="Z1128" s="2"/>
      <c r="AA1128" s="2"/>
    </row>
    <row r="1129" spans="1:27" x14ac:dyDescent="0.25">
      <c r="A1129" s="5" t="s">
        <v>1430</v>
      </c>
      <c r="B1129" s="5" t="str">
        <f>VLOOKUP(A1129,'ResOrg-group_definitions'!B54:C240,2,FALSE)</f>
        <v>North Hennepin Community College</v>
      </c>
      <c r="C1129" s="5" t="s">
        <v>3247</v>
      </c>
      <c r="E1129" s="2">
        <v>2</v>
      </c>
      <c r="F1129" s="2">
        <v>6</v>
      </c>
      <c r="G1129" s="2">
        <v>33.33</v>
      </c>
      <c r="H1129" s="2">
        <v>2</v>
      </c>
      <c r="I1129" s="2">
        <v>0</v>
      </c>
      <c r="J1129" s="2">
        <v>0</v>
      </c>
      <c r="K1129" s="2">
        <v>0</v>
      </c>
      <c r="L1129" s="2">
        <v>0</v>
      </c>
      <c r="M1129" s="2">
        <v>2</v>
      </c>
      <c r="N1129" s="2">
        <v>2</v>
      </c>
      <c r="O1129" s="2">
        <v>0</v>
      </c>
      <c r="R1129" s="2">
        <v>0</v>
      </c>
      <c r="S1129" s="2">
        <v>0</v>
      </c>
      <c r="T1129" s="2">
        <v>0</v>
      </c>
      <c r="U1129" s="2">
        <v>0</v>
      </c>
      <c r="V1129" s="2">
        <v>100</v>
      </c>
      <c r="W1129" s="2">
        <v>100</v>
      </c>
      <c r="X1129" s="2"/>
      <c r="Y1129" s="2"/>
      <c r="Z1129" s="2"/>
      <c r="AA1129" s="2"/>
    </row>
    <row r="1130" spans="1:27" x14ac:dyDescent="0.25">
      <c r="A1130" s="5" t="s">
        <v>1432</v>
      </c>
      <c r="B1130" s="5" t="str">
        <f>VLOOKUP(A1130,'ResOrg-group_definitions'!B55:C241,2,FALSE)</f>
        <v>North Seattle College</v>
      </c>
      <c r="C1130" s="5" t="s">
        <v>3247</v>
      </c>
      <c r="E1130" s="2">
        <v>8</v>
      </c>
      <c r="F1130" s="2">
        <v>15</v>
      </c>
      <c r="G1130" s="2">
        <v>53.33</v>
      </c>
      <c r="H1130" s="2">
        <v>6</v>
      </c>
      <c r="I1130" s="2">
        <v>2</v>
      </c>
      <c r="J1130" s="2">
        <v>1</v>
      </c>
      <c r="K1130" s="2">
        <v>1</v>
      </c>
      <c r="L1130" s="2">
        <v>4</v>
      </c>
      <c r="M1130" s="2">
        <v>0</v>
      </c>
      <c r="N1130" s="2">
        <v>6</v>
      </c>
      <c r="O1130" s="2">
        <v>0</v>
      </c>
      <c r="R1130" s="2">
        <v>25</v>
      </c>
      <c r="S1130" s="2">
        <v>12.5</v>
      </c>
      <c r="T1130" s="2">
        <v>12.5</v>
      </c>
      <c r="U1130" s="2">
        <v>50</v>
      </c>
      <c r="V1130" s="2">
        <v>0</v>
      </c>
      <c r="W1130" s="2">
        <v>100</v>
      </c>
      <c r="X1130" s="2"/>
      <c r="Y1130" s="2"/>
      <c r="Z1130" s="2"/>
      <c r="AA1130" s="2"/>
    </row>
    <row r="1131" spans="1:27" x14ac:dyDescent="0.25">
      <c r="A1131" s="5" t="s">
        <v>1434</v>
      </c>
      <c r="B1131" s="5" t="str">
        <f>VLOOKUP(A1131,'ResOrg-group_definitions'!B56:C242,2,FALSE)</f>
        <v>Northern Marianas College</v>
      </c>
      <c r="C1131" s="5" t="s">
        <v>3247</v>
      </c>
      <c r="E1131" s="2">
        <v>26</v>
      </c>
      <c r="F1131" s="2">
        <v>52</v>
      </c>
      <c r="G1131" s="2">
        <v>50</v>
      </c>
      <c r="H1131" s="2">
        <v>18</v>
      </c>
      <c r="I1131" s="2">
        <v>8</v>
      </c>
      <c r="J1131" s="2">
        <v>1</v>
      </c>
      <c r="K1131" s="2">
        <v>10</v>
      </c>
      <c r="L1131" s="2">
        <v>6</v>
      </c>
      <c r="M1131" s="2">
        <v>1</v>
      </c>
      <c r="N1131" s="2">
        <v>18</v>
      </c>
      <c r="O1131" s="2">
        <v>0</v>
      </c>
      <c r="R1131" s="2">
        <v>30.77</v>
      </c>
      <c r="S1131" s="2">
        <v>3.85</v>
      </c>
      <c r="T1131" s="2">
        <v>38.46</v>
      </c>
      <c r="U1131" s="2">
        <v>23.08</v>
      </c>
      <c r="V1131" s="2">
        <v>3.85</v>
      </c>
      <c r="W1131" s="2">
        <v>100</v>
      </c>
      <c r="X1131" s="2"/>
      <c r="Y1131" s="2"/>
      <c r="Z1131" s="2"/>
      <c r="AA1131" s="2"/>
    </row>
    <row r="1132" spans="1:27" x14ac:dyDescent="0.25">
      <c r="A1132" s="5" t="s">
        <v>1436</v>
      </c>
      <c r="B1132" s="5" t="str">
        <f>VLOOKUP(A1132,'ResOrg-group_definitions'!B57:C243,2,FALSE)</f>
        <v>Northern Virginia Community College</v>
      </c>
      <c r="C1132" s="5" t="s">
        <v>3247</v>
      </c>
      <c r="E1132" s="2">
        <v>24</v>
      </c>
      <c r="F1132" s="2">
        <v>90</v>
      </c>
      <c r="G1132" s="2">
        <v>26.67</v>
      </c>
      <c r="H1132" s="2">
        <v>12</v>
      </c>
      <c r="I1132" s="2">
        <v>12</v>
      </c>
      <c r="J1132" s="2">
        <v>3</v>
      </c>
      <c r="K1132" s="2">
        <v>3</v>
      </c>
      <c r="L1132" s="2">
        <v>0</v>
      </c>
      <c r="M1132" s="2">
        <v>6</v>
      </c>
      <c r="N1132" s="2">
        <v>12</v>
      </c>
      <c r="O1132" s="2">
        <v>0</v>
      </c>
      <c r="R1132" s="2">
        <v>50</v>
      </c>
      <c r="S1132" s="2">
        <v>12.5</v>
      </c>
      <c r="T1132" s="2">
        <v>12.5</v>
      </c>
      <c r="U1132" s="2">
        <v>0</v>
      </c>
      <c r="V1132" s="2">
        <v>25</v>
      </c>
      <c r="W1132" s="2">
        <v>100</v>
      </c>
      <c r="X1132" s="2"/>
      <c r="Y1132" s="2"/>
      <c r="Z1132" s="2"/>
      <c r="AA1132" s="2"/>
    </row>
    <row r="1133" spans="1:27" x14ac:dyDescent="0.25">
      <c r="A1133" s="5" t="s">
        <v>1441</v>
      </c>
      <c r="B1133" s="5" t="str">
        <f>VLOOKUP(A1133,'ResOrg-group_definitions'!B58:C244,2,FALSE)</f>
        <v>Oakton Community College</v>
      </c>
      <c r="C1133" s="5" t="s">
        <v>3247</v>
      </c>
      <c r="E1133" s="2">
        <v>7</v>
      </c>
      <c r="F1133" s="2">
        <v>40</v>
      </c>
      <c r="G1133" s="2">
        <v>17.5</v>
      </c>
      <c r="H1133" s="2">
        <v>3</v>
      </c>
      <c r="I1133" s="2">
        <v>4</v>
      </c>
      <c r="J1133" s="2">
        <v>0</v>
      </c>
      <c r="K1133" s="2">
        <v>1</v>
      </c>
      <c r="L1133" s="2">
        <v>1</v>
      </c>
      <c r="M1133" s="2">
        <v>1</v>
      </c>
      <c r="N1133" s="2">
        <v>3</v>
      </c>
      <c r="O1133" s="2">
        <v>0</v>
      </c>
      <c r="R1133" s="2">
        <v>57.14</v>
      </c>
      <c r="S1133" s="2">
        <v>0</v>
      </c>
      <c r="T1133" s="2">
        <v>14.29</v>
      </c>
      <c r="U1133" s="2">
        <v>14.29</v>
      </c>
      <c r="V1133" s="2">
        <v>14.29</v>
      </c>
      <c r="W1133" s="2">
        <v>100</v>
      </c>
      <c r="X1133" s="2"/>
      <c r="Y1133" s="2"/>
      <c r="Z1133" s="2"/>
      <c r="AA1133" s="2"/>
    </row>
    <row r="1134" spans="1:27" x14ac:dyDescent="0.25">
      <c r="A1134" s="5" t="s">
        <v>1443</v>
      </c>
      <c r="B1134" s="5" t="str">
        <f>VLOOKUP(A1134,'ResOrg-group_definitions'!B59:C245,2,FALSE)</f>
        <v>Ohlone College</v>
      </c>
      <c r="C1134" s="5" t="s">
        <v>3247</v>
      </c>
      <c r="E1134" s="2">
        <v>0</v>
      </c>
      <c r="F1134" s="2">
        <v>17</v>
      </c>
      <c r="G1134" s="2">
        <v>0</v>
      </c>
      <c r="H1134" s="2">
        <v>0</v>
      </c>
      <c r="I1134" s="2">
        <v>0</v>
      </c>
      <c r="J1134" s="2">
        <v>0</v>
      </c>
      <c r="K1134" s="2">
        <v>0</v>
      </c>
      <c r="L1134" s="2">
        <v>0</v>
      </c>
      <c r="M1134" s="2">
        <v>0</v>
      </c>
      <c r="N1134" s="2">
        <v>0</v>
      </c>
      <c r="O1134" s="2">
        <v>0</v>
      </c>
      <c r="X1134" s="2"/>
      <c r="Y1134" s="2"/>
      <c r="Z1134" s="2"/>
      <c r="AA1134" s="2"/>
    </row>
    <row r="1135" spans="1:27" x14ac:dyDescent="0.25">
      <c r="A1135" s="5" t="s">
        <v>1447</v>
      </c>
      <c r="B1135" s="5" t="str">
        <f>VLOOKUP(A1135,'ResOrg-group_definitions'!B60:C246,2,FALSE)</f>
        <v>Otis College of Art and Design</v>
      </c>
      <c r="C1135" s="5" t="s">
        <v>3247</v>
      </c>
      <c r="E1135" s="2">
        <v>0</v>
      </c>
      <c r="F1135" s="2">
        <v>8</v>
      </c>
      <c r="G1135" s="2">
        <v>0</v>
      </c>
      <c r="H1135" s="2">
        <v>0</v>
      </c>
      <c r="I1135" s="2">
        <v>0</v>
      </c>
      <c r="J1135" s="2">
        <v>0</v>
      </c>
      <c r="K1135" s="2">
        <v>0</v>
      </c>
      <c r="L1135" s="2">
        <v>0</v>
      </c>
      <c r="M1135" s="2">
        <v>0</v>
      </c>
      <c r="N1135" s="2">
        <v>0</v>
      </c>
      <c r="O1135" s="2">
        <v>0</v>
      </c>
      <c r="X1135" s="2"/>
      <c r="Y1135" s="2"/>
      <c r="Z1135" s="2"/>
      <c r="AA1135" s="2"/>
    </row>
    <row r="1136" spans="1:27" x14ac:dyDescent="0.25">
      <c r="A1136" s="5" t="s">
        <v>1455</v>
      </c>
      <c r="B1136" s="5" t="str">
        <f>VLOOKUP(A1136,'ResOrg-group_definitions'!B61:C247,2,FALSE)</f>
        <v>Palau Community College</v>
      </c>
      <c r="C1136" s="5" t="s">
        <v>3247</v>
      </c>
      <c r="E1136" s="2">
        <v>5</v>
      </c>
      <c r="F1136" s="2">
        <v>5</v>
      </c>
      <c r="G1136" s="2">
        <v>100</v>
      </c>
      <c r="H1136" s="2">
        <v>4</v>
      </c>
      <c r="I1136" s="2">
        <v>1</v>
      </c>
      <c r="J1136" s="2">
        <v>1</v>
      </c>
      <c r="K1136" s="2">
        <v>2</v>
      </c>
      <c r="L1136" s="2">
        <v>1</v>
      </c>
      <c r="M1136" s="2">
        <v>0</v>
      </c>
      <c r="N1136" s="2">
        <v>4</v>
      </c>
      <c r="O1136" s="2">
        <v>0</v>
      </c>
      <c r="R1136" s="2">
        <v>20</v>
      </c>
      <c r="S1136" s="2">
        <v>20</v>
      </c>
      <c r="T1136" s="2">
        <v>40</v>
      </c>
      <c r="U1136" s="2">
        <v>20</v>
      </c>
      <c r="V1136" s="2">
        <v>0</v>
      </c>
      <c r="W1136" s="2">
        <v>100</v>
      </c>
      <c r="X1136" s="2"/>
      <c r="Y1136" s="2"/>
      <c r="Z1136" s="2"/>
      <c r="AA1136" s="2"/>
    </row>
    <row r="1137" spans="1:27" x14ac:dyDescent="0.25">
      <c r="A1137" s="5" t="s">
        <v>1461</v>
      </c>
      <c r="B1137" s="5" t="str">
        <f>VLOOKUP(A1137,'ResOrg-group_definitions'!B62:C248,2,FALSE)</f>
        <v>Pierce College</v>
      </c>
      <c r="C1137" s="5" t="s">
        <v>3247</v>
      </c>
      <c r="E1137" s="2">
        <v>8</v>
      </c>
      <c r="F1137" s="2">
        <v>22</v>
      </c>
      <c r="G1137" s="2">
        <v>36.36</v>
      </c>
      <c r="H1137" s="2">
        <v>4</v>
      </c>
      <c r="I1137" s="2">
        <v>4</v>
      </c>
      <c r="J1137" s="2">
        <v>3</v>
      </c>
      <c r="K1137" s="2">
        <v>0</v>
      </c>
      <c r="L1137" s="2">
        <v>0</v>
      </c>
      <c r="M1137" s="2">
        <v>1</v>
      </c>
      <c r="N1137" s="2">
        <v>4</v>
      </c>
      <c r="O1137" s="2">
        <v>0</v>
      </c>
      <c r="R1137" s="2">
        <v>50</v>
      </c>
      <c r="S1137" s="2">
        <v>37.5</v>
      </c>
      <c r="T1137" s="2">
        <v>0</v>
      </c>
      <c r="U1137" s="2">
        <v>0</v>
      </c>
      <c r="V1137" s="2">
        <v>12.5</v>
      </c>
      <c r="W1137" s="2">
        <v>100</v>
      </c>
      <c r="X1137" s="2"/>
      <c r="Y1137" s="2"/>
      <c r="Z1137" s="2"/>
      <c r="AA1137" s="2"/>
    </row>
    <row r="1138" spans="1:27" x14ac:dyDescent="0.25">
      <c r="A1138" s="5" t="s">
        <v>1479</v>
      </c>
      <c r="B1138" s="5" t="str">
        <f>VLOOKUP(A1138,'ResOrg-group_definitions'!B63:C249,2,FALSE)</f>
        <v>Saint Martin's University</v>
      </c>
      <c r="C1138" s="5" t="s">
        <v>3247</v>
      </c>
      <c r="E1138" s="2">
        <v>34</v>
      </c>
      <c r="F1138" s="2">
        <v>167</v>
      </c>
      <c r="G1138" s="2">
        <v>20.36</v>
      </c>
      <c r="H1138" s="2">
        <v>30</v>
      </c>
      <c r="I1138" s="2">
        <v>4</v>
      </c>
      <c r="J1138" s="2">
        <v>8</v>
      </c>
      <c r="K1138" s="2">
        <v>1</v>
      </c>
      <c r="L1138" s="2">
        <v>18</v>
      </c>
      <c r="M1138" s="2">
        <v>3</v>
      </c>
      <c r="N1138" s="2">
        <v>30</v>
      </c>
      <c r="O1138" s="2">
        <v>0</v>
      </c>
      <c r="R1138" s="2">
        <v>11.76</v>
      </c>
      <c r="S1138" s="2">
        <v>23.53</v>
      </c>
      <c r="T1138" s="2">
        <v>2.94</v>
      </c>
      <c r="U1138" s="2">
        <v>52.94</v>
      </c>
      <c r="V1138" s="2">
        <v>8.82</v>
      </c>
      <c r="W1138" s="2">
        <v>100</v>
      </c>
      <c r="X1138" s="2"/>
      <c r="Y1138" s="2"/>
      <c r="Z1138" s="2"/>
      <c r="AA1138" s="2"/>
    </row>
    <row r="1139" spans="1:27" x14ac:dyDescent="0.25">
      <c r="A1139" s="5" t="s">
        <v>1483</v>
      </c>
      <c r="B1139" s="5" t="str">
        <f>VLOOKUP(A1139,'ResOrg-group_definitions'!B64:C250,2,FALSE)</f>
        <v>Saint Paul College</v>
      </c>
      <c r="C1139" s="5" t="s">
        <v>3247</v>
      </c>
      <c r="E1139" s="2">
        <v>2</v>
      </c>
      <c r="F1139" s="2">
        <v>15</v>
      </c>
      <c r="G1139" s="2">
        <v>13.33</v>
      </c>
      <c r="H1139" s="2">
        <v>2</v>
      </c>
      <c r="I1139" s="2">
        <v>0</v>
      </c>
      <c r="J1139" s="2">
        <v>0</v>
      </c>
      <c r="K1139" s="2">
        <v>1</v>
      </c>
      <c r="L1139" s="2">
        <v>1</v>
      </c>
      <c r="M1139" s="2">
        <v>0</v>
      </c>
      <c r="N1139" s="2">
        <v>2</v>
      </c>
      <c r="O1139" s="2">
        <v>0</v>
      </c>
      <c r="R1139" s="2">
        <v>0</v>
      </c>
      <c r="S1139" s="2">
        <v>0</v>
      </c>
      <c r="T1139" s="2">
        <v>50</v>
      </c>
      <c r="U1139" s="2">
        <v>50</v>
      </c>
      <c r="V1139" s="2">
        <v>0</v>
      </c>
      <c r="W1139" s="2">
        <v>100</v>
      </c>
      <c r="X1139" s="2"/>
      <c r="Y1139" s="2"/>
      <c r="Z1139" s="2"/>
      <c r="AA1139" s="2"/>
    </row>
    <row r="1140" spans="1:27" x14ac:dyDescent="0.25">
      <c r="A1140" s="5" t="s">
        <v>1499</v>
      </c>
      <c r="B1140" s="5" t="str">
        <f>VLOOKUP(A1140,'ResOrg-group_definitions'!B65:C251,2,FALSE)</f>
        <v>Schenectady County Community College</v>
      </c>
      <c r="C1140" s="5" t="s">
        <v>3247</v>
      </c>
      <c r="E1140" s="2">
        <v>1</v>
      </c>
      <c r="F1140" s="2">
        <v>9</v>
      </c>
      <c r="G1140" s="2">
        <v>11.11</v>
      </c>
      <c r="H1140" s="2">
        <v>1</v>
      </c>
      <c r="I1140" s="2">
        <v>0</v>
      </c>
      <c r="J1140" s="2">
        <v>0</v>
      </c>
      <c r="K1140" s="2">
        <v>0</v>
      </c>
      <c r="L1140" s="2">
        <v>1</v>
      </c>
      <c r="M1140" s="2">
        <v>0</v>
      </c>
      <c r="N1140" s="2">
        <v>1</v>
      </c>
      <c r="O1140" s="2">
        <v>0</v>
      </c>
      <c r="R1140" s="2">
        <v>0</v>
      </c>
      <c r="S1140" s="2">
        <v>0</v>
      </c>
      <c r="T1140" s="2">
        <v>0</v>
      </c>
      <c r="U1140" s="2">
        <v>100</v>
      </c>
      <c r="V1140" s="2">
        <v>0</v>
      </c>
      <c r="W1140" s="2">
        <v>100</v>
      </c>
      <c r="X1140" s="2"/>
      <c r="Y1140" s="2"/>
      <c r="Z1140" s="2"/>
      <c r="AA1140" s="2"/>
    </row>
    <row r="1141" spans="1:27" x14ac:dyDescent="0.25">
      <c r="A1141" s="5" t="s">
        <v>1502</v>
      </c>
      <c r="B1141" s="5" t="str">
        <f>VLOOKUP(A1141,'ResOrg-group_definitions'!B66:C252,2,FALSE)</f>
        <v>Seattle Central College</v>
      </c>
      <c r="C1141" s="5" t="s">
        <v>3247</v>
      </c>
      <c r="E1141" s="2">
        <v>5</v>
      </c>
      <c r="F1141" s="2">
        <v>16</v>
      </c>
      <c r="G1141" s="2">
        <v>31.25</v>
      </c>
      <c r="H1141" s="2">
        <v>1</v>
      </c>
      <c r="I1141" s="2">
        <v>4</v>
      </c>
      <c r="J1141" s="2">
        <v>0</v>
      </c>
      <c r="K1141" s="2">
        <v>0</v>
      </c>
      <c r="L1141" s="2">
        <v>0</v>
      </c>
      <c r="M1141" s="2">
        <v>1</v>
      </c>
      <c r="N1141" s="2">
        <v>1</v>
      </c>
      <c r="O1141" s="2">
        <v>0</v>
      </c>
      <c r="R1141" s="2">
        <v>80</v>
      </c>
      <c r="S1141" s="2">
        <v>0</v>
      </c>
      <c r="T1141" s="2">
        <v>0</v>
      </c>
      <c r="U1141" s="2">
        <v>0</v>
      </c>
      <c r="V1141" s="2">
        <v>20</v>
      </c>
      <c r="W1141" s="2">
        <v>100</v>
      </c>
      <c r="X1141" s="2"/>
      <c r="Y1141" s="2"/>
      <c r="Z1141" s="2"/>
      <c r="AA1141" s="2"/>
    </row>
    <row r="1142" spans="1:27" x14ac:dyDescent="0.25">
      <c r="A1142" s="5" t="s">
        <v>1504</v>
      </c>
      <c r="B1142" s="5" t="str">
        <f>VLOOKUP(A1142,'ResOrg-group_definitions'!B67:C253,2,FALSE)</f>
        <v>Shoreline Community College</v>
      </c>
      <c r="C1142" s="5" t="s">
        <v>3247</v>
      </c>
      <c r="E1142" s="2">
        <v>1</v>
      </c>
      <c r="F1142" s="2">
        <v>13</v>
      </c>
      <c r="G1142" s="2">
        <v>7.69</v>
      </c>
      <c r="H1142" s="2">
        <v>0</v>
      </c>
      <c r="I1142" s="2">
        <v>1</v>
      </c>
      <c r="J1142" s="2">
        <v>0</v>
      </c>
      <c r="K1142" s="2">
        <v>0</v>
      </c>
      <c r="L1142" s="2">
        <v>0</v>
      </c>
      <c r="M1142" s="2">
        <v>0</v>
      </c>
      <c r="N1142" s="2">
        <v>0</v>
      </c>
      <c r="O1142" s="2">
        <v>0</v>
      </c>
      <c r="R1142" s="2">
        <v>100</v>
      </c>
      <c r="S1142" s="2">
        <v>0</v>
      </c>
      <c r="T1142" s="2">
        <v>0</v>
      </c>
      <c r="U1142" s="2">
        <v>0</v>
      </c>
      <c r="V1142" s="2">
        <v>0</v>
      </c>
      <c r="W1142" s="2">
        <v>100</v>
      </c>
      <c r="X1142" s="2"/>
      <c r="Y1142" s="2"/>
      <c r="Z1142" s="2"/>
      <c r="AA1142" s="2"/>
    </row>
    <row r="1143" spans="1:27" x14ac:dyDescent="0.25">
      <c r="A1143" s="5" t="s">
        <v>1508</v>
      </c>
      <c r="B1143" s="5" t="str">
        <f>VLOOKUP(A1143,'ResOrg-group_definitions'!B68:C254,2,FALSE)</f>
        <v>South Seattle College</v>
      </c>
      <c r="C1143" s="5" t="s">
        <v>3247</v>
      </c>
      <c r="E1143" s="2">
        <v>1</v>
      </c>
      <c r="F1143" s="2">
        <v>15</v>
      </c>
      <c r="G1143" s="2">
        <v>6.67</v>
      </c>
      <c r="H1143" s="2">
        <v>1</v>
      </c>
      <c r="I1143" s="2">
        <v>0</v>
      </c>
      <c r="J1143" s="2">
        <v>0</v>
      </c>
      <c r="K1143" s="2">
        <v>0</v>
      </c>
      <c r="L1143" s="2">
        <v>1</v>
      </c>
      <c r="M1143" s="2">
        <v>0</v>
      </c>
      <c r="N1143" s="2">
        <v>1</v>
      </c>
      <c r="O1143" s="2">
        <v>0</v>
      </c>
      <c r="R1143" s="2">
        <v>0</v>
      </c>
      <c r="S1143" s="2">
        <v>0</v>
      </c>
      <c r="T1143" s="2">
        <v>0</v>
      </c>
      <c r="U1143" s="2">
        <v>100</v>
      </c>
      <c r="V1143" s="2">
        <v>0</v>
      </c>
      <c r="W1143" s="2">
        <v>100</v>
      </c>
      <c r="X1143" s="2"/>
      <c r="Y1143" s="2"/>
      <c r="Z1143" s="2"/>
      <c r="AA1143" s="2"/>
    </row>
    <row r="1144" spans="1:27" x14ac:dyDescent="0.25">
      <c r="A1144" s="5" t="s">
        <v>1514</v>
      </c>
      <c r="B1144" s="5" t="str">
        <f>VLOOKUP(A1144,'ResOrg-group_definitions'!B69:C255,2,FALSE)</f>
        <v>St. Catherine University</v>
      </c>
      <c r="C1144" s="5" t="s">
        <v>3247</v>
      </c>
      <c r="E1144" s="2">
        <v>144</v>
      </c>
      <c r="F1144" s="2">
        <v>505</v>
      </c>
      <c r="G1144" s="2">
        <v>28.51</v>
      </c>
      <c r="H1144" s="2">
        <v>96</v>
      </c>
      <c r="I1144" s="2">
        <v>48</v>
      </c>
      <c r="J1144" s="2">
        <v>31</v>
      </c>
      <c r="K1144" s="2">
        <v>29</v>
      </c>
      <c r="L1144" s="2">
        <v>23</v>
      </c>
      <c r="M1144" s="2">
        <v>13</v>
      </c>
      <c r="N1144" s="2">
        <v>96</v>
      </c>
      <c r="O1144" s="2">
        <v>0</v>
      </c>
      <c r="R1144" s="2">
        <v>33.33</v>
      </c>
      <c r="S1144" s="2">
        <v>21.53</v>
      </c>
      <c r="T1144" s="2">
        <v>20.14</v>
      </c>
      <c r="U1144" s="2">
        <v>15.97</v>
      </c>
      <c r="V1144" s="2">
        <v>9.0299999999999994</v>
      </c>
      <c r="W1144" s="2">
        <v>100</v>
      </c>
      <c r="X1144" s="2"/>
      <c r="Y1144" s="2"/>
      <c r="Z1144" s="2"/>
      <c r="AA1144" s="2"/>
    </row>
    <row r="1145" spans="1:27" x14ac:dyDescent="0.25">
      <c r="A1145" s="5" t="s">
        <v>1516</v>
      </c>
      <c r="B1145" s="5" t="str">
        <f>VLOOKUP(A1145,'ResOrg-group_definitions'!B70:C256,2,FALSE)</f>
        <v>St. John's University</v>
      </c>
      <c r="C1145" s="5" t="s">
        <v>3247</v>
      </c>
      <c r="E1145" s="2">
        <v>514</v>
      </c>
      <c r="F1145" s="2">
        <v>2755</v>
      </c>
      <c r="G1145" s="2">
        <v>18.66</v>
      </c>
      <c r="H1145" s="2">
        <v>369</v>
      </c>
      <c r="I1145" s="2">
        <v>145</v>
      </c>
      <c r="J1145" s="2">
        <v>102</v>
      </c>
      <c r="K1145" s="2">
        <v>171</v>
      </c>
      <c r="L1145" s="2">
        <v>49</v>
      </c>
      <c r="M1145" s="2">
        <v>47</v>
      </c>
      <c r="N1145" s="2">
        <v>369</v>
      </c>
      <c r="O1145" s="2">
        <v>0</v>
      </c>
      <c r="R1145" s="2">
        <v>28.21</v>
      </c>
      <c r="S1145" s="2">
        <v>19.84</v>
      </c>
      <c r="T1145" s="2">
        <v>33.270000000000003</v>
      </c>
      <c r="U1145" s="2">
        <v>9.5299999999999994</v>
      </c>
      <c r="V1145" s="2">
        <v>9.14</v>
      </c>
      <c r="W1145" s="2">
        <v>100</v>
      </c>
      <c r="X1145" s="2"/>
      <c r="Y1145" s="2"/>
      <c r="Z1145" s="2"/>
      <c r="AA1145" s="2"/>
    </row>
    <row r="1146" spans="1:27" x14ac:dyDescent="0.25">
      <c r="A1146" s="5" t="s">
        <v>1525</v>
      </c>
      <c r="B1146" s="5" t="str">
        <f>VLOOKUP(A1146,'ResOrg-group_definitions'!B71:C257,2,FALSE)</f>
        <v>University of Guam</v>
      </c>
      <c r="C1146" s="5" t="s">
        <v>3247</v>
      </c>
      <c r="E1146" s="2">
        <v>257</v>
      </c>
      <c r="F1146" s="2">
        <v>556</v>
      </c>
      <c r="G1146" s="2">
        <v>46.22</v>
      </c>
      <c r="H1146" s="2">
        <v>189</v>
      </c>
      <c r="I1146" s="2">
        <v>68</v>
      </c>
      <c r="J1146" s="2">
        <v>22</v>
      </c>
      <c r="K1146" s="2">
        <v>100</v>
      </c>
      <c r="L1146" s="2">
        <v>36</v>
      </c>
      <c r="M1146" s="2">
        <v>31</v>
      </c>
      <c r="N1146" s="2">
        <v>189</v>
      </c>
      <c r="O1146" s="2">
        <v>0</v>
      </c>
      <c r="R1146" s="2">
        <v>26.46</v>
      </c>
      <c r="S1146" s="2">
        <v>8.56</v>
      </c>
      <c r="T1146" s="2">
        <v>38.909999999999997</v>
      </c>
      <c r="U1146" s="2">
        <v>14.01</v>
      </c>
      <c r="V1146" s="2">
        <v>12.06</v>
      </c>
      <c r="W1146" s="2">
        <v>100</v>
      </c>
      <c r="X1146" s="2"/>
      <c r="Y1146" s="2"/>
      <c r="Z1146" s="2"/>
      <c r="AA1146" s="2"/>
    </row>
    <row r="1147" spans="1:27" x14ac:dyDescent="0.25">
      <c r="A1147" s="5" t="s">
        <v>1227</v>
      </c>
      <c r="B1147" s="5" t="str">
        <f>VLOOKUP(A1147,'ResOrg-group_definitions'!B72:C258,2,FALSE)</f>
        <v>University of Hawaii Maui College</v>
      </c>
      <c r="C1147" s="5" t="s">
        <v>3247</v>
      </c>
      <c r="E1147" s="2">
        <v>7</v>
      </c>
      <c r="F1147" s="2">
        <v>12</v>
      </c>
      <c r="G1147" s="2">
        <v>58.33</v>
      </c>
      <c r="H1147" s="2">
        <v>4</v>
      </c>
      <c r="I1147" s="2">
        <v>3</v>
      </c>
      <c r="J1147" s="2">
        <v>0</v>
      </c>
      <c r="K1147" s="2">
        <v>3</v>
      </c>
      <c r="L1147" s="2">
        <v>1</v>
      </c>
      <c r="M1147" s="2">
        <v>0</v>
      </c>
      <c r="N1147" s="2">
        <v>4</v>
      </c>
      <c r="O1147" s="2">
        <v>0</v>
      </c>
      <c r="R1147" s="2">
        <v>42.86</v>
      </c>
      <c r="S1147" s="2">
        <v>0</v>
      </c>
      <c r="T1147" s="2">
        <v>42.86</v>
      </c>
      <c r="U1147" s="2">
        <v>14.29</v>
      </c>
      <c r="V1147" s="2">
        <v>0</v>
      </c>
      <c r="W1147" s="2">
        <v>100</v>
      </c>
      <c r="X1147" s="2"/>
      <c r="Y1147" s="2"/>
      <c r="Z1147" s="2"/>
      <c r="AA1147" s="2"/>
    </row>
    <row r="1148" spans="1:27" x14ac:dyDescent="0.25">
      <c r="A1148" s="5" t="s">
        <v>1229</v>
      </c>
      <c r="B1148" s="5" t="str">
        <f>VLOOKUP(A1148,'ResOrg-group_definitions'!B73:C259,2,FALSE)</f>
        <v>University of Hawaii at Hilo</v>
      </c>
      <c r="C1148" s="5" t="s">
        <v>3247</v>
      </c>
      <c r="E1148" s="2">
        <v>919</v>
      </c>
      <c r="F1148" s="2">
        <v>1742</v>
      </c>
      <c r="G1148" s="2">
        <v>52.76</v>
      </c>
      <c r="H1148" s="2">
        <v>760</v>
      </c>
      <c r="I1148" s="2">
        <v>159</v>
      </c>
      <c r="J1148" s="2">
        <v>124</v>
      </c>
      <c r="K1148" s="2">
        <v>173</v>
      </c>
      <c r="L1148" s="2">
        <v>369</v>
      </c>
      <c r="M1148" s="2">
        <v>94</v>
      </c>
      <c r="N1148" s="2">
        <v>760</v>
      </c>
      <c r="O1148" s="2">
        <v>0</v>
      </c>
      <c r="R1148" s="2">
        <v>17.3</v>
      </c>
      <c r="S1148" s="2">
        <v>13.49</v>
      </c>
      <c r="T1148" s="2">
        <v>18.82</v>
      </c>
      <c r="U1148" s="2">
        <v>40.15</v>
      </c>
      <c r="V1148" s="2">
        <v>10.23</v>
      </c>
      <c r="W1148" s="2">
        <v>100</v>
      </c>
      <c r="X1148" s="2"/>
      <c r="Y1148" s="2"/>
      <c r="Z1148" s="2"/>
      <c r="AA1148" s="2"/>
    </row>
    <row r="1149" spans="1:27" x14ac:dyDescent="0.25">
      <c r="A1149" s="5" t="s">
        <v>1232</v>
      </c>
      <c r="B1149" s="5" t="str">
        <f>VLOOKUP(A1149,'ResOrg-group_definitions'!B74:C260,2,FALSE)</f>
        <v>University of Hawaii–West Oahu</v>
      </c>
      <c r="C1149" s="5" t="s">
        <v>3247</v>
      </c>
      <c r="E1149" s="2">
        <v>6</v>
      </c>
      <c r="F1149" s="2">
        <v>42</v>
      </c>
      <c r="G1149" s="2">
        <v>14.29</v>
      </c>
      <c r="H1149" s="2">
        <v>4</v>
      </c>
      <c r="I1149" s="2">
        <v>2</v>
      </c>
      <c r="J1149" s="2">
        <v>3</v>
      </c>
      <c r="K1149" s="2">
        <v>1</v>
      </c>
      <c r="L1149" s="2">
        <v>0</v>
      </c>
      <c r="M1149" s="2">
        <v>0</v>
      </c>
      <c r="N1149" s="2">
        <v>4</v>
      </c>
      <c r="O1149" s="2">
        <v>0</v>
      </c>
      <c r="R1149" s="2">
        <v>33.33</v>
      </c>
      <c r="S1149" s="2">
        <v>50</v>
      </c>
      <c r="T1149" s="2">
        <v>16.670000000000002</v>
      </c>
      <c r="U1149" s="2">
        <v>0</v>
      </c>
      <c r="V1149" s="2">
        <v>0</v>
      </c>
      <c r="W1149" s="2">
        <v>100</v>
      </c>
      <c r="X1149" s="2"/>
      <c r="Y1149" s="2"/>
      <c r="Z1149" s="2"/>
      <c r="AA1149" s="2"/>
    </row>
    <row r="1150" spans="1:27" x14ac:dyDescent="0.25">
      <c r="A1150" s="5" t="s">
        <v>1534</v>
      </c>
      <c r="B1150" s="5" t="str">
        <f>VLOOKUP(A1150,'ResOrg-group_definitions'!B75:C261,2,FALSE)</f>
        <v>University of the Pacific</v>
      </c>
      <c r="C1150" s="5" t="s">
        <v>3247</v>
      </c>
      <c r="E1150" s="2">
        <v>400</v>
      </c>
      <c r="F1150" s="2">
        <v>1757</v>
      </c>
      <c r="G1150" s="2">
        <v>22.77</v>
      </c>
      <c r="H1150" s="2">
        <v>317</v>
      </c>
      <c r="I1150" s="2">
        <v>83</v>
      </c>
      <c r="J1150" s="2">
        <v>74</v>
      </c>
      <c r="K1150" s="2">
        <v>114</v>
      </c>
      <c r="L1150" s="2">
        <v>96</v>
      </c>
      <c r="M1150" s="2">
        <v>33</v>
      </c>
      <c r="N1150" s="2">
        <v>317</v>
      </c>
      <c r="O1150" s="2">
        <v>0</v>
      </c>
      <c r="R1150" s="2">
        <v>20.75</v>
      </c>
      <c r="S1150" s="2">
        <v>18.5</v>
      </c>
      <c r="T1150" s="2">
        <v>28.5</v>
      </c>
      <c r="U1150" s="2">
        <v>24</v>
      </c>
      <c r="V1150" s="2">
        <v>8.25</v>
      </c>
      <c r="W1150" s="2">
        <v>100</v>
      </c>
      <c r="X1150" s="2"/>
      <c r="Y1150" s="2"/>
      <c r="Z1150" s="2"/>
      <c r="AA1150" s="2"/>
    </row>
    <row r="1151" spans="1:27" x14ac:dyDescent="0.25">
      <c r="A1151" s="5" t="s">
        <v>1234</v>
      </c>
      <c r="B1151" s="5" t="str">
        <f>VLOOKUP(A1151,'ResOrg-group_definitions'!B76:C262,2,FALSE)</f>
        <v>Windward Community College</v>
      </c>
      <c r="C1151" s="5" t="s">
        <v>3247</v>
      </c>
      <c r="E1151" s="2">
        <v>3</v>
      </c>
      <c r="F1151" s="2">
        <v>12</v>
      </c>
      <c r="G1151" s="2">
        <v>25</v>
      </c>
      <c r="H1151" s="2">
        <v>2</v>
      </c>
      <c r="I1151" s="2">
        <v>1</v>
      </c>
      <c r="J1151" s="2">
        <v>0</v>
      </c>
      <c r="K1151" s="2">
        <v>2</v>
      </c>
      <c r="L1151" s="2">
        <v>0</v>
      </c>
      <c r="M1151" s="2">
        <v>0</v>
      </c>
      <c r="N1151" s="2">
        <v>2</v>
      </c>
      <c r="O1151" s="2">
        <v>0</v>
      </c>
      <c r="R1151" s="2">
        <v>33.33</v>
      </c>
      <c r="S1151" s="2">
        <v>0</v>
      </c>
      <c r="T1151" s="2">
        <v>66.67</v>
      </c>
      <c r="U1151" s="2">
        <v>0</v>
      </c>
      <c r="V1151" s="2">
        <v>0</v>
      </c>
      <c r="W1151" s="2">
        <v>100</v>
      </c>
      <c r="X1151" s="2"/>
      <c r="Y1151" s="2"/>
      <c r="Z1151" s="2"/>
      <c r="AA1151" s="2"/>
    </row>
  </sheetData>
  <mergeCells count="1">
    <mergeCell ref="A1:T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30AD5-AB7A-46FA-8E6D-9ED3FAF6D09B}">
  <dimension ref="A1:T502"/>
  <sheetViews>
    <sheetView workbookViewId="0">
      <selection sqref="A1:T1"/>
    </sheetView>
  </sheetViews>
  <sheetFormatPr defaultRowHeight="15" x14ac:dyDescent="0.25"/>
  <cols>
    <col min="2" max="2" width="26.140625" customWidth="1"/>
    <col min="3" max="3" width="16.7109375" customWidth="1"/>
  </cols>
  <sheetData>
    <row r="1" spans="1:20" x14ac:dyDescent="0.25">
      <c r="A1" s="4" t="s">
        <v>1041</v>
      </c>
      <c r="B1" s="4"/>
      <c r="C1" s="4"/>
      <c r="D1" s="4"/>
      <c r="E1" s="4"/>
      <c r="F1" s="4"/>
      <c r="G1" s="4"/>
      <c r="H1" s="4"/>
      <c r="I1" s="4"/>
      <c r="J1" s="4"/>
      <c r="K1" s="4"/>
      <c r="L1" s="4"/>
      <c r="M1" s="4"/>
      <c r="N1" s="4"/>
      <c r="O1" s="4"/>
      <c r="P1" s="4"/>
      <c r="Q1" s="4"/>
      <c r="R1" s="4"/>
      <c r="S1" s="4"/>
      <c r="T1" s="4"/>
    </row>
    <row r="2" spans="1:20" x14ac:dyDescent="0.25">
      <c r="A2" s="1" t="s">
        <v>1</v>
      </c>
      <c r="B2" s="1" t="s">
        <v>2</v>
      </c>
      <c r="C2" s="1" t="s">
        <v>3</v>
      </c>
      <c r="D2" s="1" t="s">
        <v>4</v>
      </c>
      <c r="E2" s="1" t="s">
        <v>5</v>
      </c>
      <c r="F2" s="1" t="s">
        <v>6</v>
      </c>
      <c r="G2" s="1"/>
      <c r="H2" s="1"/>
      <c r="I2" s="1"/>
      <c r="J2" s="1"/>
      <c r="K2" s="1"/>
      <c r="L2" s="1"/>
      <c r="M2" s="1"/>
      <c r="N2" s="1"/>
      <c r="O2" s="1"/>
      <c r="P2" s="1"/>
      <c r="Q2" s="1"/>
      <c r="R2" s="1"/>
      <c r="S2" s="1"/>
      <c r="T2" s="1"/>
    </row>
    <row r="3" spans="1:20" x14ac:dyDescent="0.25">
      <c r="A3" s="1" t="s">
        <v>7</v>
      </c>
      <c r="B3" s="1" t="s">
        <v>8</v>
      </c>
      <c r="C3" s="1" t="s">
        <v>9</v>
      </c>
      <c r="D3" s="1">
        <v>194000</v>
      </c>
      <c r="E3" s="1">
        <v>5768366</v>
      </c>
      <c r="F3" s="1">
        <v>29.73</v>
      </c>
      <c r="G3" s="1"/>
      <c r="H3" s="1"/>
      <c r="I3" s="1"/>
      <c r="J3" s="1"/>
      <c r="K3" s="1"/>
      <c r="L3" s="1"/>
      <c r="M3" s="1"/>
      <c r="N3" s="1"/>
      <c r="O3" s="1"/>
      <c r="P3" s="1"/>
      <c r="Q3" s="1"/>
      <c r="R3" s="1"/>
      <c r="S3" s="1"/>
      <c r="T3" s="1"/>
    </row>
    <row r="4" spans="1:20" x14ac:dyDescent="0.25">
      <c r="A4" s="1" t="s">
        <v>10</v>
      </c>
      <c r="B4" s="1" t="s">
        <v>11</v>
      </c>
      <c r="C4" s="1" t="s">
        <v>9</v>
      </c>
      <c r="D4" s="1">
        <v>109557</v>
      </c>
      <c r="E4" s="1">
        <v>2426021</v>
      </c>
      <c r="F4" s="1">
        <v>22.14</v>
      </c>
      <c r="G4" s="1"/>
      <c r="H4" s="1"/>
      <c r="I4" s="1"/>
      <c r="J4" s="1"/>
      <c r="K4" s="1"/>
      <c r="L4" s="1"/>
      <c r="M4" s="1"/>
      <c r="N4" s="1"/>
      <c r="O4" s="1"/>
      <c r="P4" s="1"/>
      <c r="Q4" s="1"/>
      <c r="R4" s="1"/>
      <c r="S4" s="1"/>
      <c r="T4" s="1"/>
    </row>
    <row r="5" spans="1:20" x14ac:dyDescent="0.25">
      <c r="A5" s="1" t="s">
        <v>12</v>
      </c>
      <c r="B5" s="1" t="s">
        <v>13</v>
      </c>
      <c r="C5" s="1" t="s">
        <v>9</v>
      </c>
      <c r="D5" s="1">
        <v>106564</v>
      </c>
      <c r="E5" s="1">
        <v>2564128</v>
      </c>
      <c r="F5" s="1">
        <v>24.06</v>
      </c>
      <c r="G5" s="1"/>
      <c r="H5" s="1"/>
      <c r="I5" s="1"/>
      <c r="J5" s="1"/>
      <c r="K5" s="1"/>
      <c r="L5" s="1"/>
      <c r="M5" s="1"/>
      <c r="N5" s="1"/>
      <c r="O5" s="1"/>
      <c r="P5" s="1"/>
      <c r="Q5" s="1"/>
      <c r="R5" s="1"/>
      <c r="S5" s="1"/>
      <c r="T5" s="1"/>
    </row>
    <row r="6" spans="1:20" x14ac:dyDescent="0.25">
      <c r="A6" s="1" t="s">
        <v>16</v>
      </c>
      <c r="B6" s="1" t="s">
        <v>17</v>
      </c>
      <c r="C6" s="1" t="s">
        <v>9</v>
      </c>
      <c r="D6" s="1">
        <v>102965</v>
      </c>
      <c r="E6" s="1">
        <v>3246405</v>
      </c>
      <c r="F6" s="1">
        <v>31.53</v>
      </c>
      <c r="G6" s="1"/>
      <c r="H6" s="1"/>
      <c r="I6" s="1"/>
      <c r="J6" s="1"/>
      <c r="K6" s="1"/>
      <c r="L6" s="1"/>
      <c r="M6" s="1"/>
      <c r="N6" s="1"/>
      <c r="O6" s="1"/>
      <c r="P6" s="1"/>
      <c r="Q6" s="1"/>
      <c r="R6" s="1"/>
      <c r="S6" s="1"/>
      <c r="T6" s="1"/>
    </row>
    <row r="7" spans="1:20" x14ac:dyDescent="0.25">
      <c r="A7" s="1" t="s">
        <v>14</v>
      </c>
      <c r="B7" s="1" t="s">
        <v>15</v>
      </c>
      <c r="C7" s="1" t="s">
        <v>9</v>
      </c>
      <c r="D7" s="1">
        <v>101281</v>
      </c>
      <c r="E7" s="1">
        <v>2675131</v>
      </c>
      <c r="F7" s="1">
        <v>26.41</v>
      </c>
      <c r="G7" s="1"/>
      <c r="H7" s="1"/>
      <c r="I7" s="1"/>
      <c r="J7" s="1"/>
      <c r="K7" s="1"/>
      <c r="L7" s="1"/>
      <c r="M7" s="1"/>
      <c r="N7" s="1"/>
      <c r="O7" s="1"/>
      <c r="P7" s="1"/>
      <c r="Q7" s="1"/>
      <c r="R7" s="1"/>
      <c r="S7" s="1"/>
      <c r="T7" s="1"/>
    </row>
    <row r="8" spans="1:20" x14ac:dyDescent="0.25">
      <c r="A8" s="1" t="s">
        <v>20</v>
      </c>
      <c r="B8" s="1" t="s">
        <v>21</v>
      </c>
      <c r="C8" s="1" t="s">
        <v>9</v>
      </c>
      <c r="D8" s="1">
        <v>89386</v>
      </c>
      <c r="E8" s="1">
        <v>2138529</v>
      </c>
      <c r="F8" s="1">
        <v>23.92</v>
      </c>
      <c r="G8" s="1"/>
      <c r="H8" s="1"/>
      <c r="I8" s="1"/>
      <c r="J8" s="1"/>
      <c r="K8" s="1"/>
      <c r="L8" s="1"/>
      <c r="M8" s="1"/>
      <c r="N8" s="1"/>
      <c r="O8" s="1"/>
      <c r="P8" s="1"/>
      <c r="Q8" s="1"/>
      <c r="R8" s="1"/>
      <c r="S8" s="1"/>
      <c r="T8" s="1"/>
    </row>
    <row r="9" spans="1:20" x14ac:dyDescent="0.25">
      <c r="A9" s="1" t="s">
        <v>18</v>
      </c>
      <c r="B9" s="1" t="s">
        <v>19</v>
      </c>
      <c r="C9" s="1" t="s">
        <v>9</v>
      </c>
      <c r="D9" s="1">
        <v>88164</v>
      </c>
      <c r="E9" s="1">
        <v>2061645</v>
      </c>
      <c r="F9" s="1">
        <v>23.38</v>
      </c>
      <c r="G9" s="1"/>
      <c r="H9" s="1"/>
      <c r="I9" s="1"/>
      <c r="J9" s="1"/>
      <c r="K9" s="1"/>
      <c r="L9" s="1"/>
      <c r="M9" s="1"/>
      <c r="N9" s="1"/>
      <c r="O9" s="1"/>
      <c r="P9" s="1"/>
      <c r="Q9" s="1"/>
      <c r="R9" s="1"/>
      <c r="S9" s="1"/>
      <c r="T9" s="1"/>
    </row>
    <row r="10" spans="1:20" x14ac:dyDescent="0.25">
      <c r="A10" s="1" t="s">
        <v>24</v>
      </c>
      <c r="B10" s="1" t="s">
        <v>25</v>
      </c>
      <c r="C10" s="1" t="s">
        <v>9</v>
      </c>
      <c r="D10" s="1">
        <v>77164</v>
      </c>
      <c r="E10" s="1">
        <v>1848703</v>
      </c>
      <c r="F10" s="1">
        <v>23.96</v>
      </c>
      <c r="G10" s="1"/>
      <c r="H10" s="1"/>
      <c r="I10" s="1"/>
      <c r="J10" s="1"/>
      <c r="K10" s="1"/>
      <c r="L10" s="1"/>
      <c r="M10" s="1"/>
      <c r="N10" s="1"/>
      <c r="O10" s="1"/>
      <c r="P10" s="1"/>
      <c r="Q10" s="1"/>
      <c r="R10" s="1"/>
      <c r="S10" s="1"/>
      <c r="T10" s="1"/>
    </row>
    <row r="11" spans="1:20" x14ac:dyDescent="0.25">
      <c r="A11" s="1" t="s">
        <v>28</v>
      </c>
      <c r="B11" s="1" t="s">
        <v>29</v>
      </c>
      <c r="C11" s="1" t="s">
        <v>9</v>
      </c>
      <c r="D11" s="1">
        <v>75477</v>
      </c>
      <c r="E11" s="1">
        <v>1935277</v>
      </c>
      <c r="F11" s="1">
        <v>25.64</v>
      </c>
      <c r="G11" s="1"/>
      <c r="H11" s="1"/>
      <c r="I11" s="1"/>
      <c r="J11" s="1"/>
      <c r="K11" s="1"/>
      <c r="L11" s="1"/>
      <c r="M11" s="1"/>
      <c r="N11" s="1"/>
      <c r="O11" s="1"/>
      <c r="P11" s="1"/>
      <c r="Q11" s="1"/>
      <c r="R11" s="1"/>
      <c r="S11" s="1"/>
      <c r="T11" s="1"/>
    </row>
    <row r="12" spans="1:20" x14ac:dyDescent="0.25">
      <c r="A12" s="1" t="s">
        <v>30</v>
      </c>
      <c r="B12" s="1" t="s">
        <v>31</v>
      </c>
      <c r="C12" s="1" t="s">
        <v>9</v>
      </c>
      <c r="D12" s="1">
        <v>75213</v>
      </c>
      <c r="E12" s="1">
        <v>1914499</v>
      </c>
      <c r="F12" s="1">
        <v>25.45</v>
      </c>
      <c r="G12" s="1"/>
      <c r="H12" s="1"/>
      <c r="I12" s="1"/>
      <c r="J12" s="1"/>
      <c r="K12" s="1"/>
      <c r="L12" s="1"/>
      <c r="M12" s="1"/>
      <c r="N12" s="1"/>
      <c r="O12" s="1"/>
      <c r="P12" s="1"/>
      <c r="Q12" s="1"/>
      <c r="R12" s="1"/>
      <c r="S12" s="1"/>
      <c r="T12" s="1"/>
    </row>
    <row r="13" spans="1:20" x14ac:dyDescent="0.25">
      <c r="A13" s="1" t="s">
        <v>38</v>
      </c>
      <c r="B13" s="1" t="s">
        <v>39</v>
      </c>
      <c r="C13" s="1" t="s">
        <v>9</v>
      </c>
      <c r="D13" s="1">
        <v>75029</v>
      </c>
      <c r="E13" s="1">
        <v>1286542</v>
      </c>
      <c r="F13" s="1">
        <v>17.149999999999999</v>
      </c>
      <c r="G13" s="1"/>
      <c r="H13" s="1"/>
      <c r="I13" s="1"/>
      <c r="J13" s="1"/>
      <c r="K13" s="1"/>
      <c r="L13" s="1"/>
      <c r="M13" s="1"/>
      <c r="N13" s="1"/>
      <c r="O13" s="1"/>
      <c r="P13" s="1"/>
      <c r="Q13" s="1"/>
      <c r="R13" s="1"/>
      <c r="S13" s="1"/>
      <c r="T13" s="1"/>
    </row>
    <row r="14" spans="1:20" x14ac:dyDescent="0.25">
      <c r="A14" s="1" t="s">
        <v>22</v>
      </c>
      <c r="B14" s="1" t="s">
        <v>23</v>
      </c>
      <c r="C14" s="1" t="s">
        <v>9</v>
      </c>
      <c r="D14" s="1">
        <v>73111</v>
      </c>
      <c r="E14" s="1">
        <v>1951738</v>
      </c>
      <c r="F14" s="1">
        <v>26.7</v>
      </c>
      <c r="G14" s="1"/>
      <c r="H14" s="1"/>
      <c r="I14" s="1"/>
      <c r="J14" s="1"/>
      <c r="K14" s="1"/>
      <c r="L14" s="1"/>
      <c r="M14" s="1"/>
      <c r="N14" s="1"/>
      <c r="O14" s="1"/>
      <c r="P14" s="1"/>
      <c r="Q14" s="1"/>
      <c r="R14" s="1"/>
      <c r="S14" s="1"/>
      <c r="T14" s="1"/>
    </row>
    <row r="15" spans="1:20" x14ac:dyDescent="0.25">
      <c r="A15" s="1" t="s">
        <v>26</v>
      </c>
      <c r="B15" s="1" t="s">
        <v>27</v>
      </c>
      <c r="C15" s="1" t="s">
        <v>9</v>
      </c>
      <c r="D15" s="1">
        <v>72679</v>
      </c>
      <c r="E15" s="1">
        <v>1522755</v>
      </c>
      <c r="F15" s="1">
        <v>20.95</v>
      </c>
      <c r="G15" s="1"/>
      <c r="H15" s="1"/>
      <c r="I15" s="1"/>
      <c r="J15" s="1"/>
      <c r="K15" s="1"/>
      <c r="L15" s="1"/>
      <c r="M15" s="1"/>
      <c r="N15" s="1"/>
      <c r="O15" s="1"/>
      <c r="P15" s="1"/>
      <c r="Q15" s="1"/>
      <c r="R15" s="1"/>
      <c r="S15" s="1"/>
      <c r="T15" s="1"/>
    </row>
    <row r="16" spans="1:20" x14ac:dyDescent="0.25">
      <c r="A16" s="1" t="s">
        <v>48</v>
      </c>
      <c r="B16" s="1" t="s">
        <v>49</v>
      </c>
      <c r="C16" s="1" t="s">
        <v>9</v>
      </c>
      <c r="D16" s="1">
        <v>70178</v>
      </c>
      <c r="E16" s="1">
        <v>1986022</v>
      </c>
      <c r="F16" s="1">
        <v>28.3</v>
      </c>
      <c r="G16" s="1"/>
      <c r="H16" s="1"/>
      <c r="I16" s="1"/>
      <c r="J16" s="1"/>
      <c r="K16" s="1"/>
      <c r="L16" s="1"/>
      <c r="M16" s="1"/>
      <c r="N16" s="1"/>
      <c r="O16" s="1"/>
      <c r="P16" s="1"/>
      <c r="Q16" s="1"/>
      <c r="R16" s="1"/>
      <c r="S16" s="1"/>
      <c r="T16" s="1"/>
    </row>
    <row r="17" spans="1:6" x14ac:dyDescent="0.25">
      <c r="A17" s="1" t="s">
        <v>44</v>
      </c>
      <c r="B17" s="1" t="s">
        <v>45</v>
      </c>
      <c r="C17" s="1" t="s">
        <v>9</v>
      </c>
      <c r="D17" s="1">
        <v>66473</v>
      </c>
      <c r="E17" s="1">
        <v>1222122</v>
      </c>
      <c r="F17" s="1">
        <v>18.39</v>
      </c>
    </row>
    <row r="18" spans="1:6" x14ac:dyDescent="0.25">
      <c r="A18" s="1" t="s">
        <v>92</v>
      </c>
      <c r="B18" s="1" t="s">
        <v>93</v>
      </c>
      <c r="C18" s="1" t="s">
        <v>9</v>
      </c>
      <c r="D18" s="1">
        <v>66048</v>
      </c>
      <c r="E18" s="1">
        <v>1433742</v>
      </c>
      <c r="F18" s="1">
        <v>21.71</v>
      </c>
    </row>
    <row r="19" spans="1:6" x14ac:dyDescent="0.25">
      <c r="A19" s="1" t="s">
        <v>42</v>
      </c>
      <c r="B19" s="1" t="s">
        <v>43</v>
      </c>
      <c r="C19" s="1" t="s">
        <v>9</v>
      </c>
      <c r="D19" s="1">
        <v>65219</v>
      </c>
      <c r="E19" s="1">
        <v>1723945</v>
      </c>
      <c r="F19" s="1">
        <v>26.43</v>
      </c>
    </row>
    <row r="20" spans="1:6" x14ac:dyDescent="0.25">
      <c r="A20" s="1" t="s">
        <v>46</v>
      </c>
      <c r="B20" s="1" t="s">
        <v>47</v>
      </c>
      <c r="C20" s="1" t="s">
        <v>9</v>
      </c>
      <c r="D20" s="1">
        <v>64010</v>
      </c>
      <c r="E20" s="1">
        <v>1250436</v>
      </c>
      <c r="F20" s="1">
        <v>19.54</v>
      </c>
    </row>
    <row r="21" spans="1:6" x14ac:dyDescent="0.25">
      <c r="A21" s="1" t="s">
        <v>36</v>
      </c>
      <c r="B21" s="1" t="s">
        <v>37</v>
      </c>
      <c r="C21" s="1" t="s">
        <v>9</v>
      </c>
      <c r="D21" s="1">
        <v>63525</v>
      </c>
      <c r="E21" s="1">
        <v>1373617</v>
      </c>
      <c r="F21" s="1">
        <v>21.62</v>
      </c>
    </row>
    <row r="22" spans="1:6" x14ac:dyDescent="0.25">
      <c r="A22" s="1" t="s">
        <v>40</v>
      </c>
      <c r="B22" s="1" t="s">
        <v>41</v>
      </c>
      <c r="C22" s="1" t="s">
        <v>9</v>
      </c>
      <c r="D22" s="1">
        <v>63515</v>
      </c>
      <c r="E22" s="1">
        <v>1562718</v>
      </c>
      <c r="F22" s="1">
        <v>24.6</v>
      </c>
    </row>
    <row r="23" spans="1:6" x14ac:dyDescent="0.25">
      <c r="A23" s="1" t="s">
        <v>34</v>
      </c>
      <c r="B23" s="1" t="s">
        <v>35</v>
      </c>
      <c r="C23" s="1" t="s">
        <v>9</v>
      </c>
      <c r="D23" s="1">
        <v>62829</v>
      </c>
      <c r="E23" s="1">
        <v>1249985</v>
      </c>
      <c r="F23" s="1">
        <v>19.899999999999999</v>
      </c>
    </row>
    <row r="24" spans="1:6" x14ac:dyDescent="0.25">
      <c r="A24" s="1" t="s">
        <v>32</v>
      </c>
      <c r="B24" s="1" t="s">
        <v>33</v>
      </c>
      <c r="C24" s="1" t="s">
        <v>9</v>
      </c>
      <c r="D24" s="1">
        <v>58843</v>
      </c>
      <c r="E24" s="1">
        <v>1900847</v>
      </c>
      <c r="F24" s="1">
        <v>32.299999999999997</v>
      </c>
    </row>
    <row r="25" spans="1:6" x14ac:dyDescent="0.25">
      <c r="A25" s="1" t="s">
        <v>54</v>
      </c>
      <c r="B25" s="1" t="s">
        <v>55</v>
      </c>
      <c r="C25" s="1" t="s">
        <v>9</v>
      </c>
      <c r="D25" s="1">
        <v>58584</v>
      </c>
      <c r="E25" s="1">
        <v>1316980</v>
      </c>
      <c r="F25" s="1">
        <v>22.48</v>
      </c>
    </row>
    <row r="26" spans="1:6" x14ac:dyDescent="0.25">
      <c r="A26" s="1" t="s">
        <v>62</v>
      </c>
      <c r="B26" s="1" t="s">
        <v>63</v>
      </c>
      <c r="C26" s="1" t="s">
        <v>9</v>
      </c>
      <c r="D26" s="1">
        <v>57474</v>
      </c>
      <c r="E26" s="1">
        <v>1670014</v>
      </c>
      <c r="F26" s="1">
        <v>29.06</v>
      </c>
    </row>
    <row r="27" spans="1:6" x14ac:dyDescent="0.25">
      <c r="A27" s="1" t="s">
        <v>52</v>
      </c>
      <c r="B27" s="1" t="s">
        <v>53</v>
      </c>
      <c r="C27" s="1" t="s">
        <v>9</v>
      </c>
      <c r="D27" s="1">
        <v>56695</v>
      </c>
      <c r="E27" s="1">
        <v>1189534</v>
      </c>
      <c r="F27" s="1">
        <v>20.98</v>
      </c>
    </row>
    <row r="28" spans="1:6" x14ac:dyDescent="0.25">
      <c r="A28" s="1" t="s">
        <v>58</v>
      </c>
      <c r="B28" s="1" t="s">
        <v>59</v>
      </c>
      <c r="C28" s="1" t="s">
        <v>9</v>
      </c>
      <c r="D28" s="1">
        <v>55644</v>
      </c>
      <c r="E28" s="1">
        <v>1351496</v>
      </c>
      <c r="F28" s="1">
        <v>24.29</v>
      </c>
    </row>
    <row r="29" spans="1:6" x14ac:dyDescent="0.25">
      <c r="A29" s="1" t="s">
        <v>68</v>
      </c>
      <c r="B29" s="1" t="s">
        <v>69</v>
      </c>
      <c r="C29" s="1" t="s">
        <v>9</v>
      </c>
      <c r="D29" s="1">
        <v>55393</v>
      </c>
      <c r="E29" s="1">
        <v>1079683</v>
      </c>
      <c r="F29" s="1">
        <v>19.489999999999998</v>
      </c>
    </row>
    <row r="30" spans="1:6" x14ac:dyDescent="0.25">
      <c r="A30" s="1" t="s">
        <v>80</v>
      </c>
      <c r="B30" s="1" t="s">
        <v>81</v>
      </c>
      <c r="C30" s="1" t="s">
        <v>9</v>
      </c>
      <c r="D30" s="1">
        <v>55127</v>
      </c>
      <c r="E30" s="1">
        <v>1171215</v>
      </c>
      <c r="F30" s="1">
        <v>21.25</v>
      </c>
    </row>
    <row r="31" spans="1:6" x14ac:dyDescent="0.25">
      <c r="A31" s="1" t="s">
        <v>64</v>
      </c>
      <c r="B31" s="1" t="s">
        <v>65</v>
      </c>
      <c r="C31" s="1" t="s">
        <v>9</v>
      </c>
      <c r="D31" s="1">
        <v>55073</v>
      </c>
      <c r="E31" s="1">
        <v>1150152</v>
      </c>
      <c r="F31" s="1">
        <v>20.88</v>
      </c>
    </row>
    <row r="32" spans="1:6" x14ac:dyDescent="0.25">
      <c r="A32" s="1" t="s">
        <v>50</v>
      </c>
      <c r="B32" s="1" t="s">
        <v>51</v>
      </c>
      <c r="C32" s="1" t="s">
        <v>9</v>
      </c>
      <c r="D32" s="1">
        <v>54619</v>
      </c>
      <c r="E32" s="1">
        <v>1979091</v>
      </c>
      <c r="F32" s="1">
        <v>36.229999999999997</v>
      </c>
    </row>
    <row r="33" spans="1:6" x14ac:dyDescent="0.25">
      <c r="A33" s="1" t="s">
        <v>60</v>
      </c>
      <c r="B33" s="1" t="s">
        <v>61</v>
      </c>
      <c r="C33" s="1" t="s">
        <v>9</v>
      </c>
      <c r="D33" s="1">
        <v>53007</v>
      </c>
      <c r="E33" s="1">
        <v>1057422</v>
      </c>
      <c r="F33" s="1">
        <v>19.95</v>
      </c>
    </row>
    <row r="34" spans="1:6" x14ac:dyDescent="0.25">
      <c r="A34" s="1" t="s">
        <v>78</v>
      </c>
      <c r="B34" s="1" t="s">
        <v>79</v>
      </c>
      <c r="C34" s="1" t="s">
        <v>9</v>
      </c>
      <c r="D34" s="1">
        <v>53000</v>
      </c>
      <c r="E34" s="1">
        <v>921921</v>
      </c>
      <c r="F34" s="1">
        <v>17.39</v>
      </c>
    </row>
    <row r="35" spans="1:6" x14ac:dyDescent="0.25">
      <c r="A35" s="1" t="s">
        <v>66</v>
      </c>
      <c r="B35" s="1" t="s">
        <v>67</v>
      </c>
      <c r="C35" s="1" t="s">
        <v>9</v>
      </c>
      <c r="D35" s="1">
        <v>50524</v>
      </c>
      <c r="E35" s="1">
        <v>1105703</v>
      </c>
      <c r="F35" s="1">
        <v>21.88</v>
      </c>
    </row>
    <row r="36" spans="1:6" x14ac:dyDescent="0.25">
      <c r="A36" s="1" t="s">
        <v>76</v>
      </c>
      <c r="B36" s="1" t="s">
        <v>77</v>
      </c>
      <c r="C36" s="1" t="s">
        <v>9</v>
      </c>
      <c r="D36" s="1">
        <v>50487</v>
      </c>
      <c r="E36" s="1">
        <v>873726</v>
      </c>
      <c r="F36" s="1">
        <v>17.309999999999999</v>
      </c>
    </row>
    <row r="37" spans="1:6" x14ac:dyDescent="0.25">
      <c r="A37" s="1" t="s">
        <v>74</v>
      </c>
      <c r="B37" s="1" t="s">
        <v>75</v>
      </c>
      <c r="C37" s="1" t="s">
        <v>9</v>
      </c>
      <c r="D37" s="1">
        <v>49397</v>
      </c>
      <c r="E37" s="1">
        <v>868286</v>
      </c>
      <c r="F37" s="1">
        <v>17.579999999999998</v>
      </c>
    </row>
    <row r="38" spans="1:6" x14ac:dyDescent="0.25">
      <c r="A38" s="1" t="s">
        <v>56</v>
      </c>
      <c r="B38" s="1" t="s">
        <v>57</v>
      </c>
      <c r="C38" s="1" t="s">
        <v>9</v>
      </c>
      <c r="D38" s="1">
        <v>49341</v>
      </c>
      <c r="E38" s="1">
        <v>1092576</v>
      </c>
      <c r="F38" s="1">
        <v>22.14</v>
      </c>
    </row>
    <row r="39" spans="1:6" x14ac:dyDescent="0.25">
      <c r="A39" s="1" t="s">
        <v>86</v>
      </c>
      <c r="B39" s="1" t="s">
        <v>87</v>
      </c>
      <c r="C39" s="1" t="s">
        <v>9</v>
      </c>
      <c r="D39" s="1">
        <v>48416</v>
      </c>
      <c r="E39" s="1">
        <v>908708</v>
      </c>
      <c r="F39" s="1">
        <v>18.77</v>
      </c>
    </row>
    <row r="40" spans="1:6" x14ac:dyDescent="0.25">
      <c r="A40" s="1" t="s">
        <v>70</v>
      </c>
      <c r="B40" s="1" t="s">
        <v>71</v>
      </c>
      <c r="C40" s="1" t="s">
        <v>9</v>
      </c>
      <c r="D40" s="1">
        <v>47171</v>
      </c>
      <c r="E40" s="1">
        <v>813177</v>
      </c>
      <c r="F40" s="1">
        <v>17.239999999999998</v>
      </c>
    </row>
    <row r="41" spans="1:6" x14ac:dyDescent="0.25">
      <c r="A41" s="1" t="s">
        <v>82</v>
      </c>
      <c r="B41" s="1" t="s">
        <v>83</v>
      </c>
      <c r="C41" s="1" t="s">
        <v>9</v>
      </c>
      <c r="D41" s="1">
        <v>46275</v>
      </c>
      <c r="E41" s="1">
        <v>1243861</v>
      </c>
      <c r="F41" s="1">
        <v>26.88</v>
      </c>
    </row>
    <row r="42" spans="1:6" x14ac:dyDescent="0.25">
      <c r="A42" s="1" t="s">
        <v>84</v>
      </c>
      <c r="B42" s="1" t="s">
        <v>85</v>
      </c>
      <c r="C42" s="1" t="s">
        <v>9</v>
      </c>
      <c r="D42" s="1">
        <v>45602</v>
      </c>
      <c r="E42" s="1">
        <v>846285</v>
      </c>
      <c r="F42" s="1">
        <v>18.559999999999999</v>
      </c>
    </row>
    <row r="43" spans="1:6" x14ac:dyDescent="0.25">
      <c r="A43" s="1" t="s">
        <v>114</v>
      </c>
      <c r="B43" s="1" t="s">
        <v>115</v>
      </c>
      <c r="C43" s="1" t="s">
        <v>9</v>
      </c>
      <c r="D43" s="1">
        <v>45471</v>
      </c>
      <c r="E43" s="1">
        <v>1150508</v>
      </c>
      <c r="F43" s="1">
        <v>25.3</v>
      </c>
    </row>
    <row r="44" spans="1:6" x14ac:dyDescent="0.25">
      <c r="A44" s="1" t="s">
        <v>72</v>
      </c>
      <c r="B44" s="1" t="s">
        <v>73</v>
      </c>
      <c r="C44" s="1" t="s">
        <v>9</v>
      </c>
      <c r="D44" s="1">
        <v>44582</v>
      </c>
      <c r="E44" s="1">
        <v>1000146</v>
      </c>
      <c r="F44" s="1">
        <v>22.43</v>
      </c>
    </row>
    <row r="45" spans="1:6" x14ac:dyDescent="0.25">
      <c r="A45" s="1" t="s">
        <v>132</v>
      </c>
      <c r="B45" s="1" t="s">
        <v>133</v>
      </c>
      <c r="C45" s="1" t="s">
        <v>9</v>
      </c>
      <c r="D45" s="1">
        <v>41024</v>
      </c>
      <c r="E45" s="1">
        <v>1006658</v>
      </c>
      <c r="F45" s="1">
        <v>24.54</v>
      </c>
    </row>
    <row r="46" spans="1:6" x14ac:dyDescent="0.25">
      <c r="A46" s="1" t="s">
        <v>90</v>
      </c>
      <c r="B46" s="1" t="s">
        <v>91</v>
      </c>
      <c r="C46" s="1" t="s">
        <v>9</v>
      </c>
      <c r="D46" s="1">
        <v>40999</v>
      </c>
      <c r="E46" s="1">
        <v>870405</v>
      </c>
      <c r="F46" s="1">
        <v>21.23</v>
      </c>
    </row>
    <row r="47" spans="1:6" x14ac:dyDescent="0.25">
      <c r="A47" s="1" t="s">
        <v>102</v>
      </c>
      <c r="B47" s="1" t="s">
        <v>103</v>
      </c>
      <c r="C47" s="1" t="s">
        <v>9</v>
      </c>
      <c r="D47" s="1">
        <v>40731</v>
      </c>
      <c r="E47" s="1">
        <v>756914</v>
      </c>
      <c r="F47" s="1">
        <v>18.579999999999998</v>
      </c>
    </row>
    <row r="48" spans="1:6" x14ac:dyDescent="0.25">
      <c r="A48" s="1" t="s">
        <v>96</v>
      </c>
      <c r="B48" s="1" t="s">
        <v>97</v>
      </c>
      <c r="C48" s="1" t="s">
        <v>9</v>
      </c>
      <c r="D48" s="1">
        <v>39242</v>
      </c>
      <c r="E48" s="1">
        <v>972355</v>
      </c>
      <c r="F48" s="1">
        <v>24.78</v>
      </c>
    </row>
    <row r="49" spans="1:6" x14ac:dyDescent="0.25">
      <c r="A49" s="1" t="s">
        <v>271</v>
      </c>
      <c r="B49" s="1" t="s">
        <v>272</v>
      </c>
      <c r="C49" s="1" t="s">
        <v>9</v>
      </c>
      <c r="D49" s="1">
        <v>38662</v>
      </c>
      <c r="E49" s="1">
        <v>688474</v>
      </c>
      <c r="F49" s="1">
        <v>17.809999999999999</v>
      </c>
    </row>
    <row r="50" spans="1:6" x14ac:dyDescent="0.25">
      <c r="A50" s="1" t="s">
        <v>110</v>
      </c>
      <c r="B50" s="1" t="s">
        <v>111</v>
      </c>
      <c r="C50" s="1" t="s">
        <v>9</v>
      </c>
      <c r="D50" s="1">
        <v>37840</v>
      </c>
      <c r="E50" s="1">
        <v>740402</v>
      </c>
      <c r="F50" s="1">
        <v>19.57</v>
      </c>
    </row>
    <row r="51" spans="1:6" x14ac:dyDescent="0.25">
      <c r="A51" s="1" t="s">
        <v>130</v>
      </c>
      <c r="B51" s="1" t="s">
        <v>131</v>
      </c>
      <c r="C51" s="1" t="s">
        <v>9</v>
      </c>
      <c r="D51" s="1">
        <v>37784</v>
      </c>
      <c r="E51" s="1">
        <v>777706</v>
      </c>
      <c r="F51" s="1">
        <v>20.58</v>
      </c>
    </row>
    <row r="52" spans="1:6" x14ac:dyDescent="0.25">
      <c r="A52" s="1" t="s">
        <v>120</v>
      </c>
      <c r="B52" s="1" t="s">
        <v>121</v>
      </c>
      <c r="C52" s="1" t="s">
        <v>9</v>
      </c>
      <c r="D52" s="1">
        <v>36543</v>
      </c>
      <c r="E52" s="1">
        <v>659030</v>
      </c>
      <c r="F52" s="1">
        <v>18.03</v>
      </c>
    </row>
    <row r="53" spans="1:6" x14ac:dyDescent="0.25">
      <c r="A53" s="1" t="s">
        <v>122</v>
      </c>
      <c r="B53" s="1" t="s">
        <v>123</v>
      </c>
      <c r="C53" s="1" t="s">
        <v>9</v>
      </c>
      <c r="D53" s="1">
        <v>36335</v>
      </c>
      <c r="E53" s="1">
        <v>723337</v>
      </c>
      <c r="F53" s="1">
        <v>19.91</v>
      </c>
    </row>
    <row r="54" spans="1:6" x14ac:dyDescent="0.25">
      <c r="A54" s="1" t="s">
        <v>88</v>
      </c>
      <c r="B54" s="1" t="s">
        <v>89</v>
      </c>
      <c r="C54" s="1" t="s">
        <v>9</v>
      </c>
      <c r="D54" s="1">
        <v>36221</v>
      </c>
      <c r="E54" s="1">
        <v>953025</v>
      </c>
      <c r="F54" s="1">
        <v>26.31</v>
      </c>
    </row>
    <row r="55" spans="1:6" x14ac:dyDescent="0.25">
      <c r="A55" s="1" t="s">
        <v>142</v>
      </c>
      <c r="B55" s="1" t="s">
        <v>143</v>
      </c>
      <c r="C55" s="1" t="s">
        <v>144</v>
      </c>
      <c r="D55" s="1">
        <v>36177</v>
      </c>
      <c r="E55" s="1">
        <v>1345850</v>
      </c>
      <c r="F55" s="1">
        <v>37.200000000000003</v>
      </c>
    </row>
    <row r="56" spans="1:6" x14ac:dyDescent="0.25">
      <c r="A56" s="1" t="s">
        <v>108</v>
      </c>
      <c r="B56" s="1" t="s">
        <v>109</v>
      </c>
      <c r="C56" s="1" t="s">
        <v>9</v>
      </c>
      <c r="D56" s="1">
        <v>36106</v>
      </c>
      <c r="E56" s="1">
        <v>624090</v>
      </c>
      <c r="F56" s="1">
        <v>17.28</v>
      </c>
    </row>
    <row r="57" spans="1:6" x14ac:dyDescent="0.25">
      <c r="A57" s="1" t="s">
        <v>134</v>
      </c>
      <c r="B57" s="1" t="s">
        <v>135</v>
      </c>
      <c r="C57" s="1" t="s">
        <v>9</v>
      </c>
      <c r="D57" s="1">
        <v>35250</v>
      </c>
      <c r="E57" s="1">
        <v>591761</v>
      </c>
      <c r="F57" s="1">
        <v>16.79</v>
      </c>
    </row>
    <row r="58" spans="1:6" x14ac:dyDescent="0.25">
      <c r="A58" s="1" t="s">
        <v>98</v>
      </c>
      <c r="B58" s="1" t="s">
        <v>99</v>
      </c>
      <c r="C58" s="1" t="s">
        <v>9</v>
      </c>
      <c r="D58" s="1">
        <v>34603</v>
      </c>
      <c r="E58" s="1">
        <v>738590</v>
      </c>
      <c r="F58" s="1">
        <v>21.34</v>
      </c>
    </row>
    <row r="59" spans="1:6" x14ac:dyDescent="0.25">
      <c r="A59" s="1" t="s">
        <v>163</v>
      </c>
      <c r="B59" s="1" t="s">
        <v>164</v>
      </c>
      <c r="C59" s="1" t="s">
        <v>9</v>
      </c>
      <c r="D59" s="1">
        <v>34365</v>
      </c>
      <c r="E59" s="1">
        <v>559960</v>
      </c>
      <c r="F59" s="1">
        <v>16.29</v>
      </c>
    </row>
    <row r="60" spans="1:6" x14ac:dyDescent="0.25">
      <c r="A60" s="1" t="s">
        <v>116</v>
      </c>
      <c r="B60" s="1" t="s">
        <v>117</v>
      </c>
      <c r="C60" s="1" t="s">
        <v>9</v>
      </c>
      <c r="D60" s="1">
        <v>33522</v>
      </c>
      <c r="E60" s="1">
        <v>598382</v>
      </c>
      <c r="F60" s="1">
        <v>17.850000000000001</v>
      </c>
    </row>
    <row r="61" spans="1:6" x14ac:dyDescent="0.25">
      <c r="A61" s="1" t="s">
        <v>124</v>
      </c>
      <c r="B61" s="1" t="s">
        <v>125</v>
      </c>
      <c r="C61" s="1" t="s">
        <v>9</v>
      </c>
      <c r="D61" s="1">
        <v>33305</v>
      </c>
      <c r="E61" s="1">
        <v>557264</v>
      </c>
      <c r="F61" s="1">
        <v>16.73</v>
      </c>
    </row>
    <row r="62" spans="1:6" x14ac:dyDescent="0.25">
      <c r="A62" s="1" t="s">
        <v>147</v>
      </c>
      <c r="B62" s="1" t="s">
        <v>148</v>
      </c>
      <c r="C62" s="1" t="s">
        <v>9</v>
      </c>
      <c r="D62" s="1">
        <v>33277</v>
      </c>
      <c r="E62" s="1">
        <v>578792</v>
      </c>
      <c r="F62" s="1">
        <v>17.39</v>
      </c>
    </row>
    <row r="63" spans="1:6" x14ac:dyDescent="0.25">
      <c r="A63" s="1" t="s">
        <v>100</v>
      </c>
      <c r="B63" s="1" t="s">
        <v>101</v>
      </c>
      <c r="C63" s="1" t="s">
        <v>9</v>
      </c>
      <c r="D63" s="1">
        <v>32931</v>
      </c>
      <c r="E63" s="1">
        <v>1085542</v>
      </c>
      <c r="F63" s="1">
        <v>32.96</v>
      </c>
    </row>
    <row r="64" spans="1:6" x14ac:dyDescent="0.25">
      <c r="A64" s="1" t="s">
        <v>155</v>
      </c>
      <c r="B64" s="1" t="s">
        <v>156</v>
      </c>
      <c r="C64" s="1" t="s">
        <v>9</v>
      </c>
      <c r="D64" s="1">
        <v>32763</v>
      </c>
      <c r="E64" s="1">
        <v>726450</v>
      </c>
      <c r="F64" s="1">
        <v>22.17</v>
      </c>
    </row>
    <row r="65" spans="1:6" x14ac:dyDescent="0.25">
      <c r="A65" s="1" t="s">
        <v>126</v>
      </c>
      <c r="B65" s="1" t="s">
        <v>127</v>
      </c>
      <c r="C65" s="1" t="s">
        <v>9</v>
      </c>
      <c r="D65" s="1">
        <v>32504</v>
      </c>
      <c r="E65" s="1">
        <v>641569</v>
      </c>
      <c r="F65" s="1">
        <v>19.739999999999998</v>
      </c>
    </row>
    <row r="66" spans="1:6" x14ac:dyDescent="0.25">
      <c r="A66" s="1" t="s">
        <v>145</v>
      </c>
      <c r="B66" s="1" t="s">
        <v>146</v>
      </c>
      <c r="C66" s="1" t="s">
        <v>9</v>
      </c>
      <c r="D66" s="1">
        <v>31234</v>
      </c>
      <c r="E66" s="1">
        <v>619207</v>
      </c>
      <c r="F66" s="1">
        <v>19.82</v>
      </c>
    </row>
    <row r="67" spans="1:6" x14ac:dyDescent="0.25">
      <c r="A67" s="1" t="s">
        <v>159</v>
      </c>
      <c r="B67" s="1" t="s">
        <v>160</v>
      </c>
      <c r="C67" s="1" t="s">
        <v>9</v>
      </c>
      <c r="D67" s="1">
        <v>30848</v>
      </c>
      <c r="E67" s="1">
        <v>529006</v>
      </c>
      <c r="F67" s="1">
        <v>17.149999999999999</v>
      </c>
    </row>
    <row r="68" spans="1:6" x14ac:dyDescent="0.25">
      <c r="A68" s="1" t="s">
        <v>136</v>
      </c>
      <c r="B68" s="1" t="s">
        <v>137</v>
      </c>
      <c r="C68" s="1" t="s">
        <v>9</v>
      </c>
      <c r="D68" s="1">
        <v>29892</v>
      </c>
      <c r="E68" s="1">
        <v>559369</v>
      </c>
      <c r="F68" s="1">
        <v>18.71</v>
      </c>
    </row>
    <row r="69" spans="1:6" x14ac:dyDescent="0.25">
      <c r="A69" s="1" t="s">
        <v>106</v>
      </c>
      <c r="B69" s="1" t="s">
        <v>107</v>
      </c>
      <c r="C69" s="1" t="s">
        <v>9</v>
      </c>
      <c r="D69" s="1">
        <v>29648</v>
      </c>
      <c r="E69" s="1">
        <v>941408</v>
      </c>
      <c r="F69" s="1">
        <v>31.75</v>
      </c>
    </row>
    <row r="70" spans="1:6" x14ac:dyDescent="0.25">
      <c r="A70" s="1" t="s">
        <v>214</v>
      </c>
      <c r="B70" s="1" t="s">
        <v>215</v>
      </c>
      <c r="C70" s="1" t="s">
        <v>9</v>
      </c>
      <c r="D70" s="1">
        <v>29349</v>
      </c>
      <c r="E70" s="1">
        <v>436078</v>
      </c>
      <c r="F70" s="1">
        <v>14.86</v>
      </c>
    </row>
    <row r="71" spans="1:6" x14ac:dyDescent="0.25">
      <c r="A71" s="1" t="s">
        <v>171</v>
      </c>
      <c r="B71" s="1" t="s">
        <v>172</v>
      </c>
      <c r="C71" s="1" t="s">
        <v>9</v>
      </c>
      <c r="D71" s="1">
        <v>29274</v>
      </c>
      <c r="E71" s="1">
        <v>446723</v>
      </c>
      <c r="F71" s="1">
        <v>15.26</v>
      </c>
    </row>
    <row r="72" spans="1:6" x14ac:dyDescent="0.25">
      <c r="A72" s="1" t="s">
        <v>149</v>
      </c>
      <c r="B72" s="1" t="s">
        <v>150</v>
      </c>
      <c r="C72" s="1" t="s">
        <v>9</v>
      </c>
      <c r="D72" s="1">
        <v>29267</v>
      </c>
      <c r="E72" s="1">
        <v>486742</v>
      </c>
      <c r="F72" s="1">
        <v>16.63</v>
      </c>
    </row>
    <row r="73" spans="1:6" x14ac:dyDescent="0.25">
      <c r="A73" s="1" t="s">
        <v>118</v>
      </c>
      <c r="B73" s="1" t="s">
        <v>119</v>
      </c>
      <c r="C73" s="1" t="s">
        <v>9</v>
      </c>
      <c r="D73" s="1">
        <v>28746</v>
      </c>
      <c r="E73" s="1">
        <v>673248</v>
      </c>
      <c r="F73" s="1">
        <v>23.42</v>
      </c>
    </row>
    <row r="74" spans="1:6" x14ac:dyDescent="0.25">
      <c r="A74" s="1" t="s">
        <v>167</v>
      </c>
      <c r="B74" s="1" t="s">
        <v>168</v>
      </c>
      <c r="C74" s="1" t="s">
        <v>9</v>
      </c>
      <c r="D74" s="1">
        <v>28648</v>
      </c>
      <c r="E74" s="1">
        <v>529286</v>
      </c>
      <c r="F74" s="1">
        <v>18.48</v>
      </c>
    </row>
    <row r="75" spans="1:6" x14ac:dyDescent="0.25">
      <c r="A75" s="1" t="s">
        <v>173</v>
      </c>
      <c r="B75" s="1" t="s">
        <v>174</v>
      </c>
      <c r="C75" s="1" t="s">
        <v>9</v>
      </c>
      <c r="D75" s="1">
        <v>28345</v>
      </c>
      <c r="E75" s="1">
        <v>637905</v>
      </c>
      <c r="F75" s="1">
        <v>22.51</v>
      </c>
    </row>
    <row r="76" spans="1:6" x14ac:dyDescent="0.25">
      <c r="A76" s="1" t="s">
        <v>169</v>
      </c>
      <c r="B76" s="1" t="s">
        <v>170</v>
      </c>
      <c r="C76" s="1" t="s">
        <v>9</v>
      </c>
      <c r="D76" s="1">
        <v>27459</v>
      </c>
      <c r="E76" s="1">
        <v>717153</v>
      </c>
      <c r="F76" s="1">
        <v>26.12</v>
      </c>
    </row>
    <row r="77" spans="1:6" x14ac:dyDescent="0.25">
      <c r="A77" s="1" t="s">
        <v>140</v>
      </c>
      <c r="B77" s="1" t="s">
        <v>141</v>
      </c>
      <c r="C77" s="1" t="s">
        <v>9</v>
      </c>
      <c r="D77" s="1">
        <v>26879</v>
      </c>
      <c r="E77" s="1">
        <v>459403</v>
      </c>
      <c r="F77" s="1">
        <v>17.09</v>
      </c>
    </row>
    <row r="78" spans="1:6" x14ac:dyDescent="0.25">
      <c r="A78" s="1" t="s">
        <v>175</v>
      </c>
      <c r="B78" s="1" t="s">
        <v>176</v>
      </c>
      <c r="C78" s="1" t="s">
        <v>9</v>
      </c>
      <c r="D78" s="1">
        <v>26420</v>
      </c>
      <c r="E78" s="1">
        <v>465681</v>
      </c>
      <c r="F78" s="1">
        <v>17.63</v>
      </c>
    </row>
    <row r="79" spans="1:6" x14ac:dyDescent="0.25">
      <c r="A79" s="1" t="s">
        <v>206</v>
      </c>
      <c r="B79" s="1" t="s">
        <v>207</v>
      </c>
      <c r="C79" s="1" t="s">
        <v>9</v>
      </c>
      <c r="D79" s="1">
        <v>25436</v>
      </c>
      <c r="E79" s="1">
        <v>639104</v>
      </c>
      <c r="F79" s="1">
        <v>25.13</v>
      </c>
    </row>
    <row r="80" spans="1:6" x14ac:dyDescent="0.25">
      <c r="A80" s="1" t="s">
        <v>183</v>
      </c>
      <c r="B80" s="1" t="s">
        <v>184</v>
      </c>
      <c r="C80" s="1" t="s">
        <v>185</v>
      </c>
      <c r="D80" s="1">
        <v>25228</v>
      </c>
      <c r="E80" s="1">
        <v>1188481</v>
      </c>
      <c r="F80" s="1">
        <v>47.11</v>
      </c>
    </row>
    <row r="81" spans="1:6" x14ac:dyDescent="0.25">
      <c r="A81" s="1" t="s">
        <v>157</v>
      </c>
      <c r="B81" s="1" t="s">
        <v>158</v>
      </c>
      <c r="C81" s="1" t="s">
        <v>9</v>
      </c>
      <c r="D81" s="1">
        <v>25194</v>
      </c>
      <c r="E81" s="1">
        <v>554030</v>
      </c>
      <c r="F81" s="1">
        <v>21.99</v>
      </c>
    </row>
    <row r="82" spans="1:6" x14ac:dyDescent="0.25">
      <c r="A82" s="1" t="s">
        <v>196</v>
      </c>
      <c r="B82" s="1" t="s">
        <v>197</v>
      </c>
      <c r="C82" s="1" t="s">
        <v>9</v>
      </c>
      <c r="D82" s="1">
        <v>25004</v>
      </c>
      <c r="E82" s="1">
        <v>384788</v>
      </c>
      <c r="F82" s="1">
        <v>15.39</v>
      </c>
    </row>
    <row r="83" spans="1:6" x14ac:dyDescent="0.25">
      <c r="A83" s="1" t="s">
        <v>194</v>
      </c>
      <c r="B83" s="1" t="s">
        <v>195</v>
      </c>
      <c r="C83" s="1" t="s">
        <v>9</v>
      </c>
      <c r="D83" s="1">
        <v>24618</v>
      </c>
      <c r="E83" s="1">
        <v>403582</v>
      </c>
      <c r="F83" s="1">
        <v>16.39</v>
      </c>
    </row>
    <row r="84" spans="1:6" x14ac:dyDescent="0.25">
      <c r="A84" s="1" t="s">
        <v>226</v>
      </c>
      <c r="B84" s="1" t="s">
        <v>227</v>
      </c>
      <c r="C84" s="1" t="s">
        <v>9</v>
      </c>
      <c r="D84" s="1">
        <v>24584</v>
      </c>
      <c r="E84" s="1">
        <v>414190</v>
      </c>
      <c r="F84" s="1">
        <v>16.850000000000001</v>
      </c>
    </row>
    <row r="85" spans="1:6" x14ac:dyDescent="0.25">
      <c r="A85" s="1" t="s">
        <v>153</v>
      </c>
      <c r="B85" s="1" t="s">
        <v>154</v>
      </c>
      <c r="C85" s="1" t="s">
        <v>9</v>
      </c>
      <c r="D85" s="1">
        <v>24542</v>
      </c>
      <c r="E85" s="1">
        <v>609188</v>
      </c>
      <c r="F85" s="1">
        <v>24.82</v>
      </c>
    </row>
    <row r="86" spans="1:6" x14ac:dyDescent="0.25">
      <c r="A86" s="1" t="s">
        <v>151</v>
      </c>
      <c r="B86" s="1" t="s">
        <v>152</v>
      </c>
      <c r="C86" s="1" t="s">
        <v>9</v>
      </c>
      <c r="D86" s="1">
        <v>24485</v>
      </c>
      <c r="E86" s="1">
        <v>509083</v>
      </c>
      <c r="F86" s="1">
        <v>20.79</v>
      </c>
    </row>
    <row r="87" spans="1:6" x14ac:dyDescent="0.25">
      <c r="A87" s="1" t="s">
        <v>212</v>
      </c>
      <c r="B87" s="1" t="s">
        <v>213</v>
      </c>
      <c r="C87" s="1" t="s">
        <v>9</v>
      </c>
      <c r="D87" s="1">
        <v>24382</v>
      </c>
      <c r="E87" s="1">
        <v>442753</v>
      </c>
      <c r="F87" s="1">
        <v>18.16</v>
      </c>
    </row>
    <row r="88" spans="1:6" x14ac:dyDescent="0.25">
      <c r="A88" s="1" t="s">
        <v>112</v>
      </c>
      <c r="B88" s="1" t="s">
        <v>113</v>
      </c>
      <c r="C88" s="1" t="s">
        <v>9</v>
      </c>
      <c r="D88" s="1">
        <v>24073</v>
      </c>
      <c r="E88" s="1">
        <v>852941</v>
      </c>
      <c r="F88" s="1">
        <v>35.43</v>
      </c>
    </row>
    <row r="89" spans="1:6" x14ac:dyDescent="0.25">
      <c r="A89" s="1" t="s">
        <v>222</v>
      </c>
      <c r="B89" s="1" t="s">
        <v>223</v>
      </c>
      <c r="C89" s="1" t="s">
        <v>9</v>
      </c>
      <c r="D89" s="1">
        <v>24063</v>
      </c>
      <c r="E89" s="1">
        <v>505876</v>
      </c>
      <c r="F89" s="1">
        <v>21.02</v>
      </c>
    </row>
    <row r="90" spans="1:6" x14ac:dyDescent="0.25">
      <c r="A90" s="1" t="s">
        <v>230</v>
      </c>
      <c r="B90" s="1" t="s">
        <v>231</v>
      </c>
      <c r="C90" s="1" t="s">
        <v>9</v>
      </c>
      <c r="D90" s="1">
        <v>23996</v>
      </c>
      <c r="E90" s="1">
        <v>358954</v>
      </c>
      <c r="F90" s="1">
        <v>14.96</v>
      </c>
    </row>
    <row r="91" spans="1:6" x14ac:dyDescent="0.25">
      <c r="A91" s="1" t="s">
        <v>138</v>
      </c>
      <c r="B91" s="1" t="s">
        <v>139</v>
      </c>
      <c r="C91" s="1" t="s">
        <v>9</v>
      </c>
      <c r="D91" s="1">
        <v>23890</v>
      </c>
      <c r="E91" s="1">
        <v>625698</v>
      </c>
      <c r="F91" s="1">
        <v>26.19</v>
      </c>
    </row>
    <row r="92" spans="1:6" x14ac:dyDescent="0.25">
      <c r="A92" s="1" t="s">
        <v>94</v>
      </c>
      <c r="B92" s="1" t="s">
        <v>95</v>
      </c>
      <c r="C92" s="1" t="s">
        <v>9</v>
      </c>
      <c r="D92" s="1">
        <v>23843</v>
      </c>
      <c r="E92" s="1">
        <v>900837</v>
      </c>
      <c r="F92" s="1">
        <v>37.78</v>
      </c>
    </row>
    <row r="93" spans="1:6" x14ac:dyDescent="0.25">
      <c r="A93" s="1" t="s">
        <v>198</v>
      </c>
      <c r="B93" s="1" t="s">
        <v>199</v>
      </c>
      <c r="C93" s="1" t="s">
        <v>9</v>
      </c>
      <c r="D93" s="1">
        <v>23609</v>
      </c>
      <c r="E93" s="1">
        <v>926053</v>
      </c>
      <c r="F93" s="1">
        <v>39.22</v>
      </c>
    </row>
    <row r="94" spans="1:6" x14ac:dyDescent="0.25">
      <c r="A94" s="1" t="s">
        <v>204</v>
      </c>
      <c r="B94" s="1" t="s">
        <v>205</v>
      </c>
      <c r="C94" s="1" t="s">
        <v>185</v>
      </c>
      <c r="D94" s="1">
        <v>22924</v>
      </c>
      <c r="E94" s="1">
        <v>1119290</v>
      </c>
      <c r="F94" s="1">
        <v>48.83</v>
      </c>
    </row>
    <row r="95" spans="1:6" x14ac:dyDescent="0.25">
      <c r="A95" s="1" t="s">
        <v>165</v>
      </c>
      <c r="B95" s="1" t="s">
        <v>166</v>
      </c>
      <c r="C95" s="1" t="s">
        <v>9</v>
      </c>
      <c r="D95" s="1">
        <v>22813</v>
      </c>
      <c r="E95" s="1">
        <v>467374</v>
      </c>
      <c r="F95" s="1">
        <v>20.49</v>
      </c>
    </row>
    <row r="96" spans="1:6" x14ac:dyDescent="0.25">
      <c r="A96" s="1" t="s">
        <v>238</v>
      </c>
      <c r="B96" s="1" t="s">
        <v>239</v>
      </c>
      <c r="C96" s="1" t="s">
        <v>144</v>
      </c>
      <c r="D96" s="1">
        <v>22375</v>
      </c>
      <c r="E96" s="1">
        <v>783953</v>
      </c>
      <c r="F96" s="1">
        <v>35.04</v>
      </c>
    </row>
    <row r="97" spans="1:6" x14ac:dyDescent="0.25">
      <c r="A97" s="1" t="s">
        <v>181</v>
      </c>
      <c r="B97" s="1" t="s">
        <v>182</v>
      </c>
      <c r="C97" s="1" t="s">
        <v>9</v>
      </c>
      <c r="D97" s="1">
        <v>21886</v>
      </c>
      <c r="E97" s="1">
        <v>512169</v>
      </c>
      <c r="F97" s="1">
        <v>23.4</v>
      </c>
    </row>
    <row r="98" spans="1:6" x14ac:dyDescent="0.25">
      <c r="A98" s="1" t="s">
        <v>177</v>
      </c>
      <c r="B98" s="1" t="s">
        <v>178</v>
      </c>
      <c r="C98" s="1" t="s">
        <v>9</v>
      </c>
      <c r="D98" s="1">
        <v>21828</v>
      </c>
      <c r="E98" s="1">
        <v>426989</v>
      </c>
      <c r="F98" s="1">
        <v>19.559999999999999</v>
      </c>
    </row>
    <row r="99" spans="1:6" x14ac:dyDescent="0.25">
      <c r="A99" s="1" t="s">
        <v>234</v>
      </c>
      <c r="B99" s="1" t="s">
        <v>235</v>
      </c>
      <c r="C99" s="1" t="s">
        <v>9</v>
      </c>
      <c r="D99" s="1">
        <v>21817</v>
      </c>
      <c r="E99" s="1">
        <v>413656</v>
      </c>
      <c r="F99" s="1">
        <v>18.96</v>
      </c>
    </row>
    <row r="100" spans="1:6" x14ac:dyDescent="0.25">
      <c r="A100" s="1" t="s">
        <v>190</v>
      </c>
      <c r="B100" s="1" t="s">
        <v>191</v>
      </c>
      <c r="C100" s="1" t="s">
        <v>9</v>
      </c>
      <c r="D100" s="1">
        <v>21670</v>
      </c>
      <c r="E100" s="1">
        <v>380368</v>
      </c>
      <c r="F100" s="1">
        <v>17.55</v>
      </c>
    </row>
    <row r="101" spans="1:6" x14ac:dyDescent="0.25">
      <c r="A101" s="1" t="s">
        <v>104</v>
      </c>
      <c r="B101" s="1" t="s">
        <v>105</v>
      </c>
      <c r="C101" s="1" t="s">
        <v>9</v>
      </c>
      <c r="D101" s="1">
        <v>21560</v>
      </c>
      <c r="E101" s="1">
        <v>528128</v>
      </c>
      <c r="F101" s="1">
        <v>24.5</v>
      </c>
    </row>
    <row r="102" spans="1:6" x14ac:dyDescent="0.25">
      <c r="A102" s="1" t="s">
        <v>325</v>
      </c>
      <c r="B102" s="1" t="s">
        <v>326</v>
      </c>
      <c r="C102" s="1" t="s">
        <v>9</v>
      </c>
      <c r="D102" s="1">
        <v>21427</v>
      </c>
      <c r="E102" s="1">
        <v>310613</v>
      </c>
      <c r="F102" s="1">
        <v>14.5</v>
      </c>
    </row>
    <row r="103" spans="1:6" x14ac:dyDescent="0.25">
      <c r="A103" s="1" t="s">
        <v>258</v>
      </c>
      <c r="B103" s="1" t="s">
        <v>259</v>
      </c>
      <c r="C103" s="1" t="s">
        <v>9</v>
      </c>
      <c r="D103" s="1">
        <v>21207</v>
      </c>
      <c r="E103" s="1">
        <v>475399</v>
      </c>
      <c r="F103" s="1">
        <v>22.42</v>
      </c>
    </row>
    <row r="104" spans="1:6" x14ac:dyDescent="0.25">
      <c r="A104" s="1" t="s">
        <v>244</v>
      </c>
      <c r="B104" s="1" t="s">
        <v>245</v>
      </c>
      <c r="C104" s="1" t="s">
        <v>9</v>
      </c>
      <c r="D104" s="1">
        <v>20863</v>
      </c>
      <c r="E104" s="1">
        <v>331249</v>
      </c>
      <c r="F104" s="1">
        <v>15.88</v>
      </c>
    </row>
    <row r="105" spans="1:6" x14ac:dyDescent="0.25">
      <c r="A105" s="1" t="s">
        <v>236</v>
      </c>
      <c r="B105" s="1" t="s">
        <v>237</v>
      </c>
      <c r="C105" s="1" t="s">
        <v>9</v>
      </c>
      <c r="D105" s="1">
        <v>20719</v>
      </c>
      <c r="E105" s="1">
        <v>401571</v>
      </c>
      <c r="F105" s="1">
        <v>19.38</v>
      </c>
    </row>
    <row r="106" spans="1:6" x14ac:dyDescent="0.25">
      <c r="A106" s="1" t="s">
        <v>216</v>
      </c>
      <c r="B106" s="1" t="s">
        <v>217</v>
      </c>
      <c r="C106" s="1" t="s">
        <v>9</v>
      </c>
      <c r="D106" s="1">
        <v>20409</v>
      </c>
      <c r="E106" s="1">
        <v>372862</v>
      </c>
      <c r="F106" s="1">
        <v>18.27</v>
      </c>
    </row>
    <row r="107" spans="1:6" x14ac:dyDescent="0.25">
      <c r="A107" s="1" t="s">
        <v>188</v>
      </c>
      <c r="B107" s="1" t="s">
        <v>189</v>
      </c>
      <c r="C107" s="1" t="s">
        <v>9</v>
      </c>
      <c r="D107" s="1">
        <v>20402</v>
      </c>
      <c r="E107" s="1">
        <v>420693</v>
      </c>
      <c r="F107" s="1">
        <v>20.62</v>
      </c>
    </row>
    <row r="108" spans="1:6" x14ac:dyDescent="0.25">
      <c r="A108" s="1" t="s">
        <v>192</v>
      </c>
      <c r="B108" s="1" t="s">
        <v>193</v>
      </c>
      <c r="C108" s="1" t="s">
        <v>9</v>
      </c>
      <c r="D108" s="1">
        <v>20199</v>
      </c>
      <c r="E108" s="1">
        <v>380558</v>
      </c>
      <c r="F108" s="1">
        <v>18.84</v>
      </c>
    </row>
    <row r="109" spans="1:6" x14ac:dyDescent="0.25">
      <c r="A109" s="1" t="s">
        <v>277</v>
      </c>
      <c r="B109" s="1" t="s">
        <v>278</v>
      </c>
      <c r="C109" s="1" t="s">
        <v>9</v>
      </c>
      <c r="D109" s="1">
        <v>20139</v>
      </c>
      <c r="E109" s="1">
        <v>298818</v>
      </c>
      <c r="F109" s="1">
        <v>14.84</v>
      </c>
    </row>
    <row r="110" spans="1:6" x14ac:dyDescent="0.25">
      <c r="A110" s="1" t="s">
        <v>179</v>
      </c>
      <c r="B110" s="1" t="s">
        <v>180</v>
      </c>
      <c r="C110" s="1" t="s">
        <v>9</v>
      </c>
      <c r="D110" s="1">
        <v>20111</v>
      </c>
      <c r="E110" s="1">
        <v>424815</v>
      </c>
      <c r="F110" s="1">
        <v>21.12</v>
      </c>
    </row>
    <row r="111" spans="1:6" x14ac:dyDescent="0.25">
      <c r="A111" s="1" t="s">
        <v>202</v>
      </c>
      <c r="B111" s="1" t="s">
        <v>203</v>
      </c>
      <c r="C111" s="1" t="s">
        <v>185</v>
      </c>
      <c r="D111" s="1">
        <v>20036</v>
      </c>
      <c r="E111" s="1">
        <v>1003696</v>
      </c>
      <c r="F111" s="1">
        <v>50.09</v>
      </c>
    </row>
    <row r="112" spans="1:6" x14ac:dyDescent="0.25">
      <c r="A112" s="1" t="s">
        <v>254</v>
      </c>
      <c r="B112" s="1" t="s">
        <v>255</v>
      </c>
      <c r="C112" s="1" t="s">
        <v>9</v>
      </c>
      <c r="D112" s="1">
        <v>19926</v>
      </c>
      <c r="E112" s="1">
        <v>328947</v>
      </c>
      <c r="F112" s="1">
        <v>16.510000000000002</v>
      </c>
    </row>
    <row r="113" spans="1:6" x14ac:dyDescent="0.25">
      <c r="A113" s="1" t="s">
        <v>250</v>
      </c>
      <c r="B113" s="1" t="s">
        <v>251</v>
      </c>
      <c r="C113" s="1" t="s">
        <v>185</v>
      </c>
      <c r="D113" s="1">
        <v>19801</v>
      </c>
      <c r="E113" s="1">
        <v>907382</v>
      </c>
      <c r="F113" s="1">
        <v>45.83</v>
      </c>
    </row>
    <row r="114" spans="1:6" x14ac:dyDescent="0.25">
      <c r="A114" s="1" t="s">
        <v>283</v>
      </c>
      <c r="B114" s="1" t="s">
        <v>284</v>
      </c>
      <c r="C114" s="1" t="s">
        <v>9</v>
      </c>
      <c r="D114" s="1">
        <v>19694</v>
      </c>
      <c r="E114" s="1">
        <v>333610</v>
      </c>
      <c r="F114" s="1">
        <v>16.940000000000001</v>
      </c>
    </row>
    <row r="115" spans="1:6" x14ac:dyDescent="0.25">
      <c r="A115" s="1" t="s">
        <v>301</v>
      </c>
      <c r="B115" s="1" t="s">
        <v>302</v>
      </c>
      <c r="C115" s="1" t="s">
        <v>303</v>
      </c>
      <c r="D115" s="1">
        <v>19630</v>
      </c>
      <c r="E115" s="1">
        <v>516369</v>
      </c>
      <c r="F115" s="1">
        <v>26.31</v>
      </c>
    </row>
    <row r="116" spans="1:6" x14ac:dyDescent="0.25">
      <c r="A116" s="1" t="s">
        <v>293</v>
      </c>
      <c r="B116" s="1" t="s">
        <v>294</v>
      </c>
      <c r="C116" s="1" t="s">
        <v>9</v>
      </c>
      <c r="D116" s="1">
        <v>19474</v>
      </c>
      <c r="E116" s="1">
        <v>421919</v>
      </c>
      <c r="F116" s="1">
        <v>21.67</v>
      </c>
    </row>
    <row r="117" spans="1:6" x14ac:dyDescent="0.25">
      <c r="A117" s="1" t="s">
        <v>269</v>
      </c>
      <c r="B117" s="1" t="s">
        <v>270</v>
      </c>
      <c r="C117" s="1" t="s">
        <v>9</v>
      </c>
      <c r="D117" s="1">
        <v>19385</v>
      </c>
      <c r="E117" s="1">
        <v>371872</v>
      </c>
      <c r="F117" s="1">
        <v>19.18</v>
      </c>
    </row>
    <row r="118" spans="1:6" x14ac:dyDescent="0.25">
      <c r="A118" s="1" t="s">
        <v>252</v>
      </c>
      <c r="B118" s="1" t="s">
        <v>253</v>
      </c>
      <c r="C118" s="1" t="s">
        <v>9</v>
      </c>
      <c r="D118" s="1">
        <v>19335</v>
      </c>
      <c r="E118" s="1">
        <v>395087</v>
      </c>
      <c r="F118" s="1">
        <v>20.43</v>
      </c>
    </row>
    <row r="119" spans="1:6" x14ac:dyDescent="0.25">
      <c r="A119" s="1" t="s">
        <v>208</v>
      </c>
      <c r="B119" s="1" t="s">
        <v>209</v>
      </c>
      <c r="C119" s="1" t="s">
        <v>9</v>
      </c>
      <c r="D119" s="1">
        <v>19242</v>
      </c>
      <c r="E119" s="1">
        <v>373836</v>
      </c>
      <c r="F119" s="1">
        <v>19.43</v>
      </c>
    </row>
    <row r="120" spans="1:6" x14ac:dyDescent="0.25">
      <c r="A120" s="1" t="s">
        <v>264</v>
      </c>
      <c r="B120" s="1" t="s">
        <v>265</v>
      </c>
      <c r="C120" s="1" t="s">
        <v>266</v>
      </c>
      <c r="D120" s="1">
        <v>18769</v>
      </c>
      <c r="E120" s="1">
        <v>748297</v>
      </c>
      <c r="F120" s="1">
        <v>39.869999999999997</v>
      </c>
    </row>
    <row r="121" spans="1:6" x14ac:dyDescent="0.25">
      <c r="A121" s="1" t="s">
        <v>246</v>
      </c>
      <c r="B121" s="1" t="s">
        <v>247</v>
      </c>
      <c r="C121" s="1" t="s">
        <v>9</v>
      </c>
      <c r="D121" s="1">
        <v>18570</v>
      </c>
      <c r="E121" s="1">
        <v>368036</v>
      </c>
      <c r="F121" s="1">
        <v>19.82</v>
      </c>
    </row>
    <row r="122" spans="1:6" x14ac:dyDescent="0.25">
      <c r="A122" s="1" t="s">
        <v>285</v>
      </c>
      <c r="B122" s="1" t="s">
        <v>286</v>
      </c>
      <c r="C122" s="1" t="s">
        <v>9</v>
      </c>
      <c r="D122" s="1">
        <v>18411</v>
      </c>
      <c r="E122" s="1">
        <v>324608</v>
      </c>
      <c r="F122" s="1">
        <v>17.63</v>
      </c>
    </row>
    <row r="123" spans="1:6" x14ac:dyDescent="0.25">
      <c r="A123" s="1" t="s">
        <v>289</v>
      </c>
      <c r="B123" s="1" t="s">
        <v>290</v>
      </c>
      <c r="C123" s="1" t="s">
        <v>9</v>
      </c>
      <c r="D123" s="1">
        <v>18340</v>
      </c>
      <c r="E123" s="1">
        <v>320887</v>
      </c>
      <c r="F123" s="1">
        <v>17.5</v>
      </c>
    </row>
    <row r="124" spans="1:6" x14ac:dyDescent="0.25">
      <c r="A124" s="1" t="s">
        <v>210</v>
      </c>
      <c r="B124" s="1" t="s">
        <v>211</v>
      </c>
      <c r="C124" s="1" t="s">
        <v>9</v>
      </c>
      <c r="D124" s="1">
        <v>18290</v>
      </c>
      <c r="E124" s="1">
        <v>344168</v>
      </c>
      <c r="F124" s="1">
        <v>18.82</v>
      </c>
    </row>
    <row r="125" spans="1:6" x14ac:dyDescent="0.25">
      <c r="A125" s="1" t="s">
        <v>128</v>
      </c>
      <c r="B125" s="1" t="s">
        <v>129</v>
      </c>
      <c r="C125" s="1" t="s">
        <v>9</v>
      </c>
      <c r="D125" s="1">
        <v>18256</v>
      </c>
      <c r="E125" s="1">
        <v>535657</v>
      </c>
      <c r="F125" s="1">
        <v>29.34</v>
      </c>
    </row>
    <row r="126" spans="1:6" x14ac:dyDescent="0.25">
      <c r="A126" s="1" t="s">
        <v>312</v>
      </c>
      <c r="B126" s="1" t="s">
        <v>313</v>
      </c>
      <c r="C126" s="1" t="s">
        <v>9</v>
      </c>
      <c r="D126" s="1">
        <v>18255</v>
      </c>
      <c r="E126" s="1">
        <v>269847</v>
      </c>
      <c r="F126" s="1">
        <v>14.78</v>
      </c>
    </row>
    <row r="127" spans="1:6" x14ac:dyDescent="0.25">
      <c r="A127" s="1" t="s">
        <v>232</v>
      </c>
      <c r="B127" s="1" t="s">
        <v>233</v>
      </c>
      <c r="C127" s="1" t="s">
        <v>9</v>
      </c>
      <c r="D127" s="1">
        <v>18177</v>
      </c>
      <c r="E127" s="1">
        <v>430039</v>
      </c>
      <c r="F127" s="1">
        <v>23.66</v>
      </c>
    </row>
    <row r="128" spans="1:6" x14ac:dyDescent="0.25">
      <c r="A128" s="1" t="s">
        <v>228</v>
      </c>
      <c r="B128" s="1" t="s">
        <v>229</v>
      </c>
      <c r="C128" s="1" t="s">
        <v>9</v>
      </c>
      <c r="D128" s="1">
        <v>18133</v>
      </c>
      <c r="E128" s="1">
        <v>425781</v>
      </c>
      <c r="F128" s="1">
        <v>23.48</v>
      </c>
    </row>
    <row r="129" spans="1:6" x14ac:dyDescent="0.25">
      <c r="A129" s="1" t="s">
        <v>279</v>
      </c>
      <c r="B129" s="1" t="s">
        <v>280</v>
      </c>
      <c r="C129" s="1" t="s">
        <v>9</v>
      </c>
      <c r="D129" s="1">
        <v>17900</v>
      </c>
      <c r="E129" s="1">
        <v>323322</v>
      </c>
      <c r="F129" s="1">
        <v>18.059999999999999</v>
      </c>
    </row>
    <row r="130" spans="1:6" x14ac:dyDescent="0.25">
      <c r="A130" s="1" t="s">
        <v>316</v>
      </c>
      <c r="B130" s="1" t="s">
        <v>317</v>
      </c>
      <c r="C130" s="1" t="s">
        <v>9</v>
      </c>
      <c r="D130" s="1">
        <v>17498</v>
      </c>
      <c r="E130" s="1">
        <v>356514</v>
      </c>
      <c r="F130" s="1">
        <v>20.37</v>
      </c>
    </row>
    <row r="131" spans="1:6" x14ac:dyDescent="0.25">
      <c r="A131" s="1" t="s">
        <v>348</v>
      </c>
      <c r="B131" s="1" t="s">
        <v>349</v>
      </c>
      <c r="C131" s="1" t="s">
        <v>9</v>
      </c>
      <c r="D131" s="1">
        <v>17383</v>
      </c>
      <c r="E131" s="1">
        <v>276856</v>
      </c>
      <c r="F131" s="1">
        <v>15.93</v>
      </c>
    </row>
    <row r="132" spans="1:6" x14ac:dyDescent="0.25">
      <c r="A132" s="1" t="s">
        <v>314</v>
      </c>
      <c r="B132" s="1" t="s">
        <v>315</v>
      </c>
      <c r="C132" s="1" t="s">
        <v>9</v>
      </c>
      <c r="D132" s="1">
        <v>17239</v>
      </c>
      <c r="E132" s="1">
        <v>295863</v>
      </c>
      <c r="F132" s="1">
        <v>17.16</v>
      </c>
    </row>
    <row r="133" spans="1:6" x14ac:dyDescent="0.25">
      <c r="A133" s="1" t="s">
        <v>273</v>
      </c>
      <c r="B133" s="1" t="s">
        <v>274</v>
      </c>
      <c r="C133" s="1" t="s">
        <v>9</v>
      </c>
      <c r="D133" s="1">
        <v>17118</v>
      </c>
      <c r="E133" s="1">
        <v>377032</v>
      </c>
      <c r="F133" s="1">
        <v>22.03</v>
      </c>
    </row>
    <row r="134" spans="1:6" x14ac:dyDescent="0.25">
      <c r="A134" s="1" t="s">
        <v>307</v>
      </c>
      <c r="B134" s="1" t="s">
        <v>308</v>
      </c>
      <c r="C134" s="1" t="s">
        <v>9</v>
      </c>
      <c r="D134" s="1">
        <v>17108</v>
      </c>
      <c r="E134" s="1">
        <v>275335</v>
      </c>
      <c r="F134" s="1">
        <v>16.09</v>
      </c>
    </row>
    <row r="135" spans="1:6" x14ac:dyDescent="0.25">
      <c r="A135" s="1" t="s">
        <v>224</v>
      </c>
      <c r="B135" s="1" t="s">
        <v>225</v>
      </c>
      <c r="C135" s="1" t="s">
        <v>9</v>
      </c>
      <c r="D135" s="1">
        <v>17081</v>
      </c>
      <c r="E135" s="1">
        <v>324031</v>
      </c>
      <c r="F135" s="1">
        <v>18.97</v>
      </c>
    </row>
    <row r="136" spans="1:6" x14ac:dyDescent="0.25">
      <c r="A136" s="1" t="s">
        <v>323</v>
      </c>
      <c r="B136" s="1" t="s">
        <v>324</v>
      </c>
      <c r="C136" s="1" t="s">
        <v>9</v>
      </c>
      <c r="D136" s="1">
        <v>17054</v>
      </c>
      <c r="E136" s="1">
        <v>262777</v>
      </c>
      <c r="F136" s="1">
        <v>15.41</v>
      </c>
    </row>
    <row r="137" spans="1:6" x14ac:dyDescent="0.25">
      <c r="A137" s="1" t="s">
        <v>256</v>
      </c>
      <c r="B137" s="1" t="s">
        <v>257</v>
      </c>
      <c r="C137" s="1" t="s">
        <v>9</v>
      </c>
      <c r="D137" s="1">
        <v>17017</v>
      </c>
      <c r="E137" s="1">
        <v>333220</v>
      </c>
      <c r="F137" s="1">
        <v>19.579999999999998</v>
      </c>
    </row>
    <row r="138" spans="1:6" x14ac:dyDescent="0.25">
      <c r="A138" s="1" t="s">
        <v>297</v>
      </c>
      <c r="B138" s="1" t="s">
        <v>298</v>
      </c>
      <c r="C138" s="1" t="s">
        <v>144</v>
      </c>
      <c r="D138" s="1">
        <v>16844</v>
      </c>
      <c r="E138" s="1">
        <v>597702</v>
      </c>
      <c r="F138" s="1">
        <v>35.479999999999997</v>
      </c>
    </row>
    <row r="139" spans="1:6" x14ac:dyDescent="0.25">
      <c r="A139" s="1" t="s">
        <v>480</v>
      </c>
      <c r="B139" s="1" t="s">
        <v>481</v>
      </c>
      <c r="C139" s="1" t="s">
        <v>9</v>
      </c>
      <c r="D139" s="1">
        <v>16828</v>
      </c>
      <c r="E139" s="1">
        <v>272205</v>
      </c>
      <c r="F139" s="1">
        <v>16.18</v>
      </c>
    </row>
    <row r="140" spans="1:6" x14ac:dyDescent="0.25">
      <c r="A140" s="1" t="s">
        <v>299</v>
      </c>
      <c r="B140" s="1" t="s">
        <v>300</v>
      </c>
      <c r="C140" s="1" t="s">
        <v>9</v>
      </c>
      <c r="D140" s="1">
        <v>16824</v>
      </c>
      <c r="E140" s="1">
        <v>228235</v>
      </c>
      <c r="F140" s="1">
        <v>13.57</v>
      </c>
    </row>
    <row r="141" spans="1:6" x14ac:dyDescent="0.25">
      <c r="A141" s="1" t="s">
        <v>287</v>
      </c>
      <c r="B141" s="1" t="s">
        <v>288</v>
      </c>
      <c r="C141" s="1" t="s">
        <v>266</v>
      </c>
      <c r="D141" s="1">
        <v>16736</v>
      </c>
      <c r="E141" s="1">
        <v>575746</v>
      </c>
      <c r="F141" s="1">
        <v>34.4</v>
      </c>
    </row>
    <row r="142" spans="1:6" x14ac:dyDescent="0.25">
      <c r="A142" s="1" t="s">
        <v>329</v>
      </c>
      <c r="B142" s="1" t="s">
        <v>330</v>
      </c>
      <c r="C142" s="1" t="s">
        <v>9</v>
      </c>
      <c r="D142" s="1">
        <v>16686</v>
      </c>
      <c r="E142" s="1">
        <v>237686</v>
      </c>
      <c r="F142" s="1">
        <v>14.24</v>
      </c>
    </row>
    <row r="143" spans="1:6" x14ac:dyDescent="0.25">
      <c r="A143" s="1" t="s">
        <v>318</v>
      </c>
      <c r="B143" s="1" t="s">
        <v>319</v>
      </c>
      <c r="C143" s="1" t="s">
        <v>266</v>
      </c>
      <c r="D143" s="1">
        <v>16632</v>
      </c>
      <c r="E143" s="1">
        <v>495755</v>
      </c>
      <c r="F143" s="1">
        <v>29.81</v>
      </c>
    </row>
    <row r="144" spans="1:6" x14ac:dyDescent="0.25">
      <c r="A144" s="1" t="s">
        <v>309</v>
      </c>
      <c r="B144" s="1" t="s">
        <v>310</v>
      </c>
      <c r="C144" s="1" t="s">
        <v>311</v>
      </c>
      <c r="D144" s="1">
        <v>16172</v>
      </c>
      <c r="E144" s="1">
        <v>752457</v>
      </c>
      <c r="F144" s="1">
        <v>46.53</v>
      </c>
    </row>
    <row r="145" spans="1:6" x14ac:dyDescent="0.25">
      <c r="A145" s="1" t="s">
        <v>186</v>
      </c>
      <c r="B145" s="1" t="s">
        <v>187</v>
      </c>
      <c r="C145" s="1" t="s">
        <v>9</v>
      </c>
      <c r="D145" s="1">
        <v>15717</v>
      </c>
      <c r="E145" s="1">
        <v>509209</v>
      </c>
      <c r="F145" s="1">
        <v>32.4</v>
      </c>
    </row>
    <row r="146" spans="1:6" x14ac:dyDescent="0.25">
      <c r="A146" s="1" t="s">
        <v>340</v>
      </c>
      <c r="B146" s="1" t="s">
        <v>341</v>
      </c>
      <c r="C146" s="1" t="s">
        <v>266</v>
      </c>
      <c r="D146" s="1">
        <v>15650</v>
      </c>
      <c r="E146" s="1">
        <v>515094</v>
      </c>
      <c r="F146" s="1">
        <v>32.909999999999997</v>
      </c>
    </row>
    <row r="147" spans="1:6" x14ac:dyDescent="0.25">
      <c r="A147" s="1" t="s">
        <v>161</v>
      </c>
      <c r="B147" s="1" t="s">
        <v>162</v>
      </c>
      <c r="C147" s="1" t="s">
        <v>9</v>
      </c>
      <c r="D147" s="1">
        <v>15551</v>
      </c>
      <c r="E147" s="1">
        <v>379951</v>
      </c>
      <c r="F147" s="1">
        <v>24.43</v>
      </c>
    </row>
    <row r="148" spans="1:6" x14ac:dyDescent="0.25">
      <c r="A148" s="1" t="s">
        <v>291</v>
      </c>
      <c r="B148" s="1" t="s">
        <v>292</v>
      </c>
      <c r="C148" s="1" t="s">
        <v>9</v>
      </c>
      <c r="D148" s="1">
        <v>15534</v>
      </c>
      <c r="E148" s="1">
        <v>243489</v>
      </c>
      <c r="F148" s="1">
        <v>15.67</v>
      </c>
    </row>
    <row r="149" spans="1:6" x14ac:dyDescent="0.25">
      <c r="A149" s="1" t="s">
        <v>354</v>
      </c>
      <c r="B149" s="1" t="s">
        <v>355</v>
      </c>
      <c r="C149" s="1" t="s">
        <v>9</v>
      </c>
      <c r="D149" s="1">
        <v>15514</v>
      </c>
      <c r="E149" s="1">
        <v>239499</v>
      </c>
      <c r="F149" s="1">
        <v>15.44</v>
      </c>
    </row>
    <row r="150" spans="1:6" x14ac:dyDescent="0.25">
      <c r="A150" s="1" t="s">
        <v>356</v>
      </c>
      <c r="B150" s="1" t="s">
        <v>357</v>
      </c>
      <c r="C150" s="1" t="s">
        <v>266</v>
      </c>
      <c r="D150" s="1">
        <v>15465</v>
      </c>
      <c r="E150" s="1">
        <v>467006</v>
      </c>
      <c r="F150" s="1">
        <v>30.2</v>
      </c>
    </row>
    <row r="151" spans="1:6" x14ac:dyDescent="0.25">
      <c r="A151" s="1" t="s">
        <v>242</v>
      </c>
      <c r="B151" s="1" t="s">
        <v>243</v>
      </c>
      <c r="C151" s="1" t="s">
        <v>9</v>
      </c>
      <c r="D151" s="1">
        <v>15451</v>
      </c>
      <c r="E151" s="1">
        <v>380001</v>
      </c>
      <c r="F151" s="1">
        <v>24.59</v>
      </c>
    </row>
    <row r="152" spans="1:6" x14ac:dyDescent="0.25">
      <c r="A152" s="1" t="s">
        <v>358</v>
      </c>
      <c r="B152" s="1" t="s">
        <v>359</v>
      </c>
      <c r="C152" s="1" t="s">
        <v>311</v>
      </c>
      <c r="D152" s="1">
        <v>15346</v>
      </c>
      <c r="E152" s="1">
        <v>621928</v>
      </c>
      <c r="F152" s="1">
        <v>40.53</v>
      </c>
    </row>
    <row r="153" spans="1:6" x14ac:dyDescent="0.25">
      <c r="A153" s="1" t="s">
        <v>368</v>
      </c>
      <c r="B153" s="1" t="s">
        <v>369</v>
      </c>
      <c r="C153" s="1" t="s">
        <v>9</v>
      </c>
      <c r="D153" s="1">
        <v>15283</v>
      </c>
      <c r="E153" s="1">
        <v>239655</v>
      </c>
      <c r="F153" s="1">
        <v>15.68</v>
      </c>
    </row>
    <row r="154" spans="1:6" x14ac:dyDescent="0.25">
      <c r="A154" s="1" t="s">
        <v>281</v>
      </c>
      <c r="B154" s="1" t="s">
        <v>282</v>
      </c>
      <c r="C154" s="1" t="s">
        <v>9</v>
      </c>
      <c r="D154" s="1">
        <v>15051</v>
      </c>
      <c r="E154" s="1">
        <v>315906</v>
      </c>
      <c r="F154" s="1">
        <v>20.99</v>
      </c>
    </row>
    <row r="155" spans="1:6" x14ac:dyDescent="0.25">
      <c r="A155" s="1" t="s">
        <v>378</v>
      </c>
      <c r="B155" s="1" t="s">
        <v>379</v>
      </c>
      <c r="C155" s="1" t="s">
        <v>9</v>
      </c>
      <c r="D155" s="1">
        <v>14661</v>
      </c>
      <c r="E155" s="1">
        <v>256457</v>
      </c>
      <c r="F155" s="1">
        <v>17.489999999999998</v>
      </c>
    </row>
    <row r="156" spans="1:6" x14ac:dyDescent="0.25">
      <c r="A156" s="1" t="s">
        <v>304</v>
      </c>
      <c r="B156" s="1" t="s">
        <v>305</v>
      </c>
      <c r="C156" s="1" t="s">
        <v>306</v>
      </c>
      <c r="D156" s="1">
        <v>14293</v>
      </c>
      <c r="E156" s="1">
        <v>660807</v>
      </c>
      <c r="F156" s="1">
        <v>46.23</v>
      </c>
    </row>
    <row r="157" spans="1:6" x14ac:dyDescent="0.25">
      <c r="A157" s="1" t="s">
        <v>344</v>
      </c>
      <c r="B157" s="1" t="s">
        <v>345</v>
      </c>
      <c r="C157" s="1" t="s">
        <v>9</v>
      </c>
      <c r="D157" s="1">
        <v>14275</v>
      </c>
      <c r="E157" s="1">
        <v>264498</v>
      </c>
      <c r="F157" s="1">
        <v>18.53</v>
      </c>
    </row>
    <row r="158" spans="1:6" x14ac:dyDescent="0.25">
      <c r="A158" s="1" t="s">
        <v>524</v>
      </c>
      <c r="B158" s="1" t="s">
        <v>525</v>
      </c>
      <c r="C158" s="1" t="s">
        <v>9</v>
      </c>
      <c r="D158" s="1">
        <v>14241</v>
      </c>
      <c r="E158" s="1">
        <v>244531</v>
      </c>
      <c r="F158" s="1">
        <v>17.170000000000002</v>
      </c>
    </row>
    <row r="159" spans="1:6" x14ac:dyDescent="0.25">
      <c r="A159" s="1" t="s">
        <v>390</v>
      </c>
      <c r="B159" s="1" t="s">
        <v>391</v>
      </c>
      <c r="C159" s="1" t="s">
        <v>9</v>
      </c>
      <c r="D159" s="1">
        <v>14105</v>
      </c>
      <c r="E159" s="1">
        <v>336537</v>
      </c>
      <c r="F159" s="1">
        <v>23.86</v>
      </c>
    </row>
    <row r="160" spans="1:6" x14ac:dyDescent="0.25">
      <c r="A160" s="1" t="s">
        <v>262</v>
      </c>
      <c r="B160" s="1" t="s">
        <v>263</v>
      </c>
      <c r="C160" s="1" t="s">
        <v>9</v>
      </c>
      <c r="D160" s="1">
        <v>13983</v>
      </c>
      <c r="E160" s="1">
        <v>419834</v>
      </c>
      <c r="F160" s="1">
        <v>30.02</v>
      </c>
    </row>
    <row r="161" spans="1:6" x14ac:dyDescent="0.25">
      <c r="A161" s="1" t="s">
        <v>335</v>
      </c>
      <c r="B161" s="1" t="s">
        <v>336</v>
      </c>
      <c r="C161" s="1" t="s">
        <v>9</v>
      </c>
      <c r="D161" s="1">
        <v>13714</v>
      </c>
      <c r="E161" s="1">
        <v>248675</v>
      </c>
      <c r="F161" s="1">
        <v>18.13</v>
      </c>
    </row>
    <row r="162" spans="1:6" x14ac:dyDescent="0.25">
      <c r="A162" s="1" t="s">
        <v>402</v>
      </c>
      <c r="B162" s="1" t="s">
        <v>403</v>
      </c>
      <c r="C162" s="1" t="s">
        <v>144</v>
      </c>
      <c r="D162" s="1">
        <v>13645</v>
      </c>
      <c r="E162" s="1">
        <v>444431</v>
      </c>
      <c r="F162" s="1">
        <v>32.57</v>
      </c>
    </row>
    <row r="163" spans="1:6" x14ac:dyDescent="0.25">
      <c r="A163" s="1" t="s">
        <v>496</v>
      </c>
      <c r="B163" s="1" t="s">
        <v>497</v>
      </c>
      <c r="C163" s="1" t="s">
        <v>9</v>
      </c>
      <c r="D163" s="1">
        <v>13634</v>
      </c>
      <c r="E163" s="1">
        <v>212845</v>
      </c>
      <c r="F163" s="1">
        <v>15.61</v>
      </c>
    </row>
    <row r="164" spans="1:6" x14ac:dyDescent="0.25">
      <c r="A164" s="1" t="s">
        <v>248</v>
      </c>
      <c r="B164" s="1" t="s">
        <v>249</v>
      </c>
      <c r="C164" s="1" t="s">
        <v>9</v>
      </c>
      <c r="D164" s="1">
        <v>13568</v>
      </c>
      <c r="E164" s="1">
        <v>317099</v>
      </c>
      <c r="F164" s="1">
        <v>23.37</v>
      </c>
    </row>
    <row r="165" spans="1:6" x14ac:dyDescent="0.25">
      <c r="A165" s="1" t="s">
        <v>260</v>
      </c>
      <c r="B165" s="1" t="s">
        <v>261</v>
      </c>
      <c r="C165" s="1" t="s">
        <v>9</v>
      </c>
      <c r="D165" s="1">
        <v>13521</v>
      </c>
      <c r="E165" s="1">
        <v>462483</v>
      </c>
      <c r="F165" s="1">
        <v>34.200000000000003</v>
      </c>
    </row>
    <row r="166" spans="1:6" x14ac:dyDescent="0.25">
      <c r="A166" s="1" t="s">
        <v>218</v>
      </c>
      <c r="B166" s="1" t="s">
        <v>219</v>
      </c>
      <c r="C166" s="1" t="s">
        <v>9</v>
      </c>
      <c r="D166" s="1">
        <v>13194</v>
      </c>
      <c r="E166" s="1">
        <v>420968</v>
      </c>
      <c r="F166" s="1">
        <v>31.91</v>
      </c>
    </row>
    <row r="167" spans="1:6" x14ac:dyDescent="0.25">
      <c r="A167" s="1" t="s">
        <v>376</v>
      </c>
      <c r="B167" s="1" t="s">
        <v>377</v>
      </c>
      <c r="C167" s="1" t="s">
        <v>9</v>
      </c>
      <c r="D167" s="1">
        <v>13149</v>
      </c>
      <c r="E167" s="1">
        <v>227076</v>
      </c>
      <c r="F167" s="1">
        <v>17.27</v>
      </c>
    </row>
    <row r="168" spans="1:6" x14ac:dyDescent="0.25">
      <c r="A168" s="1" t="s">
        <v>370</v>
      </c>
      <c r="B168" s="1" t="s">
        <v>371</v>
      </c>
      <c r="C168" s="1" t="s">
        <v>9</v>
      </c>
      <c r="D168" s="1">
        <v>13103</v>
      </c>
      <c r="E168" s="1">
        <v>188334</v>
      </c>
      <c r="F168" s="1">
        <v>14.37</v>
      </c>
    </row>
    <row r="169" spans="1:6" x14ac:dyDescent="0.25">
      <c r="A169" s="1" t="s">
        <v>382</v>
      </c>
      <c r="B169" s="1" t="s">
        <v>383</v>
      </c>
      <c r="C169" s="1" t="s">
        <v>9</v>
      </c>
      <c r="D169" s="1">
        <v>12977</v>
      </c>
      <c r="E169" s="1">
        <v>211357</v>
      </c>
      <c r="F169" s="1">
        <v>16.29</v>
      </c>
    </row>
    <row r="170" spans="1:6" x14ac:dyDescent="0.25">
      <c r="A170" s="1" t="s">
        <v>395</v>
      </c>
      <c r="B170" s="1" t="s">
        <v>396</v>
      </c>
      <c r="C170" s="1" t="s">
        <v>311</v>
      </c>
      <c r="D170" s="1">
        <v>12850</v>
      </c>
      <c r="E170" s="1">
        <v>603070</v>
      </c>
      <c r="F170" s="1">
        <v>46.93</v>
      </c>
    </row>
    <row r="171" spans="1:6" x14ac:dyDescent="0.25">
      <c r="A171" s="1" t="s">
        <v>320</v>
      </c>
      <c r="B171" s="1" t="s">
        <v>321</v>
      </c>
      <c r="C171" s="1" t="s">
        <v>322</v>
      </c>
      <c r="D171" s="1">
        <v>12762</v>
      </c>
      <c r="E171" s="1">
        <v>484020</v>
      </c>
      <c r="F171" s="1">
        <v>37.93</v>
      </c>
    </row>
    <row r="172" spans="1:6" x14ac:dyDescent="0.25">
      <c r="A172" s="1" t="s">
        <v>333</v>
      </c>
      <c r="B172" s="1" t="s">
        <v>334</v>
      </c>
      <c r="C172" s="1" t="s">
        <v>9</v>
      </c>
      <c r="D172" s="1">
        <v>12646</v>
      </c>
      <c r="E172" s="1">
        <v>334430</v>
      </c>
      <c r="F172" s="1">
        <v>26.45</v>
      </c>
    </row>
    <row r="173" spans="1:6" x14ac:dyDescent="0.25">
      <c r="A173" s="1" t="s">
        <v>342</v>
      </c>
      <c r="B173" s="1" t="s">
        <v>343</v>
      </c>
      <c r="C173" s="1" t="s">
        <v>9</v>
      </c>
      <c r="D173" s="1">
        <v>12591</v>
      </c>
      <c r="E173" s="1">
        <v>228110</v>
      </c>
      <c r="F173" s="1">
        <v>18.12</v>
      </c>
    </row>
    <row r="174" spans="1:6" x14ac:dyDescent="0.25">
      <c r="A174" s="1" t="s">
        <v>220</v>
      </c>
      <c r="B174" s="1" t="s">
        <v>221</v>
      </c>
      <c r="C174" s="1" t="s">
        <v>9</v>
      </c>
      <c r="D174" s="1">
        <v>12519</v>
      </c>
      <c r="E174" s="1">
        <v>262982</v>
      </c>
      <c r="F174" s="1">
        <v>21.01</v>
      </c>
    </row>
    <row r="175" spans="1:6" x14ac:dyDescent="0.25">
      <c r="A175" s="1" t="s">
        <v>392</v>
      </c>
      <c r="B175" s="1" t="s">
        <v>393</v>
      </c>
      <c r="C175" s="1" t="s">
        <v>394</v>
      </c>
      <c r="D175" s="1">
        <v>12473</v>
      </c>
      <c r="E175" s="1">
        <v>578935</v>
      </c>
      <c r="F175" s="1">
        <v>46.42</v>
      </c>
    </row>
    <row r="176" spans="1:6" x14ac:dyDescent="0.25">
      <c r="A176" s="1" t="s">
        <v>200</v>
      </c>
      <c r="B176" s="1" t="s">
        <v>201</v>
      </c>
      <c r="C176" s="1" t="s">
        <v>9</v>
      </c>
      <c r="D176" s="1">
        <v>12284</v>
      </c>
      <c r="E176" s="1">
        <v>349767</v>
      </c>
      <c r="F176" s="1">
        <v>28.47</v>
      </c>
    </row>
    <row r="177" spans="1:6" x14ac:dyDescent="0.25">
      <c r="A177" s="1" t="s">
        <v>457</v>
      </c>
      <c r="B177" s="1" t="s">
        <v>458</v>
      </c>
      <c r="C177" s="1" t="s">
        <v>9</v>
      </c>
      <c r="D177" s="1">
        <v>12237</v>
      </c>
      <c r="E177" s="1">
        <v>205199</v>
      </c>
      <c r="F177" s="1">
        <v>16.77</v>
      </c>
    </row>
    <row r="178" spans="1:6" x14ac:dyDescent="0.25">
      <c r="A178" s="1" t="s">
        <v>487</v>
      </c>
      <c r="B178" s="1" t="s">
        <v>488</v>
      </c>
      <c r="C178" s="1" t="s">
        <v>311</v>
      </c>
      <c r="D178" s="1">
        <v>12223</v>
      </c>
      <c r="E178" s="1">
        <v>515943</v>
      </c>
      <c r="F178" s="1">
        <v>42.21</v>
      </c>
    </row>
    <row r="179" spans="1:6" x14ac:dyDescent="0.25">
      <c r="A179" s="1" t="s">
        <v>564</v>
      </c>
      <c r="B179" s="1" t="s">
        <v>565</v>
      </c>
      <c r="C179" s="1" t="s">
        <v>9</v>
      </c>
      <c r="D179" s="1">
        <v>12201</v>
      </c>
      <c r="E179" s="1">
        <v>206161</v>
      </c>
      <c r="F179" s="1">
        <v>16.899999999999999</v>
      </c>
    </row>
    <row r="180" spans="1:6" x14ac:dyDescent="0.25">
      <c r="A180" s="1" t="s">
        <v>629</v>
      </c>
      <c r="B180" s="1" t="s">
        <v>630</v>
      </c>
      <c r="C180" s="1" t="s">
        <v>9</v>
      </c>
      <c r="D180" s="1">
        <v>12157</v>
      </c>
      <c r="E180" s="1">
        <v>248882</v>
      </c>
      <c r="F180" s="1">
        <v>20.47</v>
      </c>
    </row>
    <row r="181" spans="1:6" x14ac:dyDescent="0.25">
      <c r="A181" s="1" t="s">
        <v>417</v>
      </c>
      <c r="B181" s="1" t="s">
        <v>418</v>
      </c>
      <c r="C181" s="1" t="s">
        <v>311</v>
      </c>
      <c r="D181" s="1">
        <v>12154</v>
      </c>
      <c r="E181" s="1">
        <v>521638</v>
      </c>
      <c r="F181" s="1">
        <v>42.92</v>
      </c>
    </row>
    <row r="182" spans="1:6" x14ac:dyDescent="0.25">
      <c r="A182" s="1" t="s">
        <v>608</v>
      </c>
      <c r="B182" s="1" t="s">
        <v>609</v>
      </c>
      <c r="C182" s="1" t="s">
        <v>9</v>
      </c>
      <c r="D182" s="1">
        <v>12100</v>
      </c>
      <c r="E182" s="1">
        <v>234975</v>
      </c>
      <c r="F182" s="1">
        <v>19.420000000000002</v>
      </c>
    </row>
    <row r="183" spans="1:6" x14ac:dyDescent="0.25">
      <c r="A183" s="1" t="s">
        <v>508</v>
      </c>
      <c r="B183" s="1" t="s">
        <v>509</v>
      </c>
      <c r="C183" s="1" t="s">
        <v>144</v>
      </c>
      <c r="D183" s="1">
        <v>12073</v>
      </c>
      <c r="E183" s="1">
        <v>370863</v>
      </c>
      <c r="F183" s="1">
        <v>30.72</v>
      </c>
    </row>
    <row r="184" spans="1:6" x14ac:dyDescent="0.25">
      <c r="A184" s="1" t="s">
        <v>409</v>
      </c>
      <c r="B184" s="1" t="s">
        <v>410</v>
      </c>
      <c r="C184" s="1" t="s">
        <v>185</v>
      </c>
      <c r="D184" s="1">
        <v>12060</v>
      </c>
      <c r="E184" s="1">
        <v>621683</v>
      </c>
      <c r="F184" s="1">
        <v>51.55</v>
      </c>
    </row>
    <row r="185" spans="1:6" x14ac:dyDescent="0.25">
      <c r="A185" s="1" t="s">
        <v>337</v>
      </c>
      <c r="B185" s="1" t="s">
        <v>338</v>
      </c>
      <c r="C185" s="1" t="s">
        <v>339</v>
      </c>
      <c r="D185" s="1">
        <v>11900</v>
      </c>
      <c r="E185" s="1">
        <v>533197</v>
      </c>
      <c r="F185" s="1">
        <v>44.81</v>
      </c>
    </row>
    <row r="186" spans="1:6" x14ac:dyDescent="0.25">
      <c r="A186" s="1" t="s">
        <v>645</v>
      </c>
      <c r="B186" s="1" t="s">
        <v>93</v>
      </c>
      <c r="C186" s="1" t="s">
        <v>9</v>
      </c>
      <c r="D186" s="1">
        <v>11803</v>
      </c>
      <c r="E186" s="1">
        <v>233951</v>
      </c>
      <c r="F186" s="1">
        <v>19.82</v>
      </c>
    </row>
    <row r="187" spans="1:6" x14ac:dyDescent="0.25">
      <c r="A187" s="1" t="s">
        <v>384</v>
      </c>
      <c r="B187" s="1" t="s">
        <v>385</v>
      </c>
      <c r="C187" s="1" t="s">
        <v>9</v>
      </c>
      <c r="D187" s="1">
        <v>11659</v>
      </c>
      <c r="E187" s="1">
        <v>172833</v>
      </c>
      <c r="F187" s="1">
        <v>14.82</v>
      </c>
    </row>
    <row r="188" spans="1:6" x14ac:dyDescent="0.25">
      <c r="A188" s="1" t="s">
        <v>444</v>
      </c>
      <c r="B188" s="1" t="s">
        <v>445</v>
      </c>
      <c r="C188" s="1" t="s">
        <v>9</v>
      </c>
      <c r="D188" s="1">
        <v>11583</v>
      </c>
      <c r="E188" s="1">
        <v>265913</v>
      </c>
      <c r="F188" s="1">
        <v>22.96</v>
      </c>
    </row>
    <row r="189" spans="1:6" x14ac:dyDescent="0.25">
      <c r="A189" s="1" t="s">
        <v>436</v>
      </c>
      <c r="B189" s="1" t="s">
        <v>437</v>
      </c>
      <c r="C189" s="1" t="s">
        <v>9</v>
      </c>
      <c r="D189" s="1">
        <v>11530</v>
      </c>
      <c r="E189" s="1">
        <v>285717</v>
      </c>
      <c r="F189" s="1">
        <v>24.78</v>
      </c>
    </row>
    <row r="190" spans="1:6" x14ac:dyDescent="0.25">
      <c r="A190" s="1" t="s">
        <v>536</v>
      </c>
      <c r="B190" s="1" t="s">
        <v>537</v>
      </c>
      <c r="C190" s="1" t="s">
        <v>9</v>
      </c>
      <c r="D190" s="1">
        <v>11439</v>
      </c>
      <c r="E190" s="1">
        <v>179709</v>
      </c>
      <c r="F190" s="1">
        <v>15.71</v>
      </c>
    </row>
    <row r="191" spans="1:6" x14ac:dyDescent="0.25">
      <c r="A191" s="1" t="s">
        <v>415</v>
      </c>
      <c r="B191" s="1" t="s">
        <v>416</v>
      </c>
      <c r="C191" s="1" t="s">
        <v>9</v>
      </c>
      <c r="D191" s="1">
        <v>11408</v>
      </c>
      <c r="E191" s="1">
        <v>200050</v>
      </c>
      <c r="F191" s="1">
        <v>17.54</v>
      </c>
    </row>
    <row r="192" spans="1:6" x14ac:dyDescent="0.25">
      <c r="A192" s="1" t="s">
        <v>440</v>
      </c>
      <c r="B192" s="1" t="s">
        <v>441</v>
      </c>
      <c r="C192" s="1" t="s">
        <v>9</v>
      </c>
      <c r="D192" s="1">
        <v>11379</v>
      </c>
      <c r="E192" s="1">
        <v>164143</v>
      </c>
      <c r="F192" s="1">
        <v>14.43</v>
      </c>
    </row>
    <row r="193" spans="1:6" x14ac:dyDescent="0.25">
      <c r="A193" s="1" t="s">
        <v>399</v>
      </c>
      <c r="B193" s="1" t="s">
        <v>400</v>
      </c>
      <c r="C193" s="1" t="s">
        <v>401</v>
      </c>
      <c r="D193" s="1">
        <v>11377</v>
      </c>
      <c r="E193" s="1">
        <v>383167</v>
      </c>
      <c r="F193" s="1">
        <v>33.68</v>
      </c>
    </row>
    <row r="194" spans="1:6" x14ac:dyDescent="0.25">
      <c r="A194" s="1" t="s">
        <v>473</v>
      </c>
      <c r="B194" s="1" t="s">
        <v>474</v>
      </c>
      <c r="C194" s="1" t="s">
        <v>475</v>
      </c>
      <c r="D194" s="1">
        <v>11350</v>
      </c>
      <c r="E194" s="1">
        <v>429968</v>
      </c>
      <c r="F194" s="1">
        <v>37.880000000000003</v>
      </c>
    </row>
    <row r="195" spans="1:6" x14ac:dyDescent="0.25">
      <c r="A195" s="1" t="s">
        <v>631</v>
      </c>
      <c r="B195" s="1" t="s">
        <v>632</v>
      </c>
      <c r="C195" s="1" t="s">
        <v>9</v>
      </c>
      <c r="D195" s="1">
        <v>11344</v>
      </c>
      <c r="E195" s="1">
        <v>164591</v>
      </c>
      <c r="F195" s="1">
        <v>14.51</v>
      </c>
    </row>
    <row r="196" spans="1:6" x14ac:dyDescent="0.25">
      <c r="A196" s="1" t="s">
        <v>397</v>
      </c>
      <c r="B196" s="1" t="s">
        <v>398</v>
      </c>
      <c r="C196" s="1" t="s">
        <v>9</v>
      </c>
      <c r="D196" s="1">
        <v>11341</v>
      </c>
      <c r="E196" s="1">
        <v>149808</v>
      </c>
      <c r="F196" s="1">
        <v>13.21</v>
      </c>
    </row>
    <row r="197" spans="1:6" x14ac:dyDescent="0.25">
      <c r="A197" s="1" t="s">
        <v>469</v>
      </c>
      <c r="B197" s="1" t="s">
        <v>470</v>
      </c>
      <c r="C197" s="1" t="s">
        <v>9</v>
      </c>
      <c r="D197" s="1">
        <v>11201</v>
      </c>
      <c r="E197" s="1">
        <v>170700</v>
      </c>
      <c r="F197" s="1">
        <v>15.24</v>
      </c>
    </row>
    <row r="198" spans="1:6" x14ac:dyDescent="0.25">
      <c r="A198" s="1" t="s">
        <v>350</v>
      </c>
      <c r="B198" s="1" t="s">
        <v>351</v>
      </c>
      <c r="C198" s="1" t="s">
        <v>9</v>
      </c>
      <c r="D198" s="1">
        <v>11193</v>
      </c>
      <c r="E198" s="1">
        <v>264209</v>
      </c>
      <c r="F198" s="1">
        <v>23.6</v>
      </c>
    </row>
    <row r="199" spans="1:6" x14ac:dyDescent="0.25">
      <c r="A199" s="1" t="s">
        <v>364</v>
      </c>
      <c r="B199" s="1" t="s">
        <v>365</v>
      </c>
      <c r="C199" s="1" t="s">
        <v>185</v>
      </c>
      <c r="D199" s="1">
        <v>11080</v>
      </c>
      <c r="E199" s="1">
        <v>587536</v>
      </c>
      <c r="F199" s="1">
        <v>53.03</v>
      </c>
    </row>
    <row r="200" spans="1:6" x14ac:dyDescent="0.25">
      <c r="A200" s="1" t="s">
        <v>388</v>
      </c>
      <c r="B200" s="1" t="s">
        <v>389</v>
      </c>
      <c r="C200" s="1" t="s">
        <v>185</v>
      </c>
      <c r="D200" s="1">
        <v>11068</v>
      </c>
      <c r="E200" s="1">
        <v>472650</v>
      </c>
      <c r="F200" s="1">
        <v>42.7</v>
      </c>
    </row>
    <row r="201" spans="1:6" x14ac:dyDescent="0.25">
      <c r="A201" s="1" t="s">
        <v>427</v>
      </c>
      <c r="B201" s="1" t="s">
        <v>428</v>
      </c>
      <c r="C201" s="1" t="s">
        <v>429</v>
      </c>
      <c r="D201" s="1">
        <v>11054</v>
      </c>
      <c r="E201" s="1">
        <v>410098</v>
      </c>
      <c r="F201" s="1">
        <v>37.1</v>
      </c>
    </row>
    <row r="202" spans="1:6" x14ac:dyDescent="0.25">
      <c r="A202" s="1" t="s">
        <v>386</v>
      </c>
      <c r="B202" s="1" t="s">
        <v>387</v>
      </c>
      <c r="C202" s="1" t="s">
        <v>9</v>
      </c>
      <c r="D202" s="1">
        <v>11038</v>
      </c>
      <c r="E202" s="1">
        <v>163151</v>
      </c>
      <c r="F202" s="1">
        <v>14.78</v>
      </c>
    </row>
    <row r="203" spans="1:6" x14ac:dyDescent="0.25">
      <c r="A203" s="1" t="s">
        <v>419</v>
      </c>
      <c r="B203" s="1" t="s">
        <v>420</v>
      </c>
      <c r="C203" s="1" t="s">
        <v>266</v>
      </c>
      <c r="D203" s="1">
        <v>10961</v>
      </c>
      <c r="E203" s="1">
        <v>343331</v>
      </c>
      <c r="F203" s="1">
        <v>31.32</v>
      </c>
    </row>
    <row r="204" spans="1:6" x14ac:dyDescent="0.25">
      <c r="A204" s="1" t="s">
        <v>522</v>
      </c>
      <c r="B204" s="1" t="s">
        <v>523</v>
      </c>
      <c r="C204" s="1" t="s">
        <v>9</v>
      </c>
      <c r="D204" s="1">
        <v>10864</v>
      </c>
      <c r="E204" s="1">
        <v>243353</v>
      </c>
      <c r="F204" s="1">
        <v>22.4</v>
      </c>
    </row>
    <row r="205" spans="1:6" x14ac:dyDescent="0.25">
      <c r="A205" s="1" t="s">
        <v>463</v>
      </c>
      <c r="B205" s="1" t="s">
        <v>464</v>
      </c>
      <c r="C205" s="1" t="s">
        <v>266</v>
      </c>
      <c r="D205" s="1">
        <v>10863</v>
      </c>
      <c r="E205" s="1">
        <v>338910</v>
      </c>
      <c r="F205" s="1">
        <v>31.2</v>
      </c>
    </row>
    <row r="206" spans="1:6" x14ac:dyDescent="0.25">
      <c r="A206" s="1" t="s">
        <v>675</v>
      </c>
      <c r="B206" s="1" t="s">
        <v>676</v>
      </c>
      <c r="C206" s="1" t="s">
        <v>144</v>
      </c>
      <c r="D206" s="1">
        <v>10831</v>
      </c>
      <c r="E206" s="1">
        <v>450730</v>
      </c>
      <c r="F206" s="1">
        <v>41.61</v>
      </c>
    </row>
    <row r="207" spans="1:6" x14ac:dyDescent="0.25">
      <c r="A207" s="1" t="s">
        <v>467</v>
      </c>
      <c r="B207" s="1" t="s">
        <v>468</v>
      </c>
      <c r="C207" s="1" t="s">
        <v>9</v>
      </c>
      <c r="D207" s="1">
        <v>10791</v>
      </c>
      <c r="E207" s="1">
        <v>189616</v>
      </c>
      <c r="F207" s="1">
        <v>17.57</v>
      </c>
    </row>
    <row r="208" spans="1:6" x14ac:dyDescent="0.25">
      <c r="A208" s="1" t="s">
        <v>275</v>
      </c>
      <c r="B208" s="1" t="s">
        <v>276</v>
      </c>
      <c r="C208" s="1" t="s">
        <v>9</v>
      </c>
      <c r="D208" s="1">
        <v>10781</v>
      </c>
      <c r="E208" s="1">
        <v>835319</v>
      </c>
      <c r="F208" s="1">
        <v>77.48</v>
      </c>
    </row>
    <row r="209" spans="1:6" x14ac:dyDescent="0.25">
      <c r="A209" s="1" t="s">
        <v>538</v>
      </c>
      <c r="B209" s="1" t="s">
        <v>539</v>
      </c>
      <c r="C209" s="1" t="s">
        <v>9</v>
      </c>
      <c r="D209" s="1">
        <v>10768</v>
      </c>
      <c r="E209" s="1">
        <v>170653</v>
      </c>
      <c r="F209" s="1">
        <v>15.85</v>
      </c>
    </row>
    <row r="210" spans="1:6" x14ac:dyDescent="0.25">
      <c r="A210" s="1" t="s">
        <v>558</v>
      </c>
      <c r="B210" s="1" t="s">
        <v>559</v>
      </c>
      <c r="C210" s="1" t="s">
        <v>9</v>
      </c>
      <c r="D210" s="1">
        <v>10734</v>
      </c>
      <c r="E210" s="1">
        <v>176891</v>
      </c>
      <c r="F210" s="1">
        <v>16.48</v>
      </c>
    </row>
    <row r="211" spans="1:6" x14ac:dyDescent="0.25">
      <c r="A211" s="1" t="s">
        <v>404</v>
      </c>
      <c r="B211" s="1" t="s">
        <v>405</v>
      </c>
      <c r="C211" s="1" t="s">
        <v>9</v>
      </c>
      <c r="D211" s="1">
        <v>10654</v>
      </c>
      <c r="E211" s="1">
        <v>190812</v>
      </c>
      <c r="F211" s="1">
        <v>17.91</v>
      </c>
    </row>
    <row r="212" spans="1:6" x14ac:dyDescent="0.25">
      <c r="A212" s="1" t="s">
        <v>406</v>
      </c>
      <c r="B212" s="1" t="s">
        <v>407</v>
      </c>
      <c r="C212" s="1" t="s">
        <v>408</v>
      </c>
      <c r="D212" s="1">
        <v>10634</v>
      </c>
      <c r="E212" s="1">
        <v>476225</v>
      </c>
      <c r="F212" s="1">
        <v>44.78</v>
      </c>
    </row>
    <row r="213" spans="1:6" x14ac:dyDescent="0.25">
      <c r="A213" s="1" t="s">
        <v>413</v>
      </c>
      <c r="B213" s="1" t="s">
        <v>414</v>
      </c>
      <c r="C213" s="1" t="s">
        <v>9</v>
      </c>
      <c r="D213" s="1">
        <v>10574</v>
      </c>
      <c r="E213" s="1">
        <v>187616</v>
      </c>
      <c r="F213" s="1">
        <v>17.739999999999998</v>
      </c>
    </row>
    <row r="214" spans="1:6" x14ac:dyDescent="0.25">
      <c r="A214" s="1" t="s">
        <v>681</v>
      </c>
      <c r="B214" s="1" t="s">
        <v>682</v>
      </c>
      <c r="C214" s="1" t="s">
        <v>9</v>
      </c>
      <c r="D214" s="1">
        <v>10554</v>
      </c>
      <c r="E214" s="1">
        <v>147115</v>
      </c>
      <c r="F214" s="1">
        <v>13.94</v>
      </c>
    </row>
    <row r="215" spans="1:6" x14ac:dyDescent="0.25">
      <c r="A215" s="1" t="s">
        <v>442</v>
      </c>
      <c r="B215" s="1" t="s">
        <v>443</v>
      </c>
      <c r="C215" s="1" t="s">
        <v>9</v>
      </c>
      <c r="D215" s="1">
        <v>10487</v>
      </c>
      <c r="E215" s="1">
        <v>250842</v>
      </c>
      <c r="F215" s="1">
        <v>23.92</v>
      </c>
    </row>
    <row r="216" spans="1:6" x14ac:dyDescent="0.25">
      <c r="A216" s="1" t="s">
        <v>465</v>
      </c>
      <c r="B216" s="1" t="s">
        <v>466</v>
      </c>
      <c r="C216" s="1" t="s">
        <v>9</v>
      </c>
      <c r="D216" s="1">
        <v>10336</v>
      </c>
      <c r="E216" s="1">
        <v>220495</v>
      </c>
      <c r="F216" s="1">
        <v>21.33</v>
      </c>
    </row>
    <row r="217" spans="1:6" x14ac:dyDescent="0.25">
      <c r="A217" s="1" t="s">
        <v>430</v>
      </c>
      <c r="B217" s="1" t="s">
        <v>431</v>
      </c>
      <c r="C217" s="1" t="s">
        <v>9</v>
      </c>
      <c r="D217" s="1">
        <v>10218</v>
      </c>
      <c r="E217" s="1">
        <v>206993</v>
      </c>
      <c r="F217" s="1">
        <v>20.260000000000002</v>
      </c>
    </row>
    <row r="218" spans="1:6" x14ac:dyDescent="0.25">
      <c r="A218" s="1" t="s">
        <v>240</v>
      </c>
      <c r="B218" s="1" t="s">
        <v>241</v>
      </c>
      <c r="C218" s="1" t="s">
        <v>9</v>
      </c>
      <c r="D218" s="1">
        <v>10183</v>
      </c>
      <c r="E218" s="1">
        <v>218985</v>
      </c>
      <c r="F218" s="1">
        <v>21.5</v>
      </c>
    </row>
    <row r="219" spans="1:6" x14ac:dyDescent="0.25">
      <c r="A219" s="1" t="s">
        <v>549</v>
      </c>
      <c r="B219" s="1" t="s">
        <v>550</v>
      </c>
      <c r="C219" s="1" t="s">
        <v>551</v>
      </c>
      <c r="D219" s="1">
        <v>9986</v>
      </c>
      <c r="E219" s="1">
        <v>441128</v>
      </c>
      <c r="F219" s="1">
        <v>44.17</v>
      </c>
    </row>
    <row r="220" spans="1:6" x14ac:dyDescent="0.25">
      <c r="A220" s="1" t="s">
        <v>267</v>
      </c>
      <c r="B220" s="1" t="s">
        <v>268</v>
      </c>
      <c r="C220" s="1" t="s">
        <v>9</v>
      </c>
      <c r="D220" s="1">
        <v>9929</v>
      </c>
      <c r="E220" s="1">
        <v>305360</v>
      </c>
      <c r="F220" s="1">
        <v>30.75</v>
      </c>
    </row>
    <row r="221" spans="1:6" x14ac:dyDescent="0.25">
      <c r="A221" s="1" t="s">
        <v>438</v>
      </c>
      <c r="B221" s="1" t="s">
        <v>439</v>
      </c>
      <c r="C221" s="1" t="s">
        <v>408</v>
      </c>
      <c r="D221" s="1">
        <v>9892</v>
      </c>
      <c r="E221" s="1">
        <v>414760</v>
      </c>
      <c r="F221" s="1">
        <v>41.93</v>
      </c>
    </row>
    <row r="222" spans="1:6" x14ac:dyDescent="0.25">
      <c r="A222" s="1" t="s">
        <v>849</v>
      </c>
      <c r="B222" s="1" t="s">
        <v>850</v>
      </c>
      <c r="C222" s="1" t="s">
        <v>9</v>
      </c>
      <c r="D222" s="1">
        <v>9881</v>
      </c>
      <c r="E222" s="1">
        <v>158299</v>
      </c>
      <c r="F222" s="1">
        <v>16.02</v>
      </c>
    </row>
    <row r="223" spans="1:6" x14ac:dyDescent="0.25">
      <c r="A223" s="1" t="s">
        <v>446</v>
      </c>
      <c r="B223" s="1" t="s">
        <v>447</v>
      </c>
      <c r="C223" s="1" t="s">
        <v>339</v>
      </c>
      <c r="D223" s="1">
        <v>9841</v>
      </c>
      <c r="E223" s="1">
        <v>451647</v>
      </c>
      <c r="F223" s="1">
        <v>45.89</v>
      </c>
    </row>
    <row r="224" spans="1:6" x14ac:dyDescent="0.25">
      <c r="A224" s="1" t="s">
        <v>500</v>
      </c>
      <c r="B224" s="1" t="s">
        <v>501</v>
      </c>
      <c r="C224" s="1" t="s">
        <v>9</v>
      </c>
      <c r="D224" s="1">
        <v>9807</v>
      </c>
      <c r="E224" s="1">
        <v>181747</v>
      </c>
      <c r="F224" s="1">
        <v>18.53</v>
      </c>
    </row>
    <row r="225" spans="1:6" x14ac:dyDescent="0.25">
      <c r="A225" s="1" t="s">
        <v>489</v>
      </c>
      <c r="B225" s="1" t="s">
        <v>490</v>
      </c>
      <c r="C225" s="1" t="s">
        <v>491</v>
      </c>
      <c r="D225" s="1">
        <v>9738</v>
      </c>
      <c r="E225" s="1">
        <v>372344</v>
      </c>
      <c r="F225" s="1">
        <v>38.24</v>
      </c>
    </row>
    <row r="226" spans="1:6" x14ac:dyDescent="0.25">
      <c r="A226" s="1" t="s">
        <v>825</v>
      </c>
      <c r="B226" s="1" t="s">
        <v>826</v>
      </c>
      <c r="C226" s="1" t="s">
        <v>9</v>
      </c>
      <c r="D226" s="1">
        <v>9723</v>
      </c>
      <c r="E226" s="1">
        <v>180978</v>
      </c>
      <c r="F226" s="1">
        <v>18.61</v>
      </c>
    </row>
    <row r="227" spans="1:6" x14ac:dyDescent="0.25">
      <c r="A227" s="1" t="s">
        <v>737</v>
      </c>
      <c r="B227" s="1" t="s">
        <v>738</v>
      </c>
      <c r="C227" s="1" t="s">
        <v>9</v>
      </c>
      <c r="D227" s="1">
        <v>9722</v>
      </c>
      <c r="E227" s="1">
        <v>134787</v>
      </c>
      <c r="F227" s="1">
        <v>13.86</v>
      </c>
    </row>
    <row r="228" spans="1:6" x14ac:dyDescent="0.25">
      <c r="A228" s="1" t="s">
        <v>476</v>
      </c>
      <c r="B228" s="1" t="s">
        <v>477</v>
      </c>
      <c r="C228" s="1" t="s">
        <v>9</v>
      </c>
      <c r="D228" s="1">
        <v>9709</v>
      </c>
      <c r="E228" s="1">
        <v>241838</v>
      </c>
      <c r="F228" s="1">
        <v>24.91</v>
      </c>
    </row>
    <row r="229" spans="1:6" x14ac:dyDescent="0.25">
      <c r="A229" s="1" t="s">
        <v>657</v>
      </c>
      <c r="B229" s="1" t="s">
        <v>658</v>
      </c>
      <c r="C229" s="1" t="s">
        <v>9</v>
      </c>
      <c r="D229" s="1">
        <v>9571</v>
      </c>
      <c r="E229" s="1">
        <v>121969</v>
      </c>
      <c r="F229" s="1">
        <v>12.74</v>
      </c>
    </row>
    <row r="230" spans="1:6" x14ac:dyDescent="0.25">
      <c r="A230" s="1" t="s">
        <v>327</v>
      </c>
      <c r="B230" s="1" t="s">
        <v>328</v>
      </c>
      <c r="C230" s="1" t="s">
        <v>9</v>
      </c>
      <c r="D230" s="1">
        <v>9527</v>
      </c>
      <c r="E230" s="1">
        <v>243934</v>
      </c>
      <c r="F230" s="1">
        <v>25.6</v>
      </c>
    </row>
    <row r="231" spans="1:6" x14ac:dyDescent="0.25">
      <c r="A231" s="1" t="s">
        <v>352</v>
      </c>
      <c r="B231" s="1" t="s">
        <v>353</v>
      </c>
      <c r="C231" s="1" t="s">
        <v>9</v>
      </c>
      <c r="D231" s="1">
        <v>9460</v>
      </c>
      <c r="E231" s="1">
        <v>178587</v>
      </c>
      <c r="F231" s="1">
        <v>18.88</v>
      </c>
    </row>
    <row r="232" spans="1:6" x14ac:dyDescent="0.25">
      <c r="A232" s="1" t="s">
        <v>362</v>
      </c>
      <c r="B232" s="1" t="s">
        <v>363</v>
      </c>
      <c r="C232" s="1" t="s">
        <v>9</v>
      </c>
      <c r="D232" s="1">
        <v>9306</v>
      </c>
      <c r="E232" s="1">
        <v>274185</v>
      </c>
      <c r="F232" s="1">
        <v>29.46</v>
      </c>
    </row>
    <row r="233" spans="1:6" x14ac:dyDescent="0.25">
      <c r="A233" s="1" t="s">
        <v>566</v>
      </c>
      <c r="B233" s="1" t="s">
        <v>567</v>
      </c>
      <c r="C233" s="1" t="s">
        <v>266</v>
      </c>
      <c r="D233" s="1">
        <v>9227</v>
      </c>
      <c r="E233" s="1">
        <v>321173</v>
      </c>
      <c r="F233" s="1">
        <v>34.81</v>
      </c>
    </row>
    <row r="234" spans="1:6" x14ac:dyDescent="0.25">
      <c r="A234" s="1" t="s">
        <v>498</v>
      </c>
      <c r="B234" s="1" t="s">
        <v>499</v>
      </c>
      <c r="C234" s="1" t="s">
        <v>144</v>
      </c>
      <c r="D234" s="1">
        <v>9198</v>
      </c>
      <c r="E234" s="1">
        <v>295223</v>
      </c>
      <c r="F234" s="1">
        <v>32.1</v>
      </c>
    </row>
    <row r="235" spans="1:6" x14ac:dyDescent="0.25">
      <c r="A235" s="1" t="s">
        <v>639</v>
      </c>
      <c r="B235" s="1" t="s">
        <v>640</v>
      </c>
      <c r="C235" s="1" t="s">
        <v>9</v>
      </c>
      <c r="D235" s="1">
        <v>9136</v>
      </c>
      <c r="E235" s="1">
        <v>151931</v>
      </c>
      <c r="F235" s="1">
        <v>16.63</v>
      </c>
    </row>
    <row r="236" spans="1:6" x14ac:dyDescent="0.25">
      <c r="A236" s="1" t="s">
        <v>411</v>
      </c>
      <c r="B236" s="1" t="s">
        <v>412</v>
      </c>
      <c r="C236" s="1" t="s">
        <v>266</v>
      </c>
      <c r="D236" s="1">
        <v>9068</v>
      </c>
      <c r="E236" s="1">
        <v>304784</v>
      </c>
      <c r="F236" s="1">
        <v>33.61</v>
      </c>
    </row>
    <row r="237" spans="1:6" x14ac:dyDescent="0.25">
      <c r="A237" s="1" t="s">
        <v>502</v>
      </c>
      <c r="B237" s="1" t="s">
        <v>503</v>
      </c>
      <c r="C237" s="1" t="s">
        <v>9</v>
      </c>
      <c r="D237" s="1">
        <v>9030</v>
      </c>
      <c r="E237" s="1">
        <v>148816</v>
      </c>
      <c r="F237" s="1">
        <v>16.48</v>
      </c>
    </row>
    <row r="238" spans="1:6" x14ac:dyDescent="0.25">
      <c r="A238" s="1" t="s">
        <v>583</v>
      </c>
      <c r="B238" s="1" t="s">
        <v>584</v>
      </c>
      <c r="C238" s="1" t="s">
        <v>9</v>
      </c>
      <c r="D238" s="1">
        <v>8992</v>
      </c>
      <c r="E238" s="1">
        <v>176341</v>
      </c>
      <c r="F238" s="1">
        <v>19.61</v>
      </c>
    </row>
    <row r="239" spans="1:6" x14ac:dyDescent="0.25">
      <c r="A239" s="1" t="s">
        <v>534</v>
      </c>
      <c r="B239" s="1" t="s">
        <v>535</v>
      </c>
      <c r="C239" s="1" t="s">
        <v>9</v>
      </c>
      <c r="D239" s="1">
        <v>8978</v>
      </c>
      <c r="E239" s="1">
        <v>141402</v>
      </c>
      <c r="F239" s="1">
        <v>15.75</v>
      </c>
    </row>
    <row r="240" spans="1:6" x14ac:dyDescent="0.25">
      <c r="A240" s="1" t="s">
        <v>531</v>
      </c>
      <c r="B240" s="1" t="s">
        <v>532</v>
      </c>
      <c r="C240" s="1" t="s">
        <v>533</v>
      </c>
      <c r="D240" s="1">
        <v>8933</v>
      </c>
      <c r="E240" s="1">
        <v>470031</v>
      </c>
      <c r="F240" s="1">
        <v>52.62</v>
      </c>
    </row>
    <row r="241" spans="1:6" x14ac:dyDescent="0.25">
      <c r="A241" s="1" t="s">
        <v>434</v>
      </c>
      <c r="B241" s="1" t="s">
        <v>435</v>
      </c>
      <c r="C241" s="1" t="s">
        <v>394</v>
      </c>
      <c r="D241" s="1">
        <v>8928</v>
      </c>
      <c r="E241" s="1">
        <v>354332</v>
      </c>
      <c r="F241" s="1">
        <v>39.69</v>
      </c>
    </row>
    <row r="242" spans="1:6" x14ac:dyDescent="0.25">
      <c r="A242" s="1" t="s">
        <v>880</v>
      </c>
      <c r="B242" s="1" t="s">
        <v>881</v>
      </c>
      <c r="C242" s="1" t="s">
        <v>9</v>
      </c>
      <c r="D242" s="1">
        <v>8914</v>
      </c>
      <c r="E242" s="1">
        <v>105114</v>
      </c>
      <c r="F242" s="1">
        <v>11.79</v>
      </c>
    </row>
    <row r="243" spans="1:6" x14ac:dyDescent="0.25">
      <c r="A243" s="1" t="s">
        <v>295</v>
      </c>
      <c r="B243" s="1" t="s">
        <v>296</v>
      </c>
      <c r="C243" s="1" t="s">
        <v>9</v>
      </c>
      <c r="D243" s="1">
        <v>8860</v>
      </c>
      <c r="E243" s="1">
        <v>345554</v>
      </c>
      <c r="F243" s="1">
        <v>39</v>
      </c>
    </row>
    <row r="244" spans="1:6" x14ac:dyDescent="0.25">
      <c r="A244" s="1" t="s">
        <v>1042</v>
      </c>
      <c r="B244" s="1" t="s">
        <v>1043</v>
      </c>
      <c r="C244" s="1" t="s">
        <v>9</v>
      </c>
      <c r="D244" s="1">
        <v>8787</v>
      </c>
      <c r="E244" s="1">
        <v>245416</v>
      </c>
      <c r="F244" s="1">
        <v>27.93</v>
      </c>
    </row>
    <row r="245" spans="1:6" x14ac:dyDescent="0.25">
      <c r="A245" s="1" t="s">
        <v>423</v>
      </c>
      <c r="B245" s="1" t="s">
        <v>424</v>
      </c>
      <c r="C245" s="1" t="s">
        <v>9</v>
      </c>
      <c r="D245" s="1">
        <v>8781</v>
      </c>
      <c r="E245" s="1">
        <v>111393</v>
      </c>
      <c r="F245" s="1">
        <v>12.69</v>
      </c>
    </row>
    <row r="246" spans="1:6" x14ac:dyDescent="0.25">
      <c r="A246" s="1" t="s">
        <v>510</v>
      </c>
      <c r="B246" s="1" t="s">
        <v>511</v>
      </c>
      <c r="C246" s="1" t="s">
        <v>491</v>
      </c>
      <c r="D246" s="1">
        <v>8718</v>
      </c>
      <c r="E246" s="1">
        <v>383313</v>
      </c>
      <c r="F246" s="1">
        <v>43.97</v>
      </c>
    </row>
    <row r="247" spans="1:6" x14ac:dyDescent="0.25">
      <c r="A247" s="1" t="s">
        <v>1044</v>
      </c>
      <c r="B247" s="1" t="s">
        <v>1045</v>
      </c>
      <c r="C247" s="1" t="s">
        <v>9</v>
      </c>
      <c r="D247" s="1">
        <v>8716</v>
      </c>
      <c r="E247" s="1">
        <v>309815</v>
      </c>
      <c r="F247" s="1">
        <v>35.549999999999997</v>
      </c>
    </row>
    <row r="248" spans="1:6" x14ac:dyDescent="0.25">
      <c r="A248" s="1" t="s">
        <v>520</v>
      </c>
      <c r="B248" s="1" t="s">
        <v>521</v>
      </c>
      <c r="C248" s="1" t="s">
        <v>491</v>
      </c>
      <c r="D248" s="1">
        <v>8697</v>
      </c>
      <c r="E248" s="1">
        <v>312167</v>
      </c>
      <c r="F248" s="1">
        <v>35.89</v>
      </c>
    </row>
    <row r="249" spans="1:6" x14ac:dyDescent="0.25">
      <c r="A249" s="1" t="s">
        <v>331</v>
      </c>
      <c r="B249" s="1" t="s">
        <v>332</v>
      </c>
      <c r="C249" s="1" t="s">
        <v>9</v>
      </c>
      <c r="D249" s="1">
        <v>8668</v>
      </c>
      <c r="E249" s="1">
        <v>116928</v>
      </c>
      <c r="F249" s="1">
        <v>13.49</v>
      </c>
    </row>
    <row r="250" spans="1:6" x14ac:dyDescent="0.25">
      <c r="A250" s="1" t="s">
        <v>484</v>
      </c>
      <c r="B250" s="1" t="s">
        <v>485</v>
      </c>
      <c r="C250" s="1" t="s">
        <v>486</v>
      </c>
      <c r="D250" s="1">
        <v>8644</v>
      </c>
      <c r="E250" s="1">
        <v>323411</v>
      </c>
      <c r="F250" s="1">
        <v>37.409999999999997</v>
      </c>
    </row>
    <row r="251" spans="1:6" x14ac:dyDescent="0.25">
      <c r="A251" s="1" t="s">
        <v>598</v>
      </c>
      <c r="B251" s="1" t="s">
        <v>599</v>
      </c>
      <c r="C251" s="1" t="s">
        <v>9</v>
      </c>
      <c r="D251" s="1">
        <v>8619</v>
      </c>
      <c r="E251" s="1">
        <v>137475</v>
      </c>
      <c r="F251" s="1">
        <v>15.95</v>
      </c>
    </row>
    <row r="252" spans="1:6" x14ac:dyDescent="0.25">
      <c r="A252" s="1" t="s">
        <v>432</v>
      </c>
      <c r="B252" s="1" t="s">
        <v>433</v>
      </c>
      <c r="C252" s="1" t="s">
        <v>408</v>
      </c>
      <c r="D252" s="1">
        <v>8610</v>
      </c>
      <c r="E252" s="1">
        <v>406247</v>
      </c>
      <c r="F252" s="1">
        <v>47.18</v>
      </c>
    </row>
    <row r="253" spans="1:6" x14ac:dyDescent="0.25">
      <c r="A253" s="1" t="s">
        <v>514</v>
      </c>
      <c r="B253" s="1" t="s">
        <v>515</v>
      </c>
      <c r="C253" s="1" t="s">
        <v>9</v>
      </c>
      <c r="D253" s="1">
        <v>8609</v>
      </c>
      <c r="E253" s="1">
        <v>175953</v>
      </c>
      <c r="F253" s="1">
        <v>20.440000000000001</v>
      </c>
    </row>
    <row r="254" spans="1:6" x14ac:dyDescent="0.25">
      <c r="A254" s="1" t="s">
        <v>671</v>
      </c>
      <c r="B254" s="1" t="s">
        <v>672</v>
      </c>
      <c r="C254" s="1" t="s">
        <v>9</v>
      </c>
      <c r="D254" s="1">
        <v>8571</v>
      </c>
      <c r="E254" s="1">
        <v>190402</v>
      </c>
      <c r="F254" s="1">
        <v>22.21</v>
      </c>
    </row>
    <row r="255" spans="1:6" x14ac:dyDescent="0.25">
      <c r="A255" s="1" t="s">
        <v>627</v>
      </c>
      <c r="B255" s="1" t="s">
        <v>628</v>
      </c>
      <c r="C255" s="1" t="s">
        <v>9</v>
      </c>
      <c r="D255" s="1">
        <v>8564</v>
      </c>
      <c r="E255" s="1">
        <v>150725</v>
      </c>
      <c r="F255" s="1">
        <v>17.600000000000001</v>
      </c>
    </row>
    <row r="256" spans="1:6" x14ac:dyDescent="0.25">
      <c r="A256" s="1" t="s">
        <v>992</v>
      </c>
      <c r="B256" s="1" t="s">
        <v>93</v>
      </c>
      <c r="C256" s="1" t="s">
        <v>9</v>
      </c>
      <c r="D256" s="1">
        <v>8538</v>
      </c>
      <c r="E256" s="1">
        <v>146641</v>
      </c>
      <c r="F256" s="1">
        <v>17.18</v>
      </c>
    </row>
    <row r="257" spans="1:6" x14ac:dyDescent="0.25">
      <c r="A257" s="1" t="s">
        <v>494</v>
      </c>
      <c r="B257" s="1" t="s">
        <v>495</v>
      </c>
      <c r="C257" s="1" t="s">
        <v>9</v>
      </c>
      <c r="D257" s="1">
        <v>8457</v>
      </c>
      <c r="E257" s="1">
        <v>160006</v>
      </c>
      <c r="F257" s="1">
        <v>18.920000000000002</v>
      </c>
    </row>
    <row r="258" spans="1:6" x14ac:dyDescent="0.25">
      <c r="A258" s="1" t="s">
        <v>699</v>
      </c>
      <c r="B258" s="1" t="s">
        <v>700</v>
      </c>
      <c r="C258" s="1" t="s">
        <v>9</v>
      </c>
      <c r="D258" s="1">
        <v>8391</v>
      </c>
      <c r="E258" s="1">
        <v>119743</v>
      </c>
      <c r="F258" s="1">
        <v>14.27</v>
      </c>
    </row>
    <row r="259" spans="1:6" x14ac:dyDescent="0.25">
      <c r="A259" s="1" t="s">
        <v>1046</v>
      </c>
      <c r="B259" s="1" t="s">
        <v>1047</v>
      </c>
      <c r="C259" s="1" t="s">
        <v>9</v>
      </c>
      <c r="D259" s="1">
        <v>8387</v>
      </c>
      <c r="E259" s="1">
        <v>206770</v>
      </c>
      <c r="F259" s="1">
        <v>24.65</v>
      </c>
    </row>
    <row r="260" spans="1:6" x14ac:dyDescent="0.25">
      <c r="A260" s="1" t="s">
        <v>421</v>
      </c>
      <c r="B260" s="1" t="s">
        <v>422</v>
      </c>
      <c r="C260" s="1" t="s">
        <v>9</v>
      </c>
      <c r="D260" s="1">
        <v>8352</v>
      </c>
      <c r="E260" s="1">
        <v>280320</v>
      </c>
      <c r="F260" s="1">
        <v>33.56</v>
      </c>
    </row>
    <row r="261" spans="1:6" x14ac:dyDescent="0.25">
      <c r="A261" s="1" t="s">
        <v>923</v>
      </c>
      <c r="B261" s="1" t="s">
        <v>924</v>
      </c>
      <c r="C261" s="1" t="s">
        <v>9</v>
      </c>
      <c r="D261" s="1">
        <v>8341</v>
      </c>
      <c r="E261" s="1">
        <v>109137</v>
      </c>
      <c r="F261" s="1">
        <v>13.08</v>
      </c>
    </row>
    <row r="262" spans="1:6" x14ac:dyDescent="0.25">
      <c r="A262" s="1" t="s">
        <v>707</v>
      </c>
      <c r="B262" s="1" t="s">
        <v>708</v>
      </c>
      <c r="C262" s="1" t="s">
        <v>9</v>
      </c>
      <c r="D262" s="1">
        <v>8326</v>
      </c>
      <c r="E262" s="1">
        <v>140461</v>
      </c>
      <c r="F262" s="1">
        <v>16.87</v>
      </c>
    </row>
    <row r="263" spans="1:6" x14ac:dyDescent="0.25">
      <c r="A263" s="1" t="s">
        <v>504</v>
      </c>
      <c r="B263" s="1" t="s">
        <v>505</v>
      </c>
      <c r="C263" s="1" t="s">
        <v>266</v>
      </c>
      <c r="D263" s="1">
        <v>8322</v>
      </c>
      <c r="E263" s="1">
        <v>286791</v>
      </c>
      <c r="F263" s="1">
        <v>34.46</v>
      </c>
    </row>
    <row r="264" spans="1:6" x14ac:dyDescent="0.25">
      <c r="A264" s="1" t="s">
        <v>713</v>
      </c>
      <c r="B264" s="1" t="s">
        <v>714</v>
      </c>
      <c r="C264" s="1" t="s">
        <v>9</v>
      </c>
      <c r="D264" s="1">
        <v>8303</v>
      </c>
      <c r="E264" s="1">
        <v>112385</v>
      </c>
      <c r="F264" s="1">
        <v>13.54</v>
      </c>
    </row>
    <row r="265" spans="1:6" x14ac:dyDescent="0.25">
      <c r="A265" s="1" t="s">
        <v>478</v>
      </c>
      <c r="B265" s="1" t="s">
        <v>479</v>
      </c>
      <c r="C265" s="1" t="s">
        <v>394</v>
      </c>
      <c r="D265" s="1">
        <v>8266</v>
      </c>
      <c r="E265" s="1">
        <v>332600</v>
      </c>
      <c r="F265" s="1">
        <v>40.24</v>
      </c>
    </row>
    <row r="266" spans="1:6" x14ac:dyDescent="0.25">
      <c r="A266" s="1" t="s">
        <v>801</v>
      </c>
      <c r="B266" s="1" t="s">
        <v>802</v>
      </c>
      <c r="C266" s="1" t="s">
        <v>9</v>
      </c>
      <c r="D266" s="1">
        <v>8258</v>
      </c>
      <c r="E266" s="1">
        <v>159223</v>
      </c>
      <c r="F266" s="1">
        <v>19.28</v>
      </c>
    </row>
    <row r="267" spans="1:6" x14ac:dyDescent="0.25">
      <c r="A267" s="1" t="s">
        <v>892</v>
      </c>
      <c r="B267" s="1" t="s">
        <v>893</v>
      </c>
      <c r="C267" s="1" t="s">
        <v>144</v>
      </c>
      <c r="D267" s="1">
        <v>8244</v>
      </c>
      <c r="E267" s="1">
        <v>330663</v>
      </c>
      <c r="F267" s="1">
        <v>40.11</v>
      </c>
    </row>
    <row r="268" spans="1:6" x14ac:dyDescent="0.25">
      <c r="A268" s="1" t="s">
        <v>1048</v>
      </c>
      <c r="B268" s="1" t="s">
        <v>1049</v>
      </c>
      <c r="C268" s="1" t="s">
        <v>9</v>
      </c>
      <c r="D268" s="1">
        <v>8212</v>
      </c>
      <c r="E268" s="1">
        <v>120522</v>
      </c>
      <c r="F268" s="1">
        <v>14.68</v>
      </c>
    </row>
    <row r="269" spans="1:6" x14ac:dyDescent="0.25">
      <c r="A269" s="1" t="s">
        <v>653</v>
      </c>
      <c r="B269" s="1" t="s">
        <v>654</v>
      </c>
      <c r="C269" s="1" t="s">
        <v>266</v>
      </c>
      <c r="D269" s="1">
        <v>8209</v>
      </c>
      <c r="E269" s="1">
        <v>311093</v>
      </c>
      <c r="F269" s="1">
        <v>37.9</v>
      </c>
    </row>
    <row r="270" spans="1:6" x14ac:dyDescent="0.25">
      <c r="A270" s="1" t="s">
        <v>677</v>
      </c>
      <c r="B270" s="1" t="s">
        <v>678</v>
      </c>
      <c r="C270" s="1" t="s">
        <v>429</v>
      </c>
      <c r="D270" s="1">
        <v>8204</v>
      </c>
      <c r="E270" s="1">
        <v>257130</v>
      </c>
      <c r="F270" s="1">
        <v>31.34</v>
      </c>
    </row>
    <row r="271" spans="1:6" x14ac:dyDescent="0.25">
      <c r="A271" s="1" t="s">
        <v>815</v>
      </c>
      <c r="B271" s="1" t="s">
        <v>816</v>
      </c>
      <c r="C271" s="1" t="s">
        <v>144</v>
      </c>
      <c r="D271" s="1">
        <v>8153</v>
      </c>
      <c r="E271" s="1">
        <v>225106</v>
      </c>
      <c r="F271" s="1">
        <v>27.61</v>
      </c>
    </row>
    <row r="272" spans="1:6" x14ac:dyDescent="0.25">
      <c r="A272" s="1" t="s">
        <v>856</v>
      </c>
      <c r="B272" s="1" t="s">
        <v>857</v>
      </c>
      <c r="C272" s="1" t="s">
        <v>9</v>
      </c>
      <c r="D272" s="1">
        <v>8112</v>
      </c>
      <c r="E272" s="1">
        <v>125022</v>
      </c>
      <c r="F272" s="1">
        <v>15.41</v>
      </c>
    </row>
    <row r="273" spans="1:6" x14ac:dyDescent="0.25">
      <c r="A273" s="1" t="s">
        <v>673</v>
      </c>
      <c r="B273" s="1" t="s">
        <v>674</v>
      </c>
      <c r="C273" s="1" t="s">
        <v>266</v>
      </c>
      <c r="D273" s="1">
        <v>8097</v>
      </c>
      <c r="E273" s="1">
        <v>342790</v>
      </c>
      <c r="F273" s="1">
        <v>42.34</v>
      </c>
    </row>
    <row r="274" spans="1:6" x14ac:dyDescent="0.25">
      <c r="A274" s="1" t="s">
        <v>771</v>
      </c>
      <c r="B274" s="1" t="s">
        <v>772</v>
      </c>
      <c r="C274" s="1" t="s">
        <v>9</v>
      </c>
      <c r="D274" s="1">
        <v>8086</v>
      </c>
      <c r="E274" s="1">
        <v>152232</v>
      </c>
      <c r="F274" s="1">
        <v>18.829999999999998</v>
      </c>
    </row>
    <row r="275" spans="1:6" x14ac:dyDescent="0.25">
      <c r="A275" s="1" t="s">
        <v>452</v>
      </c>
      <c r="B275" s="1" t="s">
        <v>453</v>
      </c>
      <c r="C275" s="1" t="s">
        <v>9</v>
      </c>
      <c r="D275" s="1">
        <v>8079</v>
      </c>
      <c r="E275" s="1">
        <v>141432</v>
      </c>
      <c r="F275" s="1">
        <v>17.510000000000002</v>
      </c>
    </row>
    <row r="276" spans="1:6" x14ac:dyDescent="0.25">
      <c r="A276" s="1" t="s">
        <v>766</v>
      </c>
      <c r="B276" s="1" t="s">
        <v>767</v>
      </c>
      <c r="C276" s="1" t="s">
        <v>9</v>
      </c>
      <c r="D276" s="1">
        <v>8034</v>
      </c>
      <c r="E276" s="1">
        <v>121451</v>
      </c>
      <c r="F276" s="1">
        <v>15.12</v>
      </c>
    </row>
    <row r="277" spans="1:6" x14ac:dyDescent="0.25">
      <c r="A277" s="1" t="s">
        <v>717</v>
      </c>
      <c r="B277" s="1" t="s">
        <v>718</v>
      </c>
      <c r="C277" s="1" t="s">
        <v>266</v>
      </c>
      <c r="D277" s="1">
        <v>7956</v>
      </c>
      <c r="E277" s="1">
        <v>333827</v>
      </c>
      <c r="F277" s="1">
        <v>41.96</v>
      </c>
    </row>
    <row r="278" spans="1:6" x14ac:dyDescent="0.25">
      <c r="A278" s="1" t="s">
        <v>729</v>
      </c>
      <c r="B278" s="1" t="s">
        <v>730</v>
      </c>
      <c r="C278" s="1" t="s">
        <v>533</v>
      </c>
      <c r="D278" s="1">
        <v>7940</v>
      </c>
      <c r="E278" s="1">
        <v>404229</v>
      </c>
      <c r="F278" s="1">
        <v>50.91</v>
      </c>
    </row>
    <row r="279" spans="1:6" x14ac:dyDescent="0.25">
      <c r="A279" s="1" t="s">
        <v>691</v>
      </c>
      <c r="B279" s="1" t="s">
        <v>692</v>
      </c>
      <c r="C279" s="1" t="s">
        <v>9</v>
      </c>
      <c r="D279" s="1">
        <v>7895</v>
      </c>
      <c r="E279" s="1">
        <v>137086</v>
      </c>
      <c r="F279" s="1">
        <v>17.36</v>
      </c>
    </row>
    <row r="280" spans="1:6" x14ac:dyDescent="0.25">
      <c r="A280" s="1" t="s">
        <v>482</v>
      </c>
      <c r="B280" s="1" t="s">
        <v>483</v>
      </c>
      <c r="C280" s="1" t="s">
        <v>185</v>
      </c>
      <c r="D280" s="1">
        <v>7881</v>
      </c>
      <c r="E280" s="1">
        <v>409679</v>
      </c>
      <c r="F280" s="1">
        <v>51.98</v>
      </c>
    </row>
    <row r="281" spans="1:6" x14ac:dyDescent="0.25">
      <c r="A281" s="1" t="s">
        <v>506</v>
      </c>
      <c r="B281" s="1" t="s">
        <v>507</v>
      </c>
      <c r="C281" s="1" t="s">
        <v>9</v>
      </c>
      <c r="D281" s="1">
        <v>7877</v>
      </c>
      <c r="E281" s="1">
        <v>164421</v>
      </c>
      <c r="F281" s="1">
        <v>20.87</v>
      </c>
    </row>
    <row r="282" spans="1:6" x14ac:dyDescent="0.25">
      <c r="A282" s="1" t="s">
        <v>372</v>
      </c>
      <c r="B282" s="1" t="s">
        <v>373</v>
      </c>
      <c r="C282" s="1" t="s">
        <v>9</v>
      </c>
      <c r="D282" s="1">
        <v>7845</v>
      </c>
      <c r="E282" s="1">
        <v>132808</v>
      </c>
      <c r="F282" s="1">
        <v>16.93</v>
      </c>
    </row>
    <row r="283" spans="1:6" x14ac:dyDescent="0.25">
      <c r="A283" s="1" t="s">
        <v>689</v>
      </c>
      <c r="B283" s="1" t="s">
        <v>690</v>
      </c>
      <c r="C283" s="1" t="s">
        <v>491</v>
      </c>
      <c r="D283" s="1">
        <v>7843</v>
      </c>
      <c r="E283" s="1">
        <v>307721</v>
      </c>
      <c r="F283" s="1">
        <v>39.24</v>
      </c>
    </row>
    <row r="284" spans="1:6" x14ac:dyDescent="0.25">
      <c r="A284" s="1" t="s">
        <v>784</v>
      </c>
      <c r="B284" s="1" t="s">
        <v>785</v>
      </c>
      <c r="C284" s="1" t="s">
        <v>9</v>
      </c>
      <c r="D284" s="1">
        <v>7828</v>
      </c>
      <c r="E284" s="1">
        <v>127379</v>
      </c>
      <c r="F284" s="1">
        <v>16.27</v>
      </c>
    </row>
    <row r="285" spans="1:6" x14ac:dyDescent="0.25">
      <c r="A285" s="1" t="s">
        <v>526</v>
      </c>
      <c r="B285" s="1" t="s">
        <v>527</v>
      </c>
      <c r="C285" s="1" t="s">
        <v>185</v>
      </c>
      <c r="D285" s="1">
        <v>7774</v>
      </c>
      <c r="E285" s="1">
        <v>399617</v>
      </c>
      <c r="F285" s="1">
        <v>51.4</v>
      </c>
    </row>
    <row r="286" spans="1:6" x14ac:dyDescent="0.25">
      <c r="A286" s="1" t="s">
        <v>454</v>
      </c>
      <c r="B286" s="1" t="s">
        <v>455</v>
      </c>
      <c r="C286" s="1" t="s">
        <v>456</v>
      </c>
      <c r="D286" s="1">
        <v>7761</v>
      </c>
      <c r="E286" s="1">
        <v>297050</v>
      </c>
      <c r="F286" s="1">
        <v>38.270000000000003</v>
      </c>
    </row>
    <row r="287" spans="1:6" x14ac:dyDescent="0.25">
      <c r="A287" s="1" t="s">
        <v>725</v>
      </c>
      <c r="B287" s="1" t="s">
        <v>726</v>
      </c>
      <c r="C287" s="1" t="s">
        <v>266</v>
      </c>
      <c r="D287" s="1">
        <v>7742</v>
      </c>
      <c r="E287" s="1">
        <v>250938</v>
      </c>
      <c r="F287" s="1">
        <v>32.409999999999997</v>
      </c>
    </row>
    <row r="288" spans="1:6" x14ac:dyDescent="0.25">
      <c r="A288" s="1" t="s">
        <v>882</v>
      </c>
      <c r="B288" s="1" t="s">
        <v>883</v>
      </c>
      <c r="C288" s="1" t="s">
        <v>408</v>
      </c>
      <c r="D288" s="1">
        <v>7731</v>
      </c>
      <c r="E288" s="1">
        <v>362570</v>
      </c>
      <c r="F288" s="1">
        <v>46.9</v>
      </c>
    </row>
    <row r="289" spans="1:6" x14ac:dyDescent="0.25">
      <c r="A289" s="1" t="s">
        <v>556</v>
      </c>
      <c r="B289" s="1" t="s">
        <v>557</v>
      </c>
      <c r="C289" s="1" t="s">
        <v>339</v>
      </c>
      <c r="D289" s="1">
        <v>7730</v>
      </c>
      <c r="E289" s="1">
        <v>321273</v>
      </c>
      <c r="F289" s="1">
        <v>41.56</v>
      </c>
    </row>
    <row r="290" spans="1:6" x14ac:dyDescent="0.25">
      <c r="A290" s="1" t="s">
        <v>448</v>
      </c>
      <c r="B290" s="1" t="s">
        <v>449</v>
      </c>
      <c r="C290" s="1" t="s">
        <v>9</v>
      </c>
      <c r="D290" s="1">
        <v>7719</v>
      </c>
      <c r="E290" s="1">
        <v>144804</v>
      </c>
      <c r="F290" s="1">
        <v>18.760000000000002</v>
      </c>
    </row>
    <row r="291" spans="1:6" x14ac:dyDescent="0.25">
      <c r="A291" s="1" t="s">
        <v>1050</v>
      </c>
      <c r="B291" s="1" t="s">
        <v>1051</v>
      </c>
      <c r="C291" s="1" t="s">
        <v>9</v>
      </c>
      <c r="D291" s="1">
        <v>7641</v>
      </c>
      <c r="E291" s="1">
        <v>112073</v>
      </c>
      <c r="F291" s="1">
        <v>14.67</v>
      </c>
    </row>
    <row r="292" spans="1:6" x14ac:dyDescent="0.25">
      <c r="A292" s="1" t="s">
        <v>795</v>
      </c>
      <c r="B292" s="1" t="s">
        <v>796</v>
      </c>
      <c r="C292" s="1" t="s">
        <v>9</v>
      </c>
      <c r="D292" s="1">
        <v>7625</v>
      </c>
      <c r="E292" s="1">
        <v>129888</v>
      </c>
      <c r="F292" s="1">
        <v>17.03</v>
      </c>
    </row>
    <row r="293" spans="1:6" x14ac:dyDescent="0.25">
      <c r="A293" s="1" t="s">
        <v>588</v>
      </c>
      <c r="B293" s="1" t="s">
        <v>589</v>
      </c>
      <c r="C293" s="1" t="s">
        <v>306</v>
      </c>
      <c r="D293" s="1">
        <v>7623</v>
      </c>
      <c r="E293" s="1">
        <v>296020</v>
      </c>
      <c r="F293" s="1">
        <v>38.83</v>
      </c>
    </row>
    <row r="294" spans="1:6" x14ac:dyDescent="0.25">
      <c r="A294" s="1" t="s">
        <v>659</v>
      </c>
      <c r="B294" s="1" t="s">
        <v>660</v>
      </c>
      <c r="C294" s="1" t="s">
        <v>9</v>
      </c>
      <c r="D294" s="1">
        <v>7573</v>
      </c>
      <c r="E294" s="1">
        <v>125272</v>
      </c>
      <c r="F294" s="1">
        <v>16.54</v>
      </c>
    </row>
    <row r="295" spans="1:6" x14ac:dyDescent="0.25">
      <c r="A295" s="1" t="s">
        <v>544</v>
      </c>
      <c r="B295" s="1" t="s">
        <v>545</v>
      </c>
      <c r="C295" s="1" t="s">
        <v>546</v>
      </c>
      <c r="D295" s="1">
        <v>7555</v>
      </c>
      <c r="E295" s="1">
        <v>221609</v>
      </c>
      <c r="F295" s="1">
        <v>29.33</v>
      </c>
    </row>
    <row r="296" spans="1:6" x14ac:dyDescent="0.25">
      <c r="A296" s="1" t="s">
        <v>518</v>
      </c>
      <c r="B296" s="1" t="s">
        <v>519</v>
      </c>
      <c r="C296" s="1" t="s">
        <v>9</v>
      </c>
      <c r="D296" s="1">
        <v>7554</v>
      </c>
      <c r="E296" s="1">
        <v>132731</v>
      </c>
      <c r="F296" s="1">
        <v>17.57</v>
      </c>
    </row>
    <row r="297" spans="1:6" x14ac:dyDescent="0.25">
      <c r="A297" s="1" t="s">
        <v>687</v>
      </c>
      <c r="B297" s="1" t="s">
        <v>688</v>
      </c>
      <c r="C297" s="1" t="s">
        <v>266</v>
      </c>
      <c r="D297" s="1">
        <v>7552</v>
      </c>
      <c r="E297" s="1">
        <v>229007</v>
      </c>
      <c r="F297" s="1">
        <v>30.32</v>
      </c>
    </row>
    <row r="298" spans="1:6" x14ac:dyDescent="0.25">
      <c r="A298" s="1" t="s">
        <v>648</v>
      </c>
      <c r="B298" s="1" t="s">
        <v>649</v>
      </c>
      <c r="C298" s="1" t="s">
        <v>650</v>
      </c>
      <c r="D298" s="1">
        <v>7543</v>
      </c>
      <c r="E298" s="1">
        <v>259144</v>
      </c>
      <c r="F298" s="1">
        <v>34.36</v>
      </c>
    </row>
    <row r="299" spans="1:6" x14ac:dyDescent="0.25">
      <c r="A299" s="1" t="s">
        <v>542</v>
      </c>
      <c r="B299" s="1" t="s">
        <v>543</v>
      </c>
      <c r="C299" s="1" t="s">
        <v>185</v>
      </c>
      <c r="D299" s="1">
        <v>7481</v>
      </c>
      <c r="E299" s="1">
        <v>395312</v>
      </c>
      <c r="F299" s="1">
        <v>52.84</v>
      </c>
    </row>
    <row r="300" spans="1:6" x14ac:dyDescent="0.25">
      <c r="A300" s="1" t="s">
        <v>492</v>
      </c>
      <c r="B300" s="1" t="s">
        <v>493</v>
      </c>
      <c r="C300" s="1" t="s">
        <v>9</v>
      </c>
      <c r="D300" s="1">
        <v>7423</v>
      </c>
      <c r="E300" s="1">
        <v>131531</v>
      </c>
      <c r="F300" s="1">
        <v>17.72</v>
      </c>
    </row>
    <row r="301" spans="1:6" x14ac:dyDescent="0.25">
      <c r="A301" s="1" t="s">
        <v>560</v>
      </c>
      <c r="B301" s="1" t="s">
        <v>561</v>
      </c>
      <c r="C301" s="1" t="s">
        <v>9</v>
      </c>
      <c r="D301" s="1">
        <v>7378</v>
      </c>
      <c r="E301" s="1">
        <v>100669</v>
      </c>
      <c r="F301" s="1">
        <v>13.64</v>
      </c>
    </row>
    <row r="302" spans="1:6" x14ac:dyDescent="0.25">
      <c r="A302" s="1" t="s">
        <v>935</v>
      </c>
      <c r="B302" s="1" t="s">
        <v>936</v>
      </c>
      <c r="C302" s="1" t="s">
        <v>266</v>
      </c>
      <c r="D302" s="1">
        <v>7341</v>
      </c>
      <c r="E302" s="1">
        <v>218948</v>
      </c>
      <c r="F302" s="1">
        <v>29.83</v>
      </c>
    </row>
    <row r="303" spans="1:6" x14ac:dyDescent="0.25">
      <c r="A303" s="1" t="s">
        <v>516</v>
      </c>
      <c r="B303" s="1" t="s">
        <v>517</v>
      </c>
      <c r="C303" s="1" t="s">
        <v>322</v>
      </c>
      <c r="D303" s="1">
        <v>7339</v>
      </c>
      <c r="E303" s="1">
        <v>276968</v>
      </c>
      <c r="F303" s="1">
        <v>37.74</v>
      </c>
    </row>
    <row r="304" spans="1:6" x14ac:dyDescent="0.25">
      <c r="A304" s="1" t="s">
        <v>1010</v>
      </c>
      <c r="B304" s="1" t="s">
        <v>1011</v>
      </c>
      <c r="C304" s="1" t="s">
        <v>9</v>
      </c>
      <c r="D304" s="1">
        <v>7324</v>
      </c>
      <c r="E304" s="1">
        <v>100057</v>
      </c>
      <c r="F304" s="1">
        <v>13.66</v>
      </c>
    </row>
    <row r="305" spans="1:6" x14ac:dyDescent="0.25">
      <c r="A305" s="1" t="s">
        <v>600</v>
      </c>
      <c r="B305" s="1" t="s">
        <v>601</v>
      </c>
      <c r="C305" s="1" t="s">
        <v>9</v>
      </c>
      <c r="D305" s="1">
        <v>7320</v>
      </c>
      <c r="E305" s="1">
        <v>128056</v>
      </c>
      <c r="F305" s="1">
        <v>17.489999999999998</v>
      </c>
    </row>
    <row r="306" spans="1:6" x14ac:dyDescent="0.25">
      <c r="A306" s="1" t="s">
        <v>623</v>
      </c>
      <c r="B306" s="1" t="s">
        <v>624</v>
      </c>
      <c r="C306" s="1" t="s">
        <v>533</v>
      </c>
      <c r="D306" s="1">
        <v>7315</v>
      </c>
      <c r="E306" s="1">
        <v>314731</v>
      </c>
      <c r="F306" s="1">
        <v>43.03</v>
      </c>
    </row>
    <row r="307" spans="1:6" x14ac:dyDescent="0.25">
      <c r="A307" s="1" t="s">
        <v>346</v>
      </c>
      <c r="B307" s="1" t="s">
        <v>347</v>
      </c>
      <c r="C307" s="1" t="s">
        <v>9</v>
      </c>
      <c r="D307" s="1">
        <v>7309</v>
      </c>
      <c r="E307" s="1">
        <v>201195</v>
      </c>
      <c r="F307" s="1">
        <v>27.53</v>
      </c>
    </row>
    <row r="308" spans="1:6" x14ac:dyDescent="0.25">
      <c r="A308" s="1" t="s">
        <v>625</v>
      </c>
      <c r="B308" s="1" t="s">
        <v>626</v>
      </c>
      <c r="C308" s="1" t="s">
        <v>551</v>
      </c>
      <c r="D308" s="1">
        <v>7281</v>
      </c>
      <c r="E308" s="1">
        <v>302793</v>
      </c>
      <c r="F308" s="1">
        <v>41.59</v>
      </c>
    </row>
    <row r="309" spans="1:6" x14ac:dyDescent="0.25">
      <c r="A309" s="1" t="s">
        <v>612</v>
      </c>
      <c r="B309" s="1" t="s">
        <v>613</v>
      </c>
      <c r="C309" s="1" t="s">
        <v>9</v>
      </c>
      <c r="D309" s="1">
        <v>7202</v>
      </c>
      <c r="E309" s="1">
        <v>140296</v>
      </c>
      <c r="F309" s="1">
        <v>19.48</v>
      </c>
    </row>
    <row r="310" spans="1:6" x14ac:dyDescent="0.25">
      <c r="A310" s="1" t="s">
        <v>669</v>
      </c>
      <c r="B310" s="1" t="s">
        <v>670</v>
      </c>
      <c r="C310" s="1" t="s">
        <v>9</v>
      </c>
      <c r="D310" s="1">
        <v>7183</v>
      </c>
      <c r="E310" s="1">
        <v>100455</v>
      </c>
      <c r="F310" s="1">
        <v>13.99</v>
      </c>
    </row>
    <row r="311" spans="1:6" x14ac:dyDescent="0.25">
      <c r="A311" s="1" t="s">
        <v>366</v>
      </c>
      <c r="B311" s="1" t="s">
        <v>367</v>
      </c>
      <c r="C311" s="1" t="s">
        <v>9</v>
      </c>
      <c r="D311" s="1">
        <v>7171</v>
      </c>
      <c r="E311" s="1">
        <v>306672</v>
      </c>
      <c r="F311" s="1">
        <v>42.77</v>
      </c>
    </row>
    <row r="312" spans="1:6" x14ac:dyDescent="0.25">
      <c r="A312" s="1" t="s">
        <v>528</v>
      </c>
      <c r="B312" s="1" t="s">
        <v>529</v>
      </c>
      <c r="C312" s="1" t="s">
        <v>530</v>
      </c>
      <c r="D312" s="1">
        <v>7152</v>
      </c>
      <c r="E312" s="1">
        <v>332134</v>
      </c>
      <c r="F312" s="1">
        <v>46.44</v>
      </c>
    </row>
    <row r="313" spans="1:6" x14ac:dyDescent="0.25">
      <c r="A313" s="1" t="s">
        <v>1052</v>
      </c>
      <c r="B313" s="1" t="s">
        <v>1053</v>
      </c>
      <c r="C313" s="1" t="s">
        <v>9</v>
      </c>
      <c r="D313" s="1">
        <v>7100</v>
      </c>
      <c r="E313" s="1">
        <v>108016</v>
      </c>
      <c r="F313" s="1">
        <v>15.21</v>
      </c>
    </row>
    <row r="314" spans="1:6" x14ac:dyDescent="0.25">
      <c r="A314" s="1" t="s">
        <v>562</v>
      </c>
      <c r="B314" s="1" t="s">
        <v>563</v>
      </c>
      <c r="C314" s="1" t="s">
        <v>185</v>
      </c>
      <c r="D314" s="1">
        <v>7022</v>
      </c>
      <c r="E314" s="1">
        <v>296477</v>
      </c>
      <c r="F314" s="1">
        <v>42.22</v>
      </c>
    </row>
    <row r="315" spans="1:6" x14ac:dyDescent="0.25">
      <c r="A315" s="1" t="s">
        <v>618</v>
      </c>
      <c r="B315" s="1" t="s">
        <v>619</v>
      </c>
      <c r="C315" s="1" t="s">
        <v>620</v>
      </c>
      <c r="D315" s="1">
        <v>7002</v>
      </c>
      <c r="E315" s="1">
        <v>193274</v>
      </c>
      <c r="F315" s="1">
        <v>27.6</v>
      </c>
    </row>
    <row r="316" spans="1:6" x14ac:dyDescent="0.25">
      <c r="A316" s="1" t="s">
        <v>616</v>
      </c>
      <c r="B316" s="1" t="s">
        <v>617</v>
      </c>
      <c r="C316" s="1" t="s">
        <v>533</v>
      </c>
      <c r="D316" s="1">
        <v>6980</v>
      </c>
      <c r="E316" s="1">
        <v>332620</v>
      </c>
      <c r="F316" s="1">
        <v>47.65</v>
      </c>
    </row>
    <row r="317" spans="1:6" x14ac:dyDescent="0.25">
      <c r="A317" s="1" t="s">
        <v>1054</v>
      </c>
      <c r="B317" s="1" t="s">
        <v>1055</v>
      </c>
      <c r="C317" s="1" t="s">
        <v>9</v>
      </c>
      <c r="D317" s="1">
        <v>6952</v>
      </c>
      <c r="E317" s="1">
        <v>102775</v>
      </c>
      <c r="F317" s="1">
        <v>14.78</v>
      </c>
    </row>
    <row r="318" spans="1:6" x14ac:dyDescent="0.25">
      <c r="A318" s="1" t="s">
        <v>1056</v>
      </c>
      <c r="B318" s="1" t="s">
        <v>1057</v>
      </c>
      <c r="C318" s="1" t="s">
        <v>9</v>
      </c>
      <c r="D318" s="1">
        <v>6948</v>
      </c>
      <c r="E318" s="1">
        <v>70746</v>
      </c>
      <c r="F318" s="1">
        <v>10.18</v>
      </c>
    </row>
    <row r="319" spans="1:6" x14ac:dyDescent="0.25">
      <c r="A319" s="1" t="s">
        <v>1058</v>
      </c>
      <c r="B319" s="1" t="s">
        <v>1059</v>
      </c>
      <c r="C319" s="1" t="s">
        <v>9</v>
      </c>
      <c r="D319" s="1">
        <v>6948</v>
      </c>
      <c r="E319" s="1">
        <v>197644</v>
      </c>
      <c r="F319" s="1">
        <v>28.45</v>
      </c>
    </row>
    <row r="320" spans="1:6" x14ac:dyDescent="0.25">
      <c r="A320" s="1" t="s">
        <v>793</v>
      </c>
      <c r="B320" s="1" t="s">
        <v>794</v>
      </c>
      <c r="C320" s="1" t="s">
        <v>266</v>
      </c>
      <c r="D320" s="1">
        <v>6926</v>
      </c>
      <c r="E320" s="1">
        <v>204171</v>
      </c>
      <c r="F320" s="1">
        <v>29.48</v>
      </c>
    </row>
    <row r="321" spans="1:6" x14ac:dyDescent="0.25">
      <c r="A321" s="1" t="s">
        <v>360</v>
      </c>
      <c r="B321" s="1" t="s">
        <v>361</v>
      </c>
      <c r="C321" s="1" t="s">
        <v>9</v>
      </c>
      <c r="D321" s="1">
        <v>6896</v>
      </c>
      <c r="E321" s="1">
        <v>208793</v>
      </c>
      <c r="F321" s="1">
        <v>30.28</v>
      </c>
    </row>
    <row r="322" spans="1:6" x14ac:dyDescent="0.25">
      <c r="A322" s="1" t="s">
        <v>380</v>
      </c>
      <c r="B322" s="1" t="s">
        <v>381</v>
      </c>
      <c r="C322" s="1" t="s">
        <v>9</v>
      </c>
      <c r="D322" s="1">
        <v>6880</v>
      </c>
      <c r="E322" s="1">
        <v>281097</v>
      </c>
      <c r="F322" s="1">
        <v>40.86</v>
      </c>
    </row>
    <row r="323" spans="1:6" x14ac:dyDescent="0.25">
      <c r="A323" s="1" t="s">
        <v>888</v>
      </c>
      <c r="B323" s="1" t="s">
        <v>889</v>
      </c>
      <c r="C323" s="1" t="s">
        <v>475</v>
      </c>
      <c r="D323" s="1">
        <v>6880</v>
      </c>
      <c r="E323" s="1">
        <v>250114</v>
      </c>
      <c r="F323" s="1">
        <v>36.35</v>
      </c>
    </row>
    <row r="324" spans="1:6" x14ac:dyDescent="0.25">
      <c r="A324" s="1" t="s">
        <v>833</v>
      </c>
      <c r="B324" s="1" t="s">
        <v>834</v>
      </c>
      <c r="C324" s="1" t="s">
        <v>9</v>
      </c>
      <c r="D324" s="1">
        <v>6879</v>
      </c>
      <c r="E324" s="1">
        <v>105181</v>
      </c>
      <c r="F324" s="1">
        <v>15.29</v>
      </c>
    </row>
    <row r="325" spans="1:6" x14ac:dyDescent="0.25">
      <c r="A325" s="1" t="s">
        <v>581</v>
      </c>
      <c r="B325" s="1" t="s">
        <v>582</v>
      </c>
      <c r="C325" s="1" t="s">
        <v>9</v>
      </c>
      <c r="D325" s="1">
        <v>6874</v>
      </c>
      <c r="E325" s="1">
        <v>104121</v>
      </c>
      <c r="F325" s="1">
        <v>15.15</v>
      </c>
    </row>
    <row r="326" spans="1:6" x14ac:dyDescent="0.25">
      <c r="A326" s="1" t="s">
        <v>797</v>
      </c>
      <c r="B326" s="1" t="s">
        <v>798</v>
      </c>
      <c r="C326" s="1" t="s">
        <v>266</v>
      </c>
      <c r="D326" s="1">
        <v>6854</v>
      </c>
      <c r="E326" s="1">
        <v>224771</v>
      </c>
      <c r="F326" s="1">
        <v>32.79</v>
      </c>
    </row>
    <row r="327" spans="1:6" x14ac:dyDescent="0.25">
      <c r="A327" s="1" t="s">
        <v>809</v>
      </c>
      <c r="B327" s="1" t="s">
        <v>810</v>
      </c>
      <c r="C327" s="1" t="s">
        <v>9</v>
      </c>
      <c r="D327" s="1">
        <v>6846</v>
      </c>
      <c r="E327" s="1">
        <v>102078</v>
      </c>
      <c r="F327" s="1">
        <v>14.91</v>
      </c>
    </row>
    <row r="328" spans="1:6" x14ac:dyDescent="0.25">
      <c r="A328" s="1" t="s">
        <v>964</v>
      </c>
      <c r="B328" s="1" t="s">
        <v>965</v>
      </c>
      <c r="C328" s="1" t="s">
        <v>9</v>
      </c>
      <c r="D328" s="1">
        <v>6738</v>
      </c>
      <c r="E328" s="1">
        <v>89457</v>
      </c>
      <c r="F328" s="1">
        <v>13.28</v>
      </c>
    </row>
    <row r="329" spans="1:6" x14ac:dyDescent="0.25">
      <c r="A329" s="1" t="s">
        <v>817</v>
      </c>
      <c r="B329" s="1" t="s">
        <v>818</v>
      </c>
      <c r="C329" s="1" t="s">
        <v>144</v>
      </c>
      <c r="D329" s="1">
        <v>6721</v>
      </c>
      <c r="E329" s="1">
        <v>220569</v>
      </c>
      <c r="F329" s="1">
        <v>32.82</v>
      </c>
    </row>
    <row r="330" spans="1:6" x14ac:dyDescent="0.25">
      <c r="A330" s="1" t="s">
        <v>735</v>
      </c>
      <c r="B330" s="1" t="s">
        <v>736</v>
      </c>
      <c r="C330" s="1" t="s">
        <v>185</v>
      </c>
      <c r="D330" s="1">
        <v>6688</v>
      </c>
      <c r="E330" s="1">
        <v>275104</v>
      </c>
      <c r="F330" s="1">
        <v>41.13</v>
      </c>
    </row>
    <row r="331" spans="1:6" x14ac:dyDescent="0.25">
      <c r="A331" s="1" t="s">
        <v>679</v>
      </c>
      <c r="B331" s="1" t="s">
        <v>680</v>
      </c>
      <c r="C331" s="1" t="s">
        <v>9</v>
      </c>
      <c r="D331" s="1">
        <v>6669</v>
      </c>
      <c r="E331" s="1">
        <v>117155</v>
      </c>
      <c r="F331" s="1">
        <v>17.57</v>
      </c>
    </row>
    <row r="332" spans="1:6" x14ac:dyDescent="0.25">
      <c r="A332" s="1" t="s">
        <v>663</v>
      </c>
      <c r="B332" s="1" t="s">
        <v>664</v>
      </c>
      <c r="C332" s="1" t="s">
        <v>266</v>
      </c>
      <c r="D332" s="1">
        <v>6657</v>
      </c>
      <c r="E332" s="1">
        <v>182085</v>
      </c>
      <c r="F332" s="1">
        <v>27.35</v>
      </c>
    </row>
    <row r="333" spans="1:6" x14ac:dyDescent="0.25">
      <c r="A333" s="1" t="s">
        <v>1060</v>
      </c>
      <c r="B333" s="1" t="s">
        <v>1061</v>
      </c>
      <c r="C333" s="1" t="s">
        <v>9</v>
      </c>
      <c r="D333" s="1">
        <v>6648</v>
      </c>
      <c r="E333" s="1">
        <v>126276</v>
      </c>
      <c r="F333" s="1">
        <v>18.989999999999998</v>
      </c>
    </row>
    <row r="334" spans="1:6" x14ac:dyDescent="0.25">
      <c r="A334" s="1" t="s">
        <v>756</v>
      </c>
      <c r="B334" s="1" t="s">
        <v>757</v>
      </c>
      <c r="C334" s="1" t="s">
        <v>9</v>
      </c>
      <c r="D334" s="1">
        <v>6639</v>
      </c>
      <c r="E334" s="1">
        <v>104080</v>
      </c>
      <c r="F334" s="1">
        <v>15.68</v>
      </c>
    </row>
    <row r="335" spans="1:6" x14ac:dyDescent="0.25">
      <c r="A335" s="1" t="s">
        <v>594</v>
      </c>
      <c r="B335" s="1" t="s">
        <v>595</v>
      </c>
      <c r="C335" s="1" t="s">
        <v>9</v>
      </c>
      <c r="D335" s="1">
        <v>6620</v>
      </c>
      <c r="E335" s="1">
        <v>154246</v>
      </c>
      <c r="F335" s="1">
        <v>23.3</v>
      </c>
    </row>
    <row r="336" spans="1:6" x14ac:dyDescent="0.25">
      <c r="A336" s="1" t="s">
        <v>459</v>
      </c>
      <c r="B336" s="1" t="s">
        <v>460</v>
      </c>
      <c r="C336" s="1" t="s">
        <v>9</v>
      </c>
      <c r="D336" s="1">
        <v>6617</v>
      </c>
      <c r="E336" s="1">
        <v>181871</v>
      </c>
      <c r="F336" s="1">
        <v>27.49</v>
      </c>
    </row>
    <row r="337" spans="1:6" x14ac:dyDescent="0.25">
      <c r="A337" s="1" t="s">
        <v>610</v>
      </c>
      <c r="B337" s="1" t="s">
        <v>611</v>
      </c>
      <c r="C337" s="1" t="s">
        <v>491</v>
      </c>
      <c r="D337" s="1">
        <v>6600</v>
      </c>
      <c r="E337" s="1">
        <v>263269</v>
      </c>
      <c r="F337" s="1">
        <v>39.89</v>
      </c>
    </row>
    <row r="338" spans="1:6" x14ac:dyDescent="0.25">
      <c r="A338" s="1" t="s">
        <v>604</v>
      </c>
      <c r="B338" s="1" t="s">
        <v>605</v>
      </c>
      <c r="C338" s="1" t="s">
        <v>9</v>
      </c>
      <c r="D338" s="1">
        <v>6597</v>
      </c>
      <c r="E338" s="1">
        <v>108321</v>
      </c>
      <c r="F338" s="1">
        <v>16.420000000000002</v>
      </c>
    </row>
    <row r="339" spans="1:6" x14ac:dyDescent="0.25">
      <c r="A339" s="1" t="s">
        <v>748</v>
      </c>
      <c r="B339" s="1" t="s">
        <v>749</v>
      </c>
      <c r="C339" s="1" t="s">
        <v>429</v>
      </c>
      <c r="D339" s="1">
        <v>6597</v>
      </c>
      <c r="E339" s="1">
        <v>211321</v>
      </c>
      <c r="F339" s="1">
        <v>32.03</v>
      </c>
    </row>
    <row r="340" spans="1:6" x14ac:dyDescent="0.25">
      <c r="A340" s="1" t="s">
        <v>579</v>
      </c>
      <c r="B340" s="1" t="s">
        <v>580</v>
      </c>
      <c r="C340" s="1" t="s">
        <v>9</v>
      </c>
      <c r="D340" s="1">
        <v>6571</v>
      </c>
      <c r="E340" s="1">
        <v>119382</v>
      </c>
      <c r="F340" s="1">
        <v>18.170000000000002</v>
      </c>
    </row>
    <row r="341" spans="1:6" x14ac:dyDescent="0.25">
      <c r="A341" s="1" t="s">
        <v>715</v>
      </c>
      <c r="B341" s="1" t="s">
        <v>716</v>
      </c>
      <c r="C341" s="1" t="s">
        <v>9</v>
      </c>
      <c r="D341" s="1">
        <v>6535</v>
      </c>
      <c r="E341" s="1">
        <v>114940</v>
      </c>
      <c r="F341" s="1">
        <v>17.59</v>
      </c>
    </row>
    <row r="342" spans="1:6" x14ac:dyDescent="0.25">
      <c r="A342" s="1" t="s">
        <v>425</v>
      </c>
      <c r="B342" s="1" t="s">
        <v>426</v>
      </c>
      <c r="C342" s="1" t="s">
        <v>9</v>
      </c>
      <c r="D342" s="1">
        <v>6524</v>
      </c>
      <c r="E342" s="1">
        <v>207383</v>
      </c>
      <c r="F342" s="1">
        <v>31.79</v>
      </c>
    </row>
    <row r="343" spans="1:6" x14ac:dyDescent="0.25">
      <c r="A343" s="1" t="s">
        <v>1062</v>
      </c>
      <c r="B343" s="1" t="s">
        <v>1063</v>
      </c>
      <c r="C343" s="1" t="s">
        <v>9</v>
      </c>
      <c r="D343" s="1">
        <v>6504</v>
      </c>
      <c r="E343" s="1">
        <v>100150</v>
      </c>
      <c r="F343" s="1">
        <v>15.4</v>
      </c>
    </row>
    <row r="344" spans="1:6" x14ac:dyDescent="0.25">
      <c r="A344" s="1" t="s">
        <v>727</v>
      </c>
      <c r="B344" s="1" t="s">
        <v>728</v>
      </c>
      <c r="C344" s="1" t="s">
        <v>185</v>
      </c>
      <c r="D344" s="1">
        <v>6499</v>
      </c>
      <c r="E344" s="1">
        <v>323793</v>
      </c>
      <c r="F344" s="1">
        <v>49.82</v>
      </c>
    </row>
    <row r="345" spans="1:6" x14ac:dyDescent="0.25">
      <c r="A345" s="1" t="s">
        <v>643</v>
      </c>
      <c r="B345" s="1" t="s">
        <v>644</v>
      </c>
      <c r="C345" s="1" t="s">
        <v>311</v>
      </c>
      <c r="D345" s="1">
        <v>6491</v>
      </c>
      <c r="E345" s="1">
        <v>315282</v>
      </c>
      <c r="F345" s="1">
        <v>48.57</v>
      </c>
    </row>
    <row r="346" spans="1:6" x14ac:dyDescent="0.25">
      <c r="A346" s="1" t="s">
        <v>860</v>
      </c>
      <c r="B346" s="1" t="s">
        <v>861</v>
      </c>
      <c r="C346" s="1" t="s">
        <v>9</v>
      </c>
      <c r="D346" s="1">
        <v>6458</v>
      </c>
      <c r="E346" s="1">
        <v>85123</v>
      </c>
      <c r="F346" s="1">
        <v>13.18</v>
      </c>
    </row>
    <row r="347" spans="1:6" x14ac:dyDescent="0.25">
      <c r="A347" s="1" t="s">
        <v>585</v>
      </c>
      <c r="B347" s="1" t="s">
        <v>586</v>
      </c>
      <c r="C347" s="1" t="s">
        <v>587</v>
      </c>
      <c r="D347" s="1">
        <v>6442</v>
      </c>
      <c r="E347" s="1">
        <v>218801</v>
      </c>
      <c r="F347" s="1">
        <v>33.96</v>
      </c>
    </row>
    <row r="348" spans="1:6" x14ac:dyDescent="0.25">
      <c r="A348" s="1" t="s">
        <v>621</v>
      </c>
      <c r="B348" s="1" t="s">
        <v>622</v>
      </c>
      <c r="C348" s="1" t="s">
        <v>185</v>
      </c>
      <c r="D348" s="1">
        <v>6437</v>
      </c>
      <c r="E348" s="1">
        <v>327428</v>
      </c>
      <c r="F348" s="1">
        <v>50.87</v>
      </c>
    </row>
    <row r="349" spans="1:6" x14ac:dyDescent="0.25">
      <c r="A349" s="1" t="s">
        <v>841</v>
      </c>
      <c r="B349" s="1" t="s">
        <v>842</v>
      </c>
      <c r="C349" s="1" t="s">
        <v>9</v>
      </c>
      <c r="D349" s="1">
        <v>6425</v>
      </c>
      <c r="E349" s="1">
        <v>115931</v>
      </c>
      <c r="F349" s="1">
        <v>18.04</v>
      </c>
    </row>
    <row r="350" spans="1:6" x14ac:dyDescent="0.25">
      <c r="A350" s="1" t="s">
        <v>512</v>
      </c>
      <c r="B350" s="1" t="s">
        <v>513</v>
      </c>
      <c r="C350" s="1" t="s">
        <v>394</v>
      </c>
      <c r="D350" s="1">
        <v>6414</v>
      </c>
      <c r="E350" s="1">
        <v>289856</v>
      </c>
      <c r="F350" s="1">
        <v>45.19</v>
      </c>
    </row>
    <row r="351" spans="1:6" x14ac:dyDescent="0.25">
      <c r="A351" s="1" t="s">
        <v>764</v>
      </c>
      <c r="B351" s="1" t="s">
        <v>765</v>
      </c>
      <c r="C351" s="1" t="s">
        <v>9</v>
      </c>
      <c r="D351" s="1">
        <v>6405</v>
      </c>
      <c r="E351" s="1">
        <v>131090</v>
      </c>
      <c r="F351" s="1">
        <v>20.47</v>
      </c>
    </row>
    <row r="352" spans="1:6" x14ac:dyDescent="0.25">
      <c r="A352" s="1" t="s">
        <v>646</v>
      </c>
      <c r="B352" s="1" t="s">
        <v>647</v>
      </c>
      <c r="C352" s="1" t="s">
        <v>9</v>
      </c>
      <c r="D352" s="1">
        <v>6398</v>
      </c>
      <c r="E352" s="1">
        <v>139764</v>
      </c>
      <c r="F352" s="1">
        <v>21.84</v>
      </c>
    </row>
    <row r="353" spans="1:6" x14ac:dyDescent="0.25">
      <c r="A353" s="1" t="s">
        <v>547</v>
      </c>
      <c r="B353" s="1" t="s">
        <v>548</v>
      </c>
      <c r="C353" s="1" t="s">
        <v>456</v>
      </c>
      <c r="D353" s="1">
        <v>6384</v>
      </c>
      <c r="E353" s="1">
        <v>181677</v>
      </c>
      <c r="F353" s="1">
        <v>28.46</v>
      </c>
    </row>
    <row r="354" spans="1:6" x14ac:dyDescent="0.25">
      <c r="A354" s="1" t="s">
        <v>839</v>
      </c>
      <c r="B354" s="1" t="s">
        <v>840</v>
      </c>
      <c r="C354" s="1" t="s">
        <v>144</v>
      </c>
      <c r="D354" s="1">
        <v>6357</v>
      </c>
      <c r="E354" s="1">
        <v>220129</v>
      </c>
      <c r="F354" s="1">
        <v>34.630000000000003</v>
      </c>
    </row>
    <row r="355" spans="1:6" x14ac:dyDescent="0.25">
      <c r="A355" s="1" t="s">
        <v>1064</v>
      </c>
      <c r="B355" s="1" t="s">
        <v>1065</v>
      </c>
      <c r="C355" s="1" t="s">
        <v>1066</v>
      </c>
      <c r="D355" s="1">
        <v>6319</v>
      </c>
      <c r="E355" s="1">
        <v>243429</v>
      </c>
      <c r="F355" s="1">
        <v>38.520000000000003</v>
      </c>
    </row>
    <row r="356" spans="1:6" x14ac:dyDescent="0.25">
      <c r="A356" s="1" t="s">
        <v>592</v>
      </c>
      <c r="B356" s="1" t="s">
        <v>593</v>
      </c>
      <c r="C356" s="1" t="s">
        <v>339</v>
      </c>
      <c r="D356" s="1">
        <v>6308</v>
      </c>
      <c r="E356" s="1">
        <v>273565</v>
      </c>
      <c r="F356" s="1">
        <v>43.37</v>
      </c>
    </row>
    <row r="357" spans="1:6" x14ac:dyDescent="0.25">
      <c r="A357" s="1" t="s">
        <v>890</v>
      </c>
      <c r="B357" s="1" t="s">
        <v>891</v>
      </c>
      <c r="C357" s="1" t="s">
        <v>311</v>
      </c>
      <c r="D357" s="1">
        <v>6300</v>
      </c>
      <c r="E357" s="1">
        <v>319002</v>
      </c>
      <c r="F357" s="1">
        <v>50.64</v>
      </c>
    </row>
    <row r="358" spans="1:6" x14ac:dyDescent="0.25">
      <c r="A358" s="1" t="s">
        <v>768</v>
      </c>
      <c r="B358" s="1" t="s">
        <v>769</v>
      </c>
      <c r="C358" s="1" t="s">
        <v>770</v>
      </c>
      <c r="D358" s="1">
        <v>6298</v>
      </c>
      <c r="E358" s="1">
        <v>270012</v>
      </c>
      <c r="F358" s="1">
        <v>42.87</v>
      </c>
    </row>
    <row r="359" spans="1:6" x14ac:dyDescent="0.25">
      <c r="A359" s="1" t="s">
        <v>651</v>
      </c>
      <c r="B359" s="1" t="s">
        <v>652</v>
      </c>
      <c r="C359" s="1" t="s">
        <v>491</v>
      </c>
      <c r="D359" s="1">
        <v>6298</v>
      </c>
      <c r="E359" s="1">
        <v>247609</v>
      </c>
      <c r="F359" s="1">
        <v>39.32</v>
      </c>
    </row>
    <row r="360" spans="1:6" x14ac:dyDescent="0.25">
      <c r="A360" s="1" t="s">
        <v>854</v>
      </c>
      <c r="B360" s="1" t="s">
        <v>855</v>
      </c>
      <c r="C360" s="1" t="s">
        <v>394</v>
      </c>
      <c r="D360" s="1">
        <v>6295</v>
      </c>
      <c r="E360" s="1">
        <v>283468</v>
      </c>
      <c r="F360" s="1">
        <v>45.03</v>
      </c>
    </row>
    <row r="361" spans="1:6" x14ac:dyDescent="0.25">
      <c r="A361" s="1" t="s">
        <v>1067</v>
      </c>
      <c r="B361" s="1" t="s">
        <v>1068</v>
      </c>
      <c r="C361" s="1" t="s">
        <v>9</v>
      </c>
      <c r="D361" s="1">
        <v>6275</v>
      </c>
      <c r="E361" s="1">
        <v>430897</v>
      </c>
      <c r="F361" s="1">
        <v>68.67</v>
      </c>
    </row>
    <row r="362" spans="1:6" x14ac:dyDescent="0.25">
      <c r="A362" s="1" t="s">
        <v>577</v>
      </c>
      <c r="B362" s="1" t="s">
        <v>578</v>
      </c>
      <c r="C362" s="1" t="s">
        <v>339</v>
      </c>
      <c r="D362" s="1">
        <v>6211</v>
      </c>
      <c r="E362" s="1">
        <v>271592</v>
      </c>
      <c r="F362" s="1">
        <v>43.73</v>
      </c>
    </row>
    <row r="363" spans="1:6" x14ac:dyDescent="0.25">
      <c r="A363" s="1" t="s">
        <v>739</v>
      </c>
      <c r="B363" s="1" t="s">
        <v>740</v>
      </c>
      <c r="C363" s="1" t="s">
        <v>429</v>
      </c>
      <c r="D363" s="1">
        <v>6188</v>
      </c>
      <c r="E363" s="1">
        <v>189111</v>
      </c>
      <c r="F363" s="1">
        <v>30.56</v>
      </c>
    </row>
    <row r="364" spans="1:6" x14ac:dyDescent="0.25">
      <c r="A364" s="1" t="s">
        <v>915</v>
      </c>
      <c r="B364" s="1" t="s">
        <v>916</v>
      </c>
      <c r="C364" s="1" t="s">
        <v>533</v>
      </c>
      <c r="D364" s="1">
        <v>6167</v>
      </c>
      <c r="E364" s="1">
        <v>300226</v>
      </c>
      <c r="F364" s="1">
        <v>48.68</v>
      </c>
    </row>
    <row r="365" spans="1:6" x14ac:dyDescent="0.25">
      <c r="A365" s="1" t="s">
        <v>790</v>
      </c>
      <c r="B365" s="1" t="s">
        <v>791</v>
      </c>
      <c r="C365" s="1" t="s">
        <v>792</v>
      </c>
      <c r="D365" s="1">
        <v>6139</v>
      </c>
      <c r="E365" s="1">
        <v>213657</v>
      </c>
      <c r="F365" s="1">
        <v>34.799999999999997</v>
      </c>
    </row>
    <row r="366" spans="1:6" x14ac:dyDescent="0.25">
      <c r="A366" s="1" t="s">
        <v>1069</v>
      </c>
      <c r="B366" s="1" t="s">
        <v>1070</v>
      </c>
      <c r="C366" s="1" t="s">
        <v>9</v>
      </c>
      <c r="D366" s="1">
        <v>6127</v>
      </c>
      <c r="E366" s="1">
        <v>69470</v>
      </c>
      <c r="F366" s="1">
        <v>11.34</v>
      </c>
    </row>
    <row r="367" spans="1:6" x14ac:dyDescent="0.25">
      <c r="A367" s="1" t="s">
        <v>894</v>
      </c>
      <c r="B367" s="1" t="s">
        <v>895</v>
      </c>
      <c r="C367" s="1" t="s">
        <v>185</v>
      </c>
      <c r="D367" s="1">
        <v>6112</v>
      </c>
      <c r="E367" s="1">
        <v>231885</v>
      </c>
      <c r="F367" s="1">
        <v>37.94</v>
      </c>
    </row>
    <row r="368" spans="1:6" x14ac:dyDescent="0.25">
      <c r="A368" s="1" t="s">
        <v>1071</v>
      </c>
      <c r="B368" s="1" t="s">
        <v>1072</v>
      </c>
      <c r="C368" s="1" t="s">
        <v>9</v>
      </c>
      <c r="D368" s="1">
        <v>6106</v>
      </c>
      <c r="E368" s="1">
        <v>79670</v>
      </c>
      <c r="F368" s="1">
        <v>13.05</v>
      </c>
    </row>
    <row r="369" spans="1:6" x14ac:dyDescent="0.25">
      <c r="A369" s="1" t="s">
        <v>1073</v>
      </c>
      <c r="B369" s="1" t="s">
        <v>1074</v>
      </c>
      <c r="C369" s="1" t="s">
        <v>9</v>
      </c>
      <c r="D369" s="1">
        <v>6092</v>
      </c>
      <c r="E369" s="1">
        <v>75077</v>
      </c>
      <c r="F369" s="1">
        <v>12.32</v>
      </c>
    </row>
    <row r="370" spans="1:6" x14ac:dyDescent="0.25">
      <c r="A370" s="1" t="s">
        <v>374</v>
      </c>
      <c r="B370" s="1" t="s">
        <v>375</v>
      </c>
      <c r="C370" s="1" t="s">
        <v>9</v>
      </c>
      <c r="D370" s="1">
        <v>6069</v>
      </c>
      <c r="E370" s="1">
        <v>282765</v>
      </c>
      <c r="F370" s="1">
        <v>46.59</v>
      </c>
    </row>
    <row r="371" spans="1:6" x14ac:dyDescent="0.25">
      <c r="A371" s="1" t="s">
        <v>1075</v>
      </c>
      <c r="B371" s="1" t="s">
        <v>1076</v>
      </c>
      <c r="C371" s="1" t="s">
        <v>9</v>
      </c>
      <c r="D371" s="1">
        <v>6039</v>
      </c>
      <c r="E371" s="1">
        <v>293794</v>
      </c>
      <c r="F371" s="1">
        <v>48.65</v>
      </c>
    </row>
    <row r="372" spans="1:6" x14ac:dyDescent="0.25">
      <c r="A372" s="1" t="s">
        <v>835</v>
      </c>
      <c r="B372" s="1" t="s">
        <v>836</v>
      </c>
      <c r="C372" s="1" t="s">
        <v>9</v>
      </c>
      <c r="D372" s="1">
        <v>6021</v>
      </c>
      <c r="E372" s="1">
        <v>87225</v>
      </c>
      <c r="F372" s="1">
        <v>14.49</v>
      </c>
    </row>
    <row r="373" spans="1:6" x14ac:dyDescent="0.25">
      <c r="A373" s="1" t="s">
        <v>571</v>
      </c>
      <c r="B373" s="1" t="s">
        <v>572</v>
      </c>
      <c r="C373" s="1" t="s">
        <v>9</v>
      </c>
      <c r="D373" s="1">
        <v>5997</v>
      </c>
      <c r="E373" s="1">
        <v>114240</v>
      </c>
      <c r="F373" s="1">
        <v>19.05</v>
      </c>
    </row>
    <row r="374" spans="1:6" x14ac:dyDescent="0.25">
      <c r="A374" s="1" t="s">
        <v>1077</v>
      </c>
      <c r="B374" s="1" t="s">
        <v>1078</v>
      </c>
      <c r="C374" s="1" t="s">
        <v>9</v>
      </c>
      <c r="D374" s="1">
        <v>5985</v>
      </c>
      <c r="E374" s="1">
        <v>76451</v>
      </c>
      <c r="F374" s="1">
        <v>12.77</v>
      </c>
    </row>
    <row r="375" spans="1:6" x14ac:dyDescent="0.25">
      <c r="A375" s="1" t="s">
        <v>779</v>
      </c>
      <c r="B375" s="1" t="s">
        <v>780</v>
      </c>
      <c r="C375" s="1" t="s">
        <v>401</v>
      </c>
      <c r="D375" s="1">
        <v>5980</v>
      </c>
      <c r="E375" s="1">
        <v>185023</v>
      </c>
      <c r="F375" s="1">
        <v>30.94</v>
      </c>
    </row>
    <row r="376" spans="1:6" x14ac:dyDescent="0.25">
      <c r="A376" s="1" t="s">
        <v>655</v>
      </c>
      <c r="B376" s="1" t="s">
        <v>656</v>
      </c>
      <c r="C376" s="1" t="s">
        <v>9</v>
      </c>
      <c r="D376" s="1">
        <v>5972</v>
      </c>
      <c r="E376" s="1">
        <v>154472</v>
      </c>
      <c r="F376" s="1">
        <v>25.87</v>
      </c>
    </row>
    <row r="377" spans="1:6" x14ac:dyDescent="0.25">
      <c r="A377" s="1" t="s">
        <v>781</v>
      </c>
      <c r="B377" s="1" t="s">
        <v>782</v>
      </c>
      <c r="C377" s="1" t="s">
        <v>783</v>
      </c>
      <c r="D377" s="1">
        <v>5972</v>
      </c>
      <c r="E377" s="1">
        <v>283091</v>
      </c>
      <c r="F377" s="1">
        <v>47.4</v>
      </c>
    </row>
    <row r="378" spans="1:6" x14ac:dyDescent="0.25">
      <c r="A378" s="1" t="s">
        <v>811</v>
      </c>
      <c r="B378" s="1" t="s">
        <v>812</v>
      </c>
      <c r="C378" s="1" t="s">
        <v>9</v>
      </c>
      <c r="D378" s="1">
        <v>5909</v>
      </c>
      <c r="E378" s="1">
        <v>96911</v>
      </c>
      <c r="F378" s="1">
        <v>16.399999999999999</v>
      </c>
    </row>
    <row r="379" spans="1:6" x14ac:dyDescent="0.25">
      <c r="A379" s="1" t="s">
        <v>667</v>
      </c>
      <c r="B379" s="1" t="s">
        <v>668</v>
      </c>
      <c r="C379" s="1" t="s">
        <v>9</v>
      </c>
      <c r="D379" s="1">
        <v>5902</v>
      </c>
      <c r="E379" s="1">
        <v>156543</v>
      </c>
      <c r="F379" s="1">
        <v>26.52</v>
      </c>
    </row>
    <row r="380" spans="1:6" x14ac:dyDescent="0.25">
      <c r="A380" s="1" t="s">
        <v>575</v>
      </c>
      <c r="B380" s="1" t="s">
        <v>576</v>
      </c>
      <c r="C380" s="1" t="s">
        <v>9</v>
      </c>
      <c r="D380" s="1">
        <v>5895</v>
      </c>
      <c r="E380" s="1">
        <v>141952</v>
      </c>
      <c r="F380" s="1">
        <v>24.08</v>
      </c>
    </row>
    <row r="381" spans="1:6" x14ac:dyDescent="0.25">
      <c r="A381" s="1" t="s">
        <v>1079</v>
      </c>
      <c r="B381" s="1" t="s">
        <v>1080</v>
      </c>
      <c r="C381" s="1" t="s">
        <v>9</v>
      </c>
      <c r="D381" s="1">
        <v>5857</v>
      </c>
      <c r="E381" s="1">
        <v>66457</v>
      </c>
      <c r="F381" s="1">
        <v>11.35</v>
      </c>
    </row>
    <row r="382" spans="1:6" x14ac:dyDescent="0.25">
      <c r="A382" s="1" t="s">
        <v>1081</v>
      </c>
      <c r="B382" s="1" t="s">
        <v>1082</v>
      </c>
      <c r="C382" s="1" t="s">
        <v>9</v>
      </c>
      <c r="D382" s="1">
        <v>5848</v>
      </c>
      <c r="E382" s="1">
        <v>122004</v>
      </c>
      <c r="F382" s="1">
        <v>20.86</v>
      </c>
    </row>
    <row r="383" spans="1:6" x14ac:dyDescent="0.25">
      <c r="A383" s="1" t="s">
        <v>1083</v>
      </c>
      <c r="B383" s="1" t="s">
        <v>1084</v>
      </c>
      <c r="C383" s="1" t="s">
        <v>9</v>
      </c>
      <c r="D383" s="1">
        <v>5835</v>
      </c>
      <c r="E383" s="1">
        <v>75047</v>
      </c>
      <c r="F383" s="1">
        <v>12.86</v>
      </c>
    </row>
    <row r="384" spans="1:6" x14ac:dyDescent="0.25">
      <c r="A384" s="1" t="s">
        <v>1085</v>
      </c>
      <c r="B384" s="1" t="s">
        <v>1086</v>
      </c>
      <c r="C384" s="1" t="s">
        <v>9</v>
      </c>
      <c r="D384" s="1">
        <v>5796</v>
      </c>
      <c r="E384" s="1">
        <v>76557</v>
      </c>
      <c r="F384" s="1">
        <v>13.21</v>
      </c>
    </row>
    <row r="385" spans="1:6" x14ac:dyDescent="0.25">
      <c r="A385" s="1" t="s">
        <v>1014</v>
      </c>
      <c r="B385" s="1" t="s">
        <v>1015</v>
      </c>
      <c r="C385" s="1" t="s">
        <v>1016</v>
      </c>
      <c r="D385" s="1">
        <v>5782</v>
      </c>
      <c r="E385" s="1">
        <v>277224</v>
      </c>
      <c r="F385" s="1">
        <v>47.95</v>
      </c>
    </row>
    <row r="386" spans="1:6" x14ac:dyDescent="0.25">
      <c r="A386" s="1" t="s">
        <v>1087</v>
      </c>
      <c r="B386" s="1" t="s">
        <v>1088</v>
      </c>
      <c r="C386" s="1" t="s">
        <v>9</v>
      </c>
      <c r="D386" s="1">
        <v>5742</v>
      </c>
      <c r="E386" s="1">
        <v>86049</v>
      </c>
      <c r="F386" s="1">
        <v>14.99</v>
      </c>
    </row>
    <row r="387" spans="1:6" x14ac:dyDescent="0.25">
      <c r="A387" s="1" t="s">
        <v>754</v>
      </c>
      <c r="B387" s="1" t="s">
        <v>755</v>
      </c>
      <c r="C387" s="1" t="s">
        <v>185</v>
      </c>
      <c r="D387" s="1">
        <v>5728</v>
      </c>
      <c r="E387" s="1">
        <v>305982</v>
      </c>
      <c r="F387" s="1">
        <v>53.42</v>
      </c>
    </row>
    <row r="388" spans="1:6" x14ac:dyDescent="0.25">
      <c r="A388" s="1" t="s">
        <v>450</v>
      </c>
      <c r="B388" s="1" t="s">
        <v>451</v>
      </c>
      <c r="C388" s="1" t="s">
        <v>9</v>
      </c>
      <c r="D388" s="1">
        <v>5726</v>
      </c>
      <c r="E388" s="1">
        <v>130719</v>
      </c>
      <c r="F388" s="1">
        <v>22.83</v>
      </c>
    </row>
    <row r="389" spans="1:6" x14ac:dyDescent="0.25">
      <c r="A389" s="1" t="s">
        <v>799</v>
      </c>
      <c r="B389" s="1" t="s">
        <v>800</v>
      </c>
      <c r="C389" s="1" t="s">
        <v>311</v>
      </c>
      <c r="D389" s="1">
        <v>5725</v>
      </c>
      <c r="E389" s="1">
        <v>321113</v>
      </c>
      <c r="F389" s="1">
        <v>56.09</v>
      </c>
    </row>
    <row r="390" spans="1:6" x14ac:dyDescent="0.25">
      <c r="A390" s="1" t="s">
        <v>1089</v>
      </c>
      <c r="B390" s="1" t="s">
        <v>1090</v>
      </c>
      <c r="C390" s="1" t="s">
        <v>266</v>
      </c>
      <c r="D390" s="1">
        <v>5705</v>
      </c>
      <c r="E390" s="1">
        <v>148585</v>
      </c>
      <c r="F390" s="1">
        <v>26.04</v>
      </c>
    </row>
    <row r="391" spans="1:6" x14ac:dyDescent="0.25">
      <c r="A391" s="1" t="s">
        <v>1091</v>
      </c>
      <c r="B391" s="1" t="s">
        <v>1092</v>
      </c>
      <c r="C391" s="1" t="s">
        <v>9</v>
      </c>
      <c r="D391" s="1">
        <v>5698</v>
      </c>
      <c r="E391" s="1">
        <v>124164</v>
      </c>
      <c r="F391" s="1">
        <v>21.79</v>
      </c>
    </row>
    <row r="392" spans="1:6" x14ac:dyDescent="0.25">
      <c r="A392" s="1" t="s">
        <v>1093</v>
      </c>
      <c r="B392" s="1" t="s">
        <v>1094</v>
      </c>
      <c r="C392" s="1" t="s">
        <v>9</v>
      </c>
      <c r="D392" s="1">
        <v>5696</v>
      </c>
      <c r="E392" s="1">
        <v>90177</v>
      </c>
      <c r="F392" s="1">
        <v>15.83</v>
      </c>
    </row>
    <row r="393" spans="1:6" x14ac:dyDescent="0.25">
      <c r="A393" s="1" t="s">
        <v>1095</v>
      </c>
      <c r="B393" s="1" t="s">
        <v>1096</v>
      </c>
      <c r="C393" s="1" t="s">
        <v>9</v>
      </c>
      <c r="D393" s="1">
        <v>5639</v>
      </c>
      <c r="E393" s="1">
        <v>131947</v>
      </c>
      <c r="F393" s="1">
        <v>23.4</v>
      </c>
    </row>
    <row r="394" spans="1:6" x14ac:dyDescent="0.25">
      <c r="A394" s="1" t="s">
        <v>596</v>
      </c>
      <c r="B394" s="1" t="s">
        <v>597</v>
      </c>
      <c r="C394" s="1" t="s">
        <v>9</v>
      </c>
      <c r="D394" s="1">
        <v>5635</v>
      </c>
      <c r="E394" s="1">
        <v>122314</v>
      </c>
      <c r="F394" s="1">
        <v>21.71</v>
      </c>
    </row>
    <row r="395" spans="1:6" x14ac:dyDescent="0.25">
      <c r="A395" s="1" t="s">
        <v>976</v>
      </c>
      <c r="B395" s="1" t="s">
        <v>977</v>
      </c>
      <c r="C395" s="1" t="s">
        <v>533</v>
      </c>
      <c r="D395" s="1">
        <v>5628</v>
      </c>
      <c r="E395" s="1">
        <v>264692</v>
      </c>
      <c r="F395" s="1">
        <v>47.03</v>
      </c>
    </row>
    <row r="396" spans="1:6" x14ac:dyDescent="0.25">
      <c r="A396" s="1" t="s">
        <v>1097</v>
      </c>
      <c r="B396" s="1" t="s">
        <v>1098</v>
      </c>
      <c r="C396" s="1" t="s">
        <v>9</v>
      </c>
      <c r="D396" s="1">
        <v>5611</v>
      </c>
      <c r="E396" s="1">
        <v>88752</v>
      </c>
      <c r="F396" s="1">
        <v>15.82</v>
      </c>
    </row>
    <row r="397" spans="1:6" x14ac:dyDescent="0.25">
      <c r="A397" s="1" t="s">
        <v>1099</v>
      </c>
      <c r="B397" s="1" t="s">
        <v>1100</v>
      </c>
      <c r="C397" s="1" t="s">
        <v>9</v>
      </c>
      <c r="D397" s="1">
        <v>5604</v>
      </c>
      <c r="E397" s="1">
        <v>80916</v>
      </c>
      <c r="F397" s="1">
        <v>14.44</v>
      </c>
    </row>
    <row r="398" spans="1:6" x14ac:dyDescent="0.25">
      <c r="A398" s="1" t="s">
        <v>568</v>
      </c>
      <c r="B398" s="1" t="s">
        <v>569</v>
      </c>
      <c r="C398" s="1" t="s">
        <v>570</v>
      </c>
      <c r="D398" s="1">
        <v>5588</v>
      </c>
      <c r="E398" s="1">
        <v>207257</v>
      </c>
      <c r="F398" s="1">
        <v>37.090000000000003</v>
      </c>
    </row>
    <row r="399" spans="1:6" x14ac:dyDescent="0.25">
      <c r="A399" s="1" t="s">
        <v>633</v>
      </c>
      <c r="B399" s="1" t="s">
        <v>634</v>
      </c>
      <c r="C399" s="1" t="s">
        <v>408</v>
      </c>
      <c r="D399" s="1">
        <v>5509</v>
      </c>
      <c r="E399" s="1">
        <v>250437</v>
      </c>
      <c r="F399" s="1">
        <v>45.46</v>
      </c>
    </row>
    <row r="400" spans="1:6" x14ac:dyDescent="0.25">
      <c r="A400" s="1" t="s">
        <v>829</v>
      </c>
      <c r="B400" s="1" t="s">
        <v>830</v>
      </c>
      <c r="C400" s="1" t="s">
        <v>266</v>
      </c>
      <c r="D400" s="1">
        <v>5499</v>
      </c>
      <c r="E400" s="1">
        <v>152563</v>
      </c>
      <c r="F400" s="1">
        <v>27.74</v>
      </c>
    </row>
    <row r="401" spans="1:6" x14ac:dyDescent="0.25">
      <c r="A401" s="1" t="s">
        <v>823</v>
      </c>
      <c r="B401" s="1" t="s">
        <v>824</v>
      </c>
      <c r="C401" s="1" t="s">
        <v>9</v>
      </c>
      <c r="D401" s="1">
        <v>5491</v>
      </c>
      <c r="E401" s="1">
        <v>97569</v>
      </c>
      <c r="F401" s="1">
        <v>17.77</v>
      </c>
    </row>
    <row r="402" spans="1:6" x14ac:dyDescent="0.25">
      <c r="A402" s="1" t="s">
        <v>1006</v>
      </c>
      <c r="B402" s="1" t="s">
        <v>1007</v>
      </c>
      <c r="C402" s="1" t="s">
        <v>144</v>
      </c>
      <c r="D402" s="1">
        <v>5483</v>
      </c>
      <c r="E402" s="1">
        <v>162555</v>
      </c>
      <c r="F402" s="1">
        <v>29.65</v>
      </c>
    </row>
    <row r="403" spans="1:6" x14ac:dyDescent="0.25">
      <c r="A403" s="1" t="s">
        <v>925</v>
      </c>
      <c r="B403" s="1" t="s">
        <v>926</v>
      </c>
      <c r="C403" s="1" t="s">
        <v>9</v>
      </c>
      <c r="D403" s="1">
        <v>5482</v>
      </c>
      <c r="E403" s="1">
        <v>90561</v>
      </c>
      <c r="F403" s="1">
        <v>16.52</v>
      </c>
    </row>
    <row r="404" spans="1:6" x14ac:dyDescent="0.25">
      <c r="A404" s="1" t="s">
        <v>1101</v>
      </c>
      <c r="B404" s="1" t="s">
        <v>1102</v>
      </c>
      <c r="C404" s="1" t="s">
        <v>9</v>
      </c>
      <c r="D404" s="1">
        <v>5462</v>
      </c>
      <c r="E404" s="1">
        <v>80503</v>
      </c>
      <c r="F404" s="1">
        <v>14.74</v>
      </c>
    </row>
    <row r="405" spans="1:6" x14ac:dyDescent="0.25">
      <c r="A405" s="1" t="s">
        <v>851</v>
      </c>
      <c r="B405" s="1" t="s">
        <v>852</v>
      </c>
      <c r="C405" s="1" t="s">
        <v>853</v>
      </c>
      <c r="D405" s="1">
        <v>5451</v>
      </c>
      <c r="E405" s="1">
        <v>190742</v>
      </c>
      <c r="F405" s="1">
        <v>34.99</v>
      </c>
    </row>
    <row r="406" spans="1:6" x14ac:dyDescent="0.25">
      <c r="A406" s="1" t="s">
        <v>968</v>
      </c>
      <c r="B406" s="1" t="s">
        <v>969</v>
      </c>
      <c r="C406" s="1" t="s">
        <v>266</v>
      </c>
      <c r="D406" s="1">
        <v>5435</v>
      </c>
      <c r="E406" s="1">
        <v>159272</v>
      </c>
      <c r="F406" s="1">
        <v>29.3</v>
      </c>
    </row>
    <row r="407" spans="1:6" x14ac:dyDescent="0.25">
      <c r="A407" s="1" t="s">
        <v>573</v>
      </c>
      <c r="B407" s="1" t="s">
        <v>574</v>
      </c>
      <c r="C407" s="1" t="s">
        <v>9</v>
      </c>
      <c r="D407" s="1">
        <v>5423</v>
      </c>
      <c r="E407" s="1">
        <v>244898</v>
      </c>
      <c r="F407" s="1">
        <v>45.16</v>
      </c>
    </row>
    <row r="408" spans="1:6" x14ac:dyDescent="0.25">
      <c r="A408" s="1" t="s">
        <v>709</v>
      </c>
      <c r="B408" s="1" t="s">
        <v>710</v>
      </c>
      <c r="C408" s="1" t="s">
        <v>322</v>
      </c>
      <c r="D408" s="1">
        <v>5418</v>
      </c>
      <c r="E408" s="1">
        <v>176747</v>
      </c>
      <c r="F408" s="1">
        <v>32.619999999999997</v>
      </c>
    </row>
    <row r="409" spans="1:6" x14ac:dyDescent="0.25">
      <c r="A409" s="1" t="s">
        <v>1103</v>
      </c>
      <c r="B409" s="1" t="s">
        <v>1104</v>
      </c>
      <c r="C409" s="1" t="s">
        <v>9</v>
      </c>
      <c r="D409" s="1">
        <v>5412</v>
      </c>
      <c r="E409" s="1">
        <v>58472</v>
      </c>
      <c r="F409" s="1">
        <v>10.8</v>
      </c>
    </row>
    <row r="410" spans="1:6" x14ac:dyDescent="0.25">
      <c r="A410" s="1" t="s">
        <v>695</v>
      </c>
      <c r="B410" s="1" t="s">
        <v>696</v>
      </c>
      <c r="C410" s="1" t="s">
        <v>185</v>
      </c>
      <c r="D410" s="1">
        <v>5382</v>
      </c>
      <c r="E410" s="1">
        <v>219828</v>
      </c>
      <c r="F410" s="1">
        <v>40.85</v>
      </c>
    </row>
    <row r="411" spans="1:6" x14ac:dyDescent="0.25">
      <c r="A411" s="1" t="s">
        <v>1105</v>
      </c>
      <c r="B411" s="1" t="s">
        <v>1106</v>
      </c>
      <c r="C411" s="1" t="s">
        <v>144</v>
      </c>
      <c r="D411" s="1">
        <v>5376</v>
      </c>
      <c r="E411" s="1">
        <v>211135</v>
      </c>
      <c r="F411" s="1">
        <v>39.270000000000003</v>
      </c>
    </row>
    <row r="412" spans="1:6" x14ac:dyDescent="0.25">
      <c r="A412" s="1" t="s">
        <v>1019</v>
      </c>
      <c r="B412" s="1" t="s">
        <v>1020</v>
      </c>
      <c r="C412" s="1" t="s">
        <v>533</v>
      </c>
      <c r="D412" s="1">
        <v>5373</v>
      </c>
      <c r="E412" s="1">
        <v>267738</v>
      </c>
      <c r="F412" s="1">
        <v>49.83</v>
      </c>
    </row>
    <row r="413" spans="1:6" x14ac:dyDescent="0.25">
      <c r="A413" s="1" t="s">
        <v>862</v>
      </c>
      <c r="B413" s="1" t="s">
        <v>863</v>
      </c>
      <c r="C413" s="1" t="s">
        <v>185</v>
      </c>
      <c r="D413" s="1">
        <v>5351</v>
      </c>
      <c r="E413" s="1">
        <v>294224</v>
      </c>
      <c r="F413" s="1">
        <v>54.98</v>
      </c>
    </row>
    <row r="414" spans="1:6" x14ac:dyDescent="0.25">
      <c r="A414" s="1" t="s">
        <v>461</v>
      </c>
      <c r="B414" s="1" t="s">
        <v>462</v>
      </c>
      <c r="C414" s="1" t="s">
        <v>9</v>
      </c>
      <c r="D414" s="1">
        <v>5336</v>
      </c>
      <c r="E414" s="1">
        <v>184619</v>
      </c>
      <c r="F414" s="1">
        <v>34.6</v>
      </c>
    </row>
    <row r="415" spans="1:6" x14ac:dyDescent="0.25">
      <c r="A415" s="1" t="s">
        <v>1107</v>
      </c>
      <c r="B415" s="1" t="s">
        <v>1108</v>
      </c>
      <c r="C415" s="1" t="s">
        <v>266</v>
      </c>
      <c r="D415" s="1">
        <v>5332</v>
      </c>
      <c r="E415" s="1">
        <v>149172</v>
      </c>
      <c r="F415" s="1">
        <v>27.98</v>
      </c>
    </row>
    <row r="416" spans="1:6" x14ac:dyDescent="0.25">
      <c r="A416" s="1" t="s">
        <v>900</v>
      </c>
      <c r="B416" s="1" t="s">
        <v>901</v>
      </c>
      <c r="C416" s="1" t="s">
        <v>185</v>
      </c>
      <c r="D416" s="1">
        <v>5314</v>
      </c>
      <c r="E416" s="1">
        <v>242627</v>
      </c>
      <c r="F416" s="1">
        <v>45.66</v>
      </c>
    </row>
    <row r="417" spans="1:6" x14ac:dyDescent="0.25">
      <c r="A417" s="1" t="s">
        <v>719</v>
      </c>
      <c r="B417" s="1" t="s">
        <v>720</v>
      </c>
      <c r="C417" s="1" t="s">
        <v>9</v>
      </c>
      <c r="D417" s="1">
        <v>5310</v>
      </c>
      <c r="E417" s="1">
        <v>127001</v>
      </c>
      <c r="F417" s="1">
        <v>23.92</v>
      </c>
    </row>
    <row r="418" spans="1:6" x14ac:dyDescent="0.25">
      <c r="A418" s="1" t="s">
        <v>884</v>
      </c>
      <c r="B418" s="1" t="s">
        <v>885</v>
      </c>
      <c r="C418" s="1" t="s">
        <v>303</v>
      </c>
      <c r="D418" s="1">
        <v>5299</v>
      </c>
      <c r="E418" s="1">
        <v>142836</v>
      </c>
      <c r="F418" s="1">
        <v>26.96</v>
      </c>
    </row>
    <row r="419" spans="1:6" x14ac:dyDescent="0.25">
      <c r="A419" s="1" t="s">
        <v>1109</v>
      </c>
      <c r="B419" s="1" t="s">
        <v>1110</v>
      </c>
      <c r="C419" s="1" t="s">
        <v>9</v>
      </c>
      <c r="D419" s="1">
        <v>5294</v>
      </c>
      <c r="E419" s="1">
        <v>56901</v>
      </c>
      <c r="F419" s="1">
        <v>10.75</v>
      </c>
    </row>
    <row r="420" spans="1:6" x14ac:dyDescent="0.25">
      <c r="A420" s="1" t="s">
        <v>745</v>
      </c>
      <c r="B420" s="1" t="s">
        <v>746</v>
      </c>
      <c r="C420" s="1" t="s">
        <v>747</v>
      </c>
      <c r="D420" s="1">
        <v>5271</v>
      </c>
      <c r="E420" s="1">
        <v>181551</v>
      </c>
      <c r="F420" s="1">
        <v>34.44</v>
      </c>
    </row>
    <row r="421" spans="1:6" x14ac:dyDescent="0.25">
      <c r="A421" s="1" t="s">
        <v>874</v>
      </c>
      <c r="B421" s="1" t="s">
        <v>875</v>
      </c>
      <c r="C421" s="1" t="s">
        <v>144</v>
      </c>
      <c r="D421" s="1">
        <v>5255</v>
      </c>
      <c r="E421" s="1">
        <v>161221</v>
      </c>
      <c r="F421" s="1">
        <v>30.68</v>
      </c>
    </row>
    <row r="422" spans="1:6" x14ac:dyDescent="0.25">
      <c r="A422" s="1" t="s">
        <v>635</v>
      </c>
      <c r="B422" s="1" t="s">
        <v>636</v>
      </c>
      <c r="C422" s="1" t="s">
        <v>9</v>
      </c>
      <c r="D422" s="1">
        <v>5237</v>
      </c>
      <c r="E422" s="1">
        <v>85200</v>
      </c>
      <c r="F422" s="1">
        <v>16.27</v>
      </c>
    </row>
    <row r="423" spans="1:6" x14ac:dyDescent="0.25">
      <c r="A423" s="1" t="s">
        <v>1111</v>
      </c>
      <c r="B423" s="1" t="s">
        <v>1112</v>
      </c>
      <c r="C423" s="1" t="s">
        <v>144</v>
      </c>
      <c r="D423" s="1">
        <v>5220</v>
      </c>
      <c r="E423" s="1">
        <v>191853</v>
      </c>
      <c r="F423" s="1">
        <v>36.75</v>
      </c>
    </row>
    <row r="424" spans="1:6" x14ac:dyDescent="0.25">
      <c r="A424" s="1" t="s">
        <v>590</v>
      </c>
      <c r="B424" s="1" t="s">
        <v>591</v>
      </c>
      <c r="C424" s="1" t="s">
        <v>9</v>
      </c>
      <c r="D424" s="1">
        <v>5210</v>
      </c>
      <c r="E424" s="1">
        <v>102385</v>
      </c>
      <c r="F424" s="1">
        <v>19.649999999999999</v>
      </c>
    </row>
    <row r="425" spans="1:6" x14ac:dyDescent="0.25">
      <c r="A425" s="1" t="s">
        <v>1113</v>
      </c>
      <c r="B425" s="1" t="s">
        <v>1114</v>
      </c>
      <c r="C425" s="1" t="s">
        <v>185</v>
      </c>
      <c r="D425" s="1">
        <v>5180</v>
      </c>
      <c r="E425" s="1">
        <v>227947</v>
      </c>
      <c r="F425" s="1">
        <v>44.01</v>
      </c>
    </row>
    <row r="426" spans="1:6" x14ac:dyDescent="0.25">
      <c r="A426" s="1" t="s">
        <v>721</v>
      </c>
      <c r="B426" s="1" t="s">
        <v>722</v>
      </c>
      <c r="C426" s="1" t="s">
        <v>9</v>
      </c>
      <c r="D426" s="1">
        <v>5170</v>
      </c>
      <c r="E426" s="1">
        <v>107563</v>
      </c>
      <c r="F426" s="1">
        <v>20.81</v>
      </c>
    </row>
    <row r="427" spans="1:6" x14ac:dyDescent="0.25">
      <c r="A427" s="1" t="s">
        <v>786</v>
      </c>
      <c r="B427" s="1" t="s">
        <v>787</v>
      </c>
      <c r="C427" s="1" t="s">
        <v>533</v>
      </c>
      <c r="D427" s="1">
        <v>5154</v>
      </c>
      <c r="E427" s="1">
        <v>224167</v>
      </c>
      <c r="F427" s="1">
        <v>43.49</v>
      </c>
    </row>
    <row r="428" spans="1:6" x14ac:dyDescent="0.25">
      <c r="A428" s="1" t="s">
        <v>1115</v>
      </c>
      <c r="B428" s="1" t="s">
        <v>1116</v>
      </c>
      <c r="C428" s="1" t="s">
        <v>9</v>
      </c>
      <c r="D428" s="1">
        <v>5151</v>
      </c>
      <c r="E428" s="1">
        <v>85086</v>
      </c>
      <c r="F428" s="1">
        <v>16.52</v>
      </c>
    </row>
    <row r="429" spans="1:6" x14ac:dyDescent="0.25">
      <c r="A429" s="1" t="s">
        <v>1117</v>
      </c>
      <c r="B429" s="1" t="s">
        <v>1118</v>
      </c>
      <c r="C429" s="1" t="s">
        <v>9</v>
      </c>
      <c r="D429" s="1">
        <v>5147</v>
      </c>
      <c r="E429" s="1">
        <v>52811</v>
      </c>
      <c r="F429" s="1">
        <v>10.26</v>
      </c>
    </row>
    <row r="430" spans="1:6" x14ac:dyDescent="0.25">
      <c r="A430" s="1" t="s">
        <v>947</v>
      </c>
      <c r="B430" s="1" t="s">
        <v>948</v>
      </c>
      <c r="C430" s="1" t="s">
        <v>266</v>
      </c>
      <c r="D430" s="1">
        <v>5136</v>
      </c>
      <c r="E430" s="1">
        <v>169960</v>
      </c>
      <c r="F430" s="1">
        <v>33.090000000000003</v>
      </c>
    </row>
    <row r="431" spans="1:6" x14ac:dyDescent="0.25">
      <c r="A431" s="1" t="s">
        <v>1119</v>
      </c>
      <c r="B431" s="1" t="s">
        <v>1120</v>
      </c>
      <c r="C431" s="1" t="s">
        <v>9</v>
      </c>
      <c r="D431" s="1">
        <v>5125</v>
      </c>
      <c r="E431" s="1">
        <v>88202</v>
      </c>
      <c r="F431" s="1">
        <v>17.21</v>
      </c>
    </row>
    <row r="432" spans="1:6" x14ac:dyDescent="0.25">
      <c r="A432" s="1" t="s">
        <v>471</v>
      </c>
      <c r="B432" s="1" t="s">
        <v>472</v>
      </c>
      <c r="C432" s="1" t="s">
        <v>9</v>
      </c>
      <c r="D432" s="1">
        <v>5113</v>
      </c>
      <c r="E432" s="1">
        <v>127532</v>
      </c>
      <c r="F432" s="1">
        <v>24.94</v>
      </c>
    </row>
    <row r="433" spans="1:6" x14ac:dyDescent="0.25">
      <c r="A433" s="1" t="s">
        <v>970</v>
      </c>
      <c r="B433" s="1" t="s">
        <v>971</v>
      </c>
      <c r="C433" s="1" t="s">
        <v>533</v>
      </c>
      <c r="D433" s="1">
        <v>5073</v>
      </c>
      <c r="E433" s="1">
        <v>252349</v>
      </c>
      <c r="F433" s="1">
        <v>49.74</v>
      </c>
    </row>
    <row r="434" spans="1:6" x14ac:dyDescent="0.25">
      <c r="A434" s="1" t="s">
        <v>1121</v>
      </c>
      <c r="B434" s="1" t="s">
        <v>1122</v>
      </c>
      <c r="C434" s="1" t="s">
        <v>9</v>
      </c>
      <c r="D434" s="1">
        <v>5070</v>
      </c>
      <c r="E434" s="1">
        <v>67047</v>
      </c>
      <c r="F434" s="1">
        <v>13.22</v>
      </c>
    </row>
    <row r="435" spans="1:6" x14ac:dyDescent="0.25">
      <c r="A435" s="1" t="s">
        <v>1123</v>
      </c>
      <c r="B435" s="1" t="s">
        <v>1124</v>
      </c>
      <c r="C435" s="1" t="s">
        <v>185</v>
      </c>
      <c r="D435" s="1">
        <v>5069</v>
      </c>
      <c r="E435" s="1">
        <v>231751</v>
      </c>
      <c r="F435" s="1">
        <v>45.72</v>
      </c>
    </row>
    <row r="436" spans="1:6" x14ac:dyDescent="0.25">
      <c r="A436" s="1" t="s">
        <v>752</v>
      </c>
      <c r="B436" s="1" t="s">
        <v>753</v>
      </c>
      <c r="C436" s="1" t="s">
        <v>401</v>
      </c>
      <c r="D436" s="1">
        <v>5065</v>
      </c>
      <c r="E436" s="1">
        <v>152613</v>
      </c>
      <c r="F436" s="1">
        <v>30.13</v>
      </c>
    </row>
    <row r="437" spans="1:6" x14ac:dyDescent="0.25">
      <c r="A437" s="1" t="s">
        <v>1125</v>
      </c>
      <c r="B437" s="1" t="s">
        <v>1126</v>
      </c>
      <c r="C437" s="1" t="s">
        <v>1016</v>
      </c>
      <c r="D437" s="1">
        <v>5059</v>
      </c>
      <c r="E437" s="1">
        <v>126875</v>
      </c>
      <c r="F437" s="1">
        <v>25.08</v>
      </c>
    </row>
    <row r="438" spans="1:6" x14ac:dyDescent="0.25">
      <c r="A438" s="1" t="s">
        <v>1127</v>
      </c>
      <c r="B438" s="1" t="s">
        <v>1128</v>
      </c>
      <c r="C438" s="1" t="s">
        <v>9</v>
      </c>
      <c r="D438" s="1">
        <v>5057</v>
      </c>
      <c r="E438" s="1">
        <v>122551</v>
      </c>
      <c r="F438" s="1">
        <v>24.23</v>
      </c>
    </row>
    <row r="439" spans="1:6" x14ac:dyDescent="0.25">
      <c r="A439" s="1" t="s">
        <v>1129</v>
      </c>
      <c r="B439" s="1" t="s">
        <v>1130</v>
      </c>
      <c r="C439" s="1" t="s">
        <v>9</v>
      </c>
      <c r="D439" s="1">
        <v>5052</v>
      </c>
      <c r="E439" s="1">
        <v>164693</v>
      </c>
      <c r="F439" s="1">
        <v>32.6</v>
      </c>
    </row>
    <row r="440" spans="1:6" x14ac:dyDescent="0.25">
      <c r="A440" s="1" t="s">
        <v>1131</v>
      </c>
      <c r="B440" s="1" t="s">
        <v>1132</v>
      </c>
      <c r="C440" s="1" t="s">
        <v>9</v>
      </c>
      <c r="D440" s="1">
        <v>5047</v>
      </c>
      <c r="E440" s="1">
        <v>76948</v>
      </c>
      <c r="F440" s="1">
        <v>15.25</v>
      </c>
    </row>
    <row r="441" spans="1:6" x14ac:dyDescent="0.25">
      <c r="A441" s="1" t="s">
        <v>1133</v>
      </c>
      <c r="B441" s="1" t="s">
        <v>1134</v>
      </c>
      <c r="C441" s="1" t="s">
        <v>9</v>
      </c>
      <c r="D441" s="1">
        <v>5046</v>
      </c>
      <c r="E441" s="1">
        <v>115683</v>
      </c>
      <c r="F441" s="1">
        <v>22.93</v>
      </c>
    </row>
    <row r="442" spans="1:6" x14ac:dyDescent="0.25">
      <c r="A442" s="1" t="s">
        <v>701</v>
      </c>
      <c r="B442" s="1" t="s">
        <v>702</v>
      </c>
      <c r="C442" s="1" t="s">
        <v>486</v>
      </c>
      <c r="D442" s="1">
        <v>5046</v>
      </c>
      <c r="E442" s="1">
        <v>211281</v>
      </c>
      <c r="F442" s="1">
        <v>41.87</v>
      </c>
    </row>
    <row r="443" spans="1:6" x14ac:dyDescent="0.25">
      <c r="A443" s="1" t="s">
        <v>552</v>
      </c>
      <c r="B443" s="1" t="s">
        <v>553</v>
      </c>
      <c r="C443" s="1" t="s">
        <v>9</v>
      </c>
      <c r="D443" s="1">
        <v>5043</v>
      </c>
      <c r="E443" s="1">
        <v>167212</v>
      </c>
      <c r="F443" s="1">
        <v>33.159999999999997</v>
      </c>
    </row>
    <row r="444" spans="1:6" x14ac:dyDescent="0.25">
      <c r="A444" s="1" t="s">
        <v>896</v>
      </c>
      <c r="B444" s="1" t="s">
        <v>897</v>
      </c>
      <c r="C444" s="1" t="s">
        <v>408</v>
      </c>
      <c r="D444" s="1">
        <v>5040</v>
      </c>
      <c r="E444" s="1">
        <v>220621</v>
      </c>
      <c r="F444" s="1">
        <v>43.77</v>
      </c>
    </row>
    <row r="445" spans="1:6" x14ac:dyDescent="0.25">
      <c r="A445" s="1" t="s">
        <v>1135</v>
      </c>
      <c r="B445" s="1" t="s">
        <v>1136</v>
      </c>
      <c r="C445" s="1" t="s">
        <v>9</v>
      </c>
      <c r="D445" s="1">
        <v>5034</v>
      </c>
      <c r="E445" s="1">
        <v>85209</v>
      </c>
      <c r="F445" s="1">
        <v>16.93</v>
      </c>
    </row>
    <row r="446" spans="1:6" x14ac:dyDescent="0.25">
      <c r="A446" s="1" t="s">
        <v>1137</v>
      </c>
      <c r="B446" s="1" t="s">
        <v>1138</v>
      </c>
      <c r="C446" s="1" t="s">
        <v>9</v>
      </c>
      <c r="D446" s="1">
        <v>4996</v>
      </c>
      <c r="E446" s="1">
        <v>75253</v>
      </c>
      <c r="F446" s="1">
        <v>15.06</v>
      </c>
    </row>
    <row r="447" spans="1:6" x14ac:dyDescent="0.25">
      <c r="A447" s="1" t="s">
        <v>837</v>
      </c>
      <c r="B447" s="1" t="s">
        <v>838</v>
      </c>
      <c r="C447" s="1" t="s">
        <v>408</v>
      </c>
      <c r="D447" s="1">
        <v>4980</v>
      </c>
      <c r="E447" s="1">
        <v>199430</v>
      </c>
      <c r="F447" s="1">
        <v>40.049999999999997</v>
      </c>
    </row>
    <row r="448" spans="1:6" x14ac:dyDescent="0.25">
      <c r="A448" s="1" t="s">
        <v>750</v>
      </c>
      <c r="B448" s="1" t="s">
        <v>751</v>
      </c>
      <c r="C448" s="1" t="s">
        <v>9</v>
      </c>
      <c r="D448" s="1">
        <v>4978</v>
      </c>
      <c r="E448" s="1">
        <v>101205</v>
      </c>
      <c r="F448" s="1">
        <v>20.329999999999998</v>
      </c>
    </row>
    <row r="449" spans="1:6" x14ac:dyDescent="0.25">
      <c r="A449" s="1" t="s">
        <v>974</v>
      </c>
      <c r="B449" s="1" t="s">
        <v>975</v>
      </c>
      <c r="C449" s="1" t="s">
        <v>303</v>
      </c>
      <c r="D449" s="1">
        <v>4976</v>
      </c>
      <c r="E449" s="1">
        <v>109450</v>
      </c>
      <c r="F449" s="1">
        <v>22</v>
      </c>
    </row>
    <row r="450" spans="1:6" x14ac:dyDescent="0.25">
      <c r="A450" s="1" t="s">
        <v>805</v>
      </c>
      <c r="B450" s="1" t="s">
        <v>806</v>
      </c>
      <c r="C450" s="1" t="s">
        <v>9</v>
      </c>
      <c r="D450" s="1">
        <v>4973</v>
      </c>
      <c r="E450" s="1">
        <v>92701</v>
      </c>
      <c r="F450" s="1">
        <v>18.64</v>
      </c>
    </row>
    <row r="451" spans="1:6" x14ac:dyDescent="0.25">
      <c r="A451" s="1" t="s">
        <v>1139</v>
      </c>
      <c r="B451" s="1" t="s">
        <v>1140</v>
      </c>
      <c r="C451" s="1" t="s">
        <v>266</v>
      </c>
      <c r="D451" s="1">
        <v>4969</v>
      </c>
      <c r="E451" s="1">
        <v>153683</v>
      </c>
      <c r="F451" s="1">
        <v>30.93</v>
      </c>
    </row>
    <row r="452" spans="1:6" x14ac:dyDescent="0.25">
      <c r="A452" s="1" t="s">
        <v>933</v>
      </c>
      <c r="B452" s="1" t="s">
        <v>934</v>
      </c>
      <c r="C452" s="1" t="s">
        <v>9</v>
      </c>
      <c r="D452" s="1">
        <v>4967</v>
      </c>
      <c r="E452" s="1">
        <v>73958</v>
      </c>
      <c r="F452" s="1">
        <v>14.89</v>
      </c>
    </row>
    <row r="453" spans="1:6" x14ac:dyDescent="0.25">
      <c r="A453" s="1" t="s">
        <v>1141</v>
      </c>
      <c r="B453" s="1" t="s">
        <v>1142</v>
      </c>
      <c r="C453" s="1" t="s">
        <v>9</v>
      </c>
      <c r="D453" s="1">
        <v>4960</v>
      </c>
      <c r="E453" s="1">
        <v>92446</v>
      </c>
      <c r="F453" s="1">
        <v>18.64</v>
      </c>
    </row>
    <row r="454" spans="1:6" x14ac:dyDescent="0.25">
      <c r="A454" s="1" t="s">
        <v>1027</v>
      </c>
      <c r="B454" s="1" t="s">
        <v>1028</v>
      </c>
      <c r="C454" s="1" t="s">
        <v>339</v>
      </c>
      <c r="D454" s="1">
        <v>4959</v>
      </c>
      <c r="E454" s="1">
        <v>215911</v>
      </c>
      <c r="F454" s="1">
        <v>43.54</v>
      </c>
    </row>
    <row r="455" spans="1:6" x14ac:dyDescent="0.25">
      <c r="A455" s="1" t="s">
        <v>1143</v>
      </c>
      <c r="B455" s="1" t="s">
        <v>1144</v>
      </c>
      <c r="C455" s="1" t="s">
        <v>9</v>
      </c>
      <c r="D455" s="1">
        <v>4951</v>
      </c>
      <c r="E455" s="1">
        <v>83598</v>
      </c>
      <c r="F455" s="1">
        <v>16.89</v>
      </c>
    </row>
    <row r="456" spans="1:6" x14ac:dyDescent="0.25">
      <c r="A456" s="1" t="s">
        <v>760</v>
      </c>
      <c r="B456" s="1" t="s">
        <v>761</v>
      </c>
      <c r="C456" s="1" t="s">
        <v>491</v>
      </c>
      <c r="D456" s="1">
        <v>4948</v>
      </c>
      <c r="E456" s="1">
        <v>223881</v>
      </c>
      <c r="F456" s="1">
        <v>45.25</v>
      </c>
    </row>
    <row r="457" spans="1:6" x14ac:dyDescent="0.25">
      <c r="A457" s="1" t="s">
        <v>1008</v>
      </c>
      <c r="B457" s="1" t="s">
        <v>1009</v>
      </c>
      <c r="C457" s="1" t="s">
        <v>9</v>
      </c>
      <c r="D457" s="1">
        <v>4947</v>
      </c>
      <c r="E457" s="1">
        <v>77451</v>
      </c>
      <c r="F457" s="1">
        <v>15.66</v>
      </c>
    </row>
    <row r="458" spans="1:6" x14ac:dyDescent="0.25">
      <c r="A458" s="1" t="s">
        <v>1145</v>
      </c>
      <c r="B458" s="1" t="s">
        <v>1146</v>
      </c>
      <c r="C458" s="1" t="s">
        <v>9</v>
      </c>
      <c r="D458" s="1">
        <v>4924</v>
      </c>
      <c r="E458" s="1">
        <v>48021</v>
      </c>
      <c r="F458" s="1">
        <v>9.75</v>
      </c>
    </row>
    <row r="459" spans="1:6" x14ac:dyDescent="0.25">
      <c r="A459" s="1" t="s">
        <v>919</v>
      </c>
      <c r="B459" s="1" t="s">
        <v>920</v>
      </c>
      <c r="C459" s="1" t="s">
        <v>408</v>
      </c>
      <c r="D459" s="1">
        <v>4910</v>
      </c>
      <c r="E459" s="1">
        <v>214047</v>
      </c>
      <c r="F459" s="1">
        <v>43.59</v>
      </c>
    </row>
    <row r="460" spans="1:6" x14ac:dyDescent="0.25">
      <c r="A460" s="1" t="s">
        <v>703</v>
      </c>
      <c r="B460" s="1" t="s">
        <v>704</v>
      </c>
      <c r="C460" s="1" t="s">
        <v>533</v>
      </c>
      <c r="D460" s="1">
        <v>4902</v>
      </c>
      <c r="E460" s="1">
        <v>262417</v>
      </c>
      <c r="F460" s="1">
        <v>53.53</v>
      </c>
    </row>
    <row r="461" spans="1:6" x14ac:dyDescent="0.25">
      <c r="A461" s="1" t="s">
        <v>661</v>
      </c>
      <c r="B461" s="1" t="s">
        <v>662</v>
      </c>
      <c r="C461" s="1" t="s">
        <v>9</v>
      </c>
      <c r="D461" s="1">
        <v>4899</v>
      </c>
      <c r="E461" s="1">
        <v>140170</v>
      </c>
      <c r="F461" s="1">
        <v>28.61</v>
      </c>
    </row>
    <row r="462" spans="1:6" x14ac:dyDescent="0.25">
      <c r="A462" s="1" t="s">
        <v>693</v>
      </c>
      <c r="B462" s="1" t="s">
        <v>694</v>
      </c>
      <c r="C462" s="1" t="s">
        <v>9</v>
      </c>
      <c r="D462" s="1">
        <v>4892</v>
      </c>
      <c r="E462" s="1">
        <v>114177</v>
      </c>
      <c r="F462" s="1">
        <v>23.34</v>
      </c>
    </row>
    <row r="463" spans="1:6" x14ac:dyDescent="0.25">
      <c r="A463" s="1" t="s">
        <v>1147</v>
      </c>
      <c r="B463" s="1" t="s">
        <v>1148</v>
      </c>
      <c r="C463" s="1" t="s">
        <v>266</v>
      </c>
      <c r="D463" s="1">
        <v>4890</v>
      </c>
      <c r="E463" s="1">
        <v>157137</v>
      </c>
      <c r="F463" s="1">
        <v>32.130000000000003</v>
      </c>
    </row>
    <row r="464" spans="1:6" x14ac:dyDescent="0.25">
      <c r="A464" s="1" t="s">
        <v>762</v>
      </c>
      <c r="B464" s="1" t="s">
        <v>763</v>
      </c>
      <c r="C464" s="1" t="s">
        <v>408</v>
      </c>
      <c r="D464" s="1">
        <v>4876</v>
      </c>
      <c r="E464" s="1">
        <v>181986</v>
      </c>
      <c r="F464" s="1">
        <v>37.32</v>
      </c>
    </row>
    <row r="465" spans="1:6" x14ac:dyDescent="0.25">
      <c r="A465" s="1" t="s">
        <v>1149</v>
      </c>
      <c r="B465" s="1" t="s">
        <v>1150</v>
      </c>
      <c r="C465" s="1" t="s">
        <v>9</v>
      </c>
      <c r="D465" s="1">
        <v>4875</v>
      </c>
      <c r="E465" s="1">
        <v>141371</v>
      </c>
      <c r="F465" s="1">
        <v>29</v>
      </c>
    </row>
    <row r="466" spans="1:6" x14ac:dyDescent="0.25">
      <c r="A466" s="1" t="s">
        <v>1151</v>
      </c>
      <c r="B466" s="1" t="s">
        <v>1152</v>
      </c>
      <c r="C466" s="1" t="s">
        <v>266</v>
      </c>
      <c r="D466" s="1">
        <v>4872</v>
      </c>
      <c r="E466" s="1">
        <v>149344</v>
      </c>
      <c r="F466" s="1">
        <v>30.65</v>
      </c>
    </row>
    <row r="467" spans="1:6" x14ac:dyDescent="0.25">
      <c r="A467" s="1" t="s">
        <v>1153</v>
      </c>
      <c r="B467" s="1" t="s">
        <v>1154</v>
      </c>
      <c r="C467" s="1" t="s">
        <v>9</v>
      </c>
      <c r="D467" s="1">
        <v>4829</v>
      </c>
      <c r="E467" s="1">
        <v>51042</v>
      </c>
      <c r="F467" s="1">
        <v>10.57</v>
      </c>
    </row>
    <row r="468" spans="1:6" x14ac:dyDescent="0.25">
      <c r="A468" s="1" t="s">
        <v>957</v>
      </c>
      <c r="B468" s="1" t="s">
        <v>958</v>
      </c>
      <c r="C468" s="1" t="s">
        <v>491</v>
      </c>
      <c r="D468" s="1">
        <v>4818</v>
      </c>
      <c r="E468" s="1">
        <v>148144</v>
      </c>
      <c r="F468" s="1">
        <v>30.75</v>
      </c>
    </row>
    <row r="469" spans="1:6" x14ac:dyDescent="0.25">
      <c r="A469" s="1" t="s">
        <v>1155</v>
      </c>
      <c r="B469" s="1" t="s">
        <v>1156</v>
      </c>
      <c r="C469" s="1" t="s">
        <v>9</v>
      </c>
      <c r="D469" s="1">
        <v>4809</v>
      </c>
      <c r="E469" s="1">
        <v>54929</v>
      </c>
      <c r="F469" s="1">
        <v>11.42</v>
      </c>
    </row>
    <row r="470" spans="1:6" x14ac:dyDescent="0.25">
      <c r="A470" s="1" t="s">
        <v>1157</v>
      </c>
      <c r="B470" s="1" t="s">
        <v>1158</v>
      </c>
      <c r="C470" s="1" t="s">
        <v>9</v>
      </c>
      <c r="D470" s="1">
        <v>4809</v>
      </c>
      <c r="E470" s="1">
        <v>64896</v>
      </c>
      <c r="F470" s="1">
        <v>13.49</v>
      </c>
    </row>
    <row r="471" spans="1:6" x14ac:dyDescent="0.25">
      <c r="A471" s="1" t="s">
        <v>1159</v>
      </c>
      <c r="B471" s="1" t="s">
        <v>1160</v>
      </c>
      <c r="C471" s="1" t="s">
        <v>9</v>
      </c>
      <c r="D471" s="1">
        <v>4806</v>
      </c>
      <c r="E471" s="1">
        <v>72919</v>
      </c>
      <c r="F471" s="1">
        <v>15.17</v>
      </c>
    </row>
    <row r="472" spans="1:6" x14ac:dyDescent="0.25">
      <c r="A472" s="1" t="s">
        <v>997</v>
      </c>
      <c r="B472" s="1" t="s">
        <v>998</v>
      </c>
      <c r="C472" s="1" t="s">
        <v>533</v>
      </c>
      <c r="D472" s="1">
        <v>4805</v>
      </c>
      <c r="E472" s="1">
        <v>274330</v>
      </c>
      <c r="F472" s="1">
        <v>57.09</v>
      </c>
    </row>
    <row r="473" spans="1:6" x14ac:dyDescent="0.25">
      <c r="A473" s="1" t="s">
        <v>980</v>
      </c>
      <c r="B473" s="1" t="s">
        <v>981</v>
      </c>
      <c r="C473" s="1" t="s">
        <v>9</v>
      </c>
      <c r="D473" s="1">
        <v>4802</v>
      </c>
      <c r="E473" s="1">
        <v>54851</v>
      </c>
      <c r="F473" s="1">
        <v>11.42</v>
      </c>
    </row>
    <row r="474" spans="1:6" x14ac:dyDescent="0.25">
      <c r="A474" s="1" t="s">
        <v>1161</v>
      </c>
      <c r="B474" s="1" t="s">
        <v>1162</v>
      </c>
      <c r="C474" s="1" t="s">
        <v>266</v>
      </c>
      <c r="D474" s="1">
        <v>4796</v>
      </c>
      <c r="E474" s="1">
        <v>166949</v>
      </c>
      <c r="F474" s="1">
        <v>34.81</v>
      </c>
    </row>
    <row r="475" spans="1:6" x14ac:dyDescent="0.25">
      <c r="A475" s="1" t="s">
        <v>1163</v>
      </c>
      <c r="B475" s="1" t="s">
        <v>1164</v>
      </c>
      <c r="C475" s="1" t="s">
        <v>9</v>
      </c>
      <c r="D475" s="1">
        <v>4792</v>
      </c>
      <c r="E475" s="1">
        <v>59453</v>
      </c>
      <c r="F475" s="1">
        <v>12.41</v>
      </c>
    </row>
    <row r="476" spans="1:6" x14ac:dyDescent="0.25">
      <c r="A476" s="1" t="s">
        <v>1165</v>
      </c>
      <c r="B476" s="1" t="s">
        <v>1166</v>
      </c>
      <c r="C476" s="1" t="s">
        <v>9</v>
      </c>
      <c r="D476" s="1">
        <v>4791</v>
      </c>
      <c r="E476" s="1">
        <v>84135</v>
      </c>
      <c r="F476" s="1">
        <v>17.559999999999999</v>
      </c>
    </row>
    <row r="477" spans="1:6" x14ac:dyDescent="0.25">
      <c r="A477" s="1" t="s">
        <v>858</v>
      </c>
      <c r="B477" s="1" t="s">
        <v>859</v>
      </c>
      <c r="C477" s="1" t="s">
        <v>322</v>
      </c>
      <c r="D477" s="1">
        <v>4760</v>
      </c>
      <c r="E477" s="1">
        <v>168100</v>
      </c>
      <c r="F477" s="1">
        <v>35.32</v>
      </c>
    </row>
    <row r="478" spans="1:6" x14ac:dyDescent="0.25">
      <c r="A478" s="1" t="s">
        <v>904</v>
      </c>
      <c r="B478" s="1" t="s">
        <v>905</v>
      </c>
      <c r="C478" s="1" t="s">
        <v>906</v>
      </c>
      <c r="D478" s="1">
        <v>4757</v>
      </c>
      <c r="E478" s="1">
        <v>165811</v>
      </c>
      <c r="F478" s="1">
        <v>34.86</v>
      </c>
    </row>
    <row r="479" spans="1:6" x14ac:dyDescent="0.25">
      <c r="A479" s="1" t="s">
        <v>866</v>
      </c>
      <c r="B479" s="1" t="s">
        <v>867</v>
      </c>
      <c r="C479" s="1" t="s">
        <v>306</v>
      </c>
      <c r="D479" s="1">
        <v>4752</v>
      </c>
      <c r="E479" s="1">
        <v>206145</v>
      </c>
      <c r="F479" s="1">
        <v>43.38</v>
      </c>
    </row>
    <row r="480" spans="1:6" x14ac:dyDescent="0.25">
      <c r="A480" s="1" t="s">
        <v>909</v>
      </c>
      <c r="B480" s="1" t="s">
        <v>910</v>
      </c>
      <c r="C480" s="1" t="s">
        <v>303</v>
      </c>
      <c r="D480" s="1">
        <v>4724</v>
      </c>
      <c r="E480" s="1">
        <v>139410</v>
      </c>
      <c r="F480" s="1">
        <v>29.51</v>
      </c>
    </row>
    <row r="481" spans="1:6" x14ac:dyDescent="0.25">
      <c r="A481" s="1" t="s">
        <v>705</v>
      </c>
      <c r="B481" s="1" t="s">
        <v>706</v>
      </c>
      <c r="C481" s="1" t="s">
        <v>9</v>
      </c>
      <c r="D481" s="1">
        <v>4707</v>
      </c>
      <c r="E481" s="1">
        <v>105418</v>
      </c>
      <c r="F481" s="1">
        <v>22.4</v>
      </c>
    </row>
    <row r="482" spans="1:6" x14ac:dyDescent="0.25">
      <c r="A482" s="1" t="s">
        <v>988</v>
      </c>
      <c r="B482" s="1" t="s">
        <v>989</v>
      </c>
      <c r="C482" s="1" t="s">
        <v>9</v>
      </c>
      <c r="D482" s="1">
        <v>4687</v>
      </c>
      <c r="E482" s="1">
        <v>141371</v>
      </c>
      <c r="F482" s="1">
        <v>30.16</v>
      </c>
    </row>
    <row r="483" spans="1:6" x14ac:dyDescent="0.25">
      <c r="A483" s="1" t="s">
        <v>614</v>
      </c>
      <c r="B483" s="1" t="s">
        <v>615</v>
      </c>
      <c r="C483" s="1" t="s">
        <v>9</v>
      </c>
      <c r="D483" s="1">
        <v>4646</v>
      </c>
      <c r="E483" s="1">
        <v>113544</v>
      </c>
      <c r="F483" s="1">
        <v>24.44</v>
      </c>
    </row>
    <row r="484" spans="1:6" x14ac:dyDescent="0.25">
      <c r="A484" s="1" t="s">
        <v>665</v>
      </c>
      <c r="B484" s="1" t="s">
        <v>666</v>
      </c>
      <c r="C484" s="1" t="s">
        <v>9</v>
      </c>
      <c r="D484" s="1">
        <v>4637</v>
      </c>
      <c r="E484" s="1">
        <v>89627</v>
      </c>
      <c r="F484" s="1">
        <v>19.329999999999998</v>
      </c>
    </row>
    <row r="485" spans="1:6" x14ac:dyDescent="0.25">
      <c r="A485" s="1" t="s">
        <v>733</v>
      </c>
      <c r="B485" s="1" t="s">
        <v>734</v>
      </c>
      <c r="C485" s="1" t="s">
        <v>322</v>
      </c>
      <c r="D485" s="1">
        <v>4635</v>
      </c>
      <c r="E485" s="1">
        <v>158928</v>
      </c>
      <c r="F485" s="1">
        <v>34.29</v>
      </c>
    </row>
    <row r="486" spans="1:6" x14ac:dyDescent="0.25">
      <c r="A486" s="1" t="s">
        <v>972</v>
      </c>
      <c r="B486" s="1" t="s">
        <v>973</v>
      </c>
      <c r="C486" s="1" t="s">
        <v>9</v>
      </c>
      <c r="D486" s="1">
        <v>4619</v>
      </c>
      <c r="E486" s="1">
        <v>64668</v>
      </c>
      <c r="F486" s="1">
        <v>14</v>
      </c>
    </row>
    <row r="487" spans="1:6" x14ac:dyDescent="0.25">
      <c r="A487" s="1" t="s">
        <v>821</v>
      </c>
      <c r="B487" s="1" t="s">
        <v>822</v>
      </c>
      <c r="C487" s="1" t="s">
        <v>408</v>
      </c>
      <c r="D487" s="1">
        <v>4618</v>
      </c>
      <c r="E487" s="1">
        <v>166435</v>
      </c>
      <c r="F487" s="1">
        <v>36.04</v>
      </c>
    </row>
    <row r="488" spans="1:6" x14ac:dyDescent="0.25">
      <c r="A488" s="1" t="s">
        <v>1167</v>
      </c>
      <c r="B488" s="1" t="s">
        <v>1168</v>
      </c>
      <c r="C488" s="1" t="s">
        <v>408</v>
      </c>
      <c r="D488" s="1">
        <v>4577</v>
      </c>
      <c r="E488" s="1">
        <v>173629</v>
      </c>
      <c r="F488" s="1">
        <v>37.94</v>
      </c>
    </row>
    <row r="489" spans="1:6" x14ac:dyDescent="0.25">
      <c r="A489" s="1" t="s">
        <v>788</v>
      </c>
      <c r="B489" s="1" t="s">
        <v>789</v>
      </c>
      <c r="C489" s="1" t="s">
        <v>9</v>
      </c>
      <c r="D489" s="1">
        <v>4576</v>
      </c>
      <c r="E489" s="1">
        <v>71853</v>
      </c>
      <c r="F489" s="1">
        <v>15.7</v>
      </c>
    </row>
    <row r="490" spans="1:6" x14ac:dyDescent="0.25">
      <c r="A490" s="1" t="s">
        <v>872</v>
      </c>
      <c r="B490" s="1" t="s">
        <v>873</v>
      </c>
      <c r="C490" s="1" t="s">
        <v>408</v>
      </c>
      <c r="D490" s="1">
        <v>4571</v>
      </c>
      <c r="E490" s="1">
        <v>218618</v>
      </c>
      <c r="F490" s="1">
        <v>47.83</v>
      </c>
    </row>
    <row r="491" spans="1:6" x14ac:dyDescent="0.25">
      <c r="A491" s="1" t="s">
        <v>1169</v>
      </c>
      <c r="B491" s="1" t="s">
        <v>1170</v>
      </c>
      <c r="C491" s="1" t="s">
        <v>266</v>
      </c>
      <c r="D491" s="1">
        <v>4566</v>
      </c>
      <c r="E491" s="1">
        <v>142994</v>
      </c>
      <c r="F491" s="1">
        <v>31.32</v>
      </c>
    </row>
    <row r="492" spans="1:6" x14ac:dyDescent="0.25">
      <c r="A492" s="1" t="s">
        <v>731</v>
      </c>
      <c r="B492" s="1" t="s">
        <v>732</v>
      </c>
      <c r="C492" s="1" t="s">
        <v>408</v>
      </c>
      <c r="D492" s="1">
        <v>4560</v>
      </c>
      <c r="E492" s="1">
        <v>166720</v>
      </c>
      <c r="F492" s="1">
        <v>36.56</v>
      </c>
    </row>
    <row r="493" spans="1:6" x14ac:dyDescent="0.25">
      <c r="A493" s="1" t="s">
        <v>1171</v>
      </c>
      <c r="B493" s="1" t="s">
        <v>1172</v>
      </c>
      <c r="C493" s="1" t="s">
        <v>551</v>
      </c>
      <c r="D493" s="1">
        <v>4523</v>
      </c>
      <c r="E493" s="1">
        <v>218195</v>
      </c>
      <c r="F493" s="1">
        <v>48.24</v>
      </c>
    </row>
    <row r="494" spans="1:6" x14ac:dyDescent="0.25">
      <c r="A494" s="1" t="s">
        <v>1173</v>
      </c>
      <c r="B494" s="1" t="s">
        <v>1174</v>
      </c>
      <c r="C494" s="1" t="s">
        <v>9</v>
      </c>
      <c r="D494" s="1">
        <v>4522</v>
      </c>
      <c r="E494" s="1">
        <v>58377</v>
      </c>
      <c r="F494" s="1">
        <v>12.91</v>
      </c>
    </row>
    <row r="495" spans="1:6" x14ac:dyDescent="0.25">
      <c r="A495" s="1" t="s">
        <v>1175</v>
      </c>
      <c r="B495" s="1" t="s">
        <v>1176</v>
      </c>
      <c r="C495" s="1" t="s">
        <v>408</v>
      </c>
      <c r="D495" s="1">
        <v>4518</v>
      </c>
      <c r="E495" s="1">
        <v>170269</v>
      </c>
      <c r="F495" s="1">
        <v>37.69</v>
      </c>
    </row>
    <row r="496" spans="1:6" x14ac:dyDescent="0.25">
      <c r="A496" s="1" t="s">
        <v>1177</v>
      </c>
      <c r="B496" s="1" t="s">
        <v>1178</v>
      </c>
      <c r="C496" s="1" t="s">
        <v>770</v>
      </c>
      <c r="D496" s="1">
        <v>4501</v>
      </c>
      <c r="E496" s="1">
        <v>200296</v>
      </c>
      <c r="F496" s="1">
        <v>44.5</v>
      </c>
    </row>
    <row r="497" spans="1:6" x14ac:dyDescent="0.25">
      <c r="A497" s="1" t="s">
        <v>1179</v>
      </c>
      <c r="B497" s="1" t="s">
        <v>1180</v>
      </c>
      <c r="C497" s="1" t="s">
        <v>9</v>
      </c>
      <c r="D497" s="1">
        <v>4498</v>
      </c>
      <c r="E497" s="1">
        <v>63558</v>
      </c>
      <c r="F497" s="1">
        <v>14.13</v>
      </c>
    </row>
    <row r="498" spans="1:6" x14ac:dyDescent="0.25">
      <c r="A498" s="1" t="s">
        <v>917</v>
      </c>
      <c r="B498" s="1" t="s">
        <v>918</v>
      </c>
      <c r="C498" s="1" t="s">
        <v>783</v>
      </c>
      <c r="D498" s="1">
        <v>4476</v>
      </c>
      <c r="E498" s="1">
        <v>219644</v>
      </c>
      <c r="F498" s="1">
        <v>49.07</v>
      </c>
    </row>
    <row r="499" spans="1:6" x14ac:dyDescent="0.25">
      <c r="A499" s="1" t="s">
        <v>1181</v>
      </c>
      <c r="B499" s="1" t="s">
        <v>1182</v>
      </c>
      <c r="C499" s="1" t="s">
        <v>9</v>
      </c>
      <c r="D499" s="1">
        <v>4442</v>
      </c>
      <c r="E499" s="1">
        <v>98992</v>
      </c>
      <c r="F499" s="1">
        <v>22.29</v>
      </c>
    </row>
    <row r="500" spans="1:6" x14ac:dyDescent="0.25">
      <c r="A500" s="1" t="s">
        <v>1183</v>
      </c>
      <c r="B500" s="1" t="s">
        <v>1184</v>
      </c>
      <c r="C500" s="1" t="s">
        <v>9</v>
      </c>
      <c r="D500" s="1">
        <v>4431</v>
      </c>
      <c r="E500" s="1">
        <v>68652</v>
      </c>
      <c r="F500" s="1">
        <v>15.49</v>
      </c>
    </row>
    <row r="501" spans="1:6" x14ac:dyDescent="0.25">
      <c r="A501" s="1" t="s">
        <v>1037</v>
      </c>
      <c r="B501" s="1" t="s">
        <v>1038</v>
      </c>
      <c r="C501" s="1" t="s">
        <v>408</v>
      </c>
      <c r="D501" s="1">
        <v>4406</v>
      </c>
      <c r="E501" s="1">
        <v>188165</v>
      </c>
      <c r="F501" s="1">
        <v>42.71</v>
      </c>
    </row>
    <row r="502" spans="1:6" x14ac:dyDescent="0.25">
      <c r="A502" s="1" t="s">
        <v>1185</v>
      </c>
      <c r="B502" s="1" t="s">
        <v>1186</v>
      </c>
      <c r="C502" s="1" t="s">
        <v>9</v>
      </c>
      <c r="D502" s="1">
        <v>4405</v>
      </c>
      <c r="E502" s="1">
        <v>58622</v>
      </c>
      <c r="F502" s="1">
        <v>13.31</v>
      </c>
    </row>
  </sheetData>
  <mergeCells count="1">
    <mergeCell ref="A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B1EC-5F82-4F97-A975-55A62B36A8EC}">
  <dimension ref="A1:A314"/>
  <sheetViews>
    <sheetView workbookViewId="0">
      <selection activeCell="F38" sqref="F38"/>
    </sheetView>
  </sheetViews>
  <sheetFormatPr defaultRowHeight="15" x14ac:dyDescent="0.25"/>
  <cols>
    <col min="1" max="1" width="17" customWidth="1"/>
  </cols>
  <sheetData>
    <row r="1" spans="1:1" x14ac:dyDescent="0.25">
      <c r="A1" t="s">
        <v>1197</v>
      </c>
    </row>
    <row r="2" spans="1:1" x14ac:dyDescent="0.25">
      <c r="A2" s="1" t="s">
        <v>7</v>
      </c>
    </row>
    <row r="3" spans="1:1" x14ac:dyDescent="0.25">
      <c r="A3" s="1" t="s">
        <v>10</v>
      </c>
    </row>
    <row r="4" spans="1:1" x14ac:dyDescent="0.25">
      <c r="A4" s="1" t="s">
        <v>12</v>
      </c>
    </row>
    <row r="5" spans="1:1" x14ac:dyDescent="0.25">
      <c r="A5" s="1" t="s">
        <v>14</v>
      </c>
    </row>
    <row r="6" spans="1:1" x14ac:dyDescent="0.25">
      <c r="A6" s="1" t="s">
        <v>16</v>
      </c>
    </row>
    <row r="7" spans="1:1" x14ac:dyDescent="0.25">
      <c r="A7" s="1" t="s">
        <v>18</v>
      </c>
    </row>
    <row r="8" spans="1:1" x14ac:dyDescent="0.25">
      <c r="A8" s="1" t="s">
        <v>20</v>
      </c>
    </row>
    <row r="9" spans="1:1" x14ac:dyDescent="0.25">
      <c r="A9" s="1" t="s">
        <v>22</v>
      </c>
    </row>
    <row r="10" spans="1:1" x14ac:dyDescent="0.25">
      <c r="A10" s="1" t="s">
        <v>24</v>
      </c>
    </row>
    <row r="11" spans="1:1" x14ac:dyDescent="0.25">
      <c r="A11" s="1" t="s">
        <v>26</v>
      </c>
    </row>
    <row r="12" spans="1:1" x14ac:dyDescent="0.25">
      <c r="A12" s="1" t="s">
        <v>28</v>
      </c>
    </row>
    <row r="13" spans="1:1" x14ac:dyDescent="0.25">
      <c r="A13" s="1" t="s">
        <v>30</v>
      </c>
    </row>
    <row r="14" spans="1:1" x14ac:dyDescent="0.25">
      <c r="A14" s="1" t="s">
        <v>32</v>
      </c>
    </row>
    <row r="15" spans="1:1" x14ac:dyDescent="0.25">
      <c r="A15" s="1" t="s">
        <v>34</v>
      </c>
    </row>
    <row r="16" spans="1:1" x14ac:dyDescent="0.25">
      <c r="A16" s="1" t="s">
        <v>36</v>
      </c>
    </row>
    <row r="17" spans="1:1" x14ac:dyDescent="0.25">
      <c r="A17" s="1" t="s">
        <v>38</v>
      </c>
    </row>
    <row r="18" spans="1:1" x14ac:dyDescent="0.25">
      <c r="A18" s="1" t="s">
        <v>40</v>
      </c>
    </row>
    <row r="19" spans="1:1" x14ac:dyDescent="0.25">
      <c r="A19" s="1" t="s">
        <v>42</v>
      </c>
    </row>
    <row r="20" spans="1:1" x14ac:dyDescent="0.25">
      <c r="A20" s="1" t="s">
        <v>44</v>
      </c>
    </row>
    <row r="21" spans="1:1" x14ac:dyDescent="0.25">
      <c r="A21" s="1" t="s">
        <v>46</v>
      </c>
    </row>
    <row r="22" spans="1:1" x14ac:dyDescent="0.25">
      <c r="A22" s="1" t="s">
        <v>48</v>
      </c>
    </row>
    <row r="23" spans="1:1" x14ac:dyDescent="0.25">
      <c r="A23" s="1" t="s">
        <v>50</v>
      </c>
    </row>
    <row r="24" spans="1:1" x14ac:dyDescent="0.25">
      <c r="A24" s="1" t="s">
        <v>52</v>
      </c>
    </row>
    <row r="25" spans="1:1" x14ac:dyDescent="0.25">
      <c r="A25" s="1" t="s">
        <v>54</v>
      </c>
    </row>
    <row r="26" spans="1:1" x14ac:dyDescent="0.25">
      <c r="A26" s="1" t="s">
        <v>56</v>
      </c>
    </row>
    <row r="27" spans="1:1" x14ac:dyDescent="0.25">
      <c r="A27" s="1" t="s">
        <v>58</v>
      </c>
    </row>
    <row r="28" spans="1:1" x14ac:dyDescent="0.25">
      <c r="A28" s="1" t="s">
        <v>60</v>
      </c>
    </row>
    <row r="29" spans="1:1" x14ac:dyDescent="0.25">
      <c r="A29" s="1" t="s">
        <v>62</v>
      </c>
    </row>
    <row r="30" spans="1:1" x14ac:dyDescent="0.25">
      <c r="A30" s="1" t="s">
        <v>64</v>
      </c>
    </row>
    <row r="31" spans="1:1" x14ac:dyDescent="0.25">
      <c r="A31" s="1" t="s">
        <v>66</v>
      </c>
    </row>
    <row r="32" spans="1:1" x14ac:dyDescent="0.25">
      <c r="A32" s="1" t="s">
        <v>68</v>
      </c>
    </row>
    <row r="33" spans="1:1" x14ac:dyDescent="0.25">
      <c r="A33" s="1" t="s">
        <v>70</v>
      </c>
    </row>
    <row r="34" spans="1:1" x14ac:dyDescent="0.25">
      <c r="A34" s="1" t="s">
        <v>72</v>
      </c>
    </row>
    <row r="35" spans="1:1" x14ac:dyDescent="0.25">
      <c r="A35" s="1" t="s">
        <v>74</v>
      </c>
    </row>
    <row r="36" spans="1:1" x14ac:dyDescent="0.25">
      <c r="A36" s="1" t="s">
        <v>76</v>
      </c>
    </row>
    <row r="37" spans="1:1" x14ac:dyDescent="0.25">
      <c r="A37" s="1" t="s">
        <v>78</v>
      </c>
    </row>
    <row r="38" spans="1:1" x14ac:dyDescent="0.25">
      <c r="A38" s="1" t="s">
        <v>80</v>
      </c>
    </row>
    <row r="39" spans="1:1" x14ac:dyDescent="0.25">
      <c r="A39" s="1" t="s">
        <v>82</v>
      </c>
    </row>
    <row r="40" spans="1:1" x14ac:dyDescent="0.25">
      <c r="A40" s="1" t="s">
        <v>84</v>
      </c>
    </row>
    <row r="41" spans="1:1" x14ac:dyDescent="0.25">
      <c r="A41" s="1" t="s">
        <v>86</v>
      </c>
    </row>
    <row r="42" spans="1:1" x14ac:dyDescent="0.25">
      <c r="A42" s="1" t="s">
        <v>88</v>
      </c>
    </row>
    <row r="43" spans="1:1" x14ac:dyDescent="0.25">
      <c r="A43" s="1" t="s">
        <v>90</v>
      </c>
    </row>
    <row r="44" spans="1:1" x14ac:dyDescent="0.25">
      <c r="A44" s="1" t="s">
        <v>92</v>
      </c>
    </row>
    <row r="45" spans="1:1" x14ac:dyDescent="0.25">
      <c r="A45" s="1" t="s">
        <v>94</v>
      </c>
    </row>
    <row r="46" spans="1:1" x14ac:dyDescent="0.25">
      <c r="A46" s="1" t="s">
        <v>96</v>
      </c>
    </row>
    <row r="47" spans="1:1" x14ac:dyDescent="0.25">
      <c r="A47" s="1" t="s">
        <v>98</v>
      </c>
    </row>
    <row r="48" spans="1:1" x14ac:dyDescent="0.25">
      <c r="A48" s="1" t="s">
        <v>100</v>
      </c>
    </row>
    <row r="49" spans="1:1" x14ac:dyDescent="0.25">
      <c r="A49" s="1" t="s">
        <v>102</v>
      </c>
    </row>
    <row r="50" spans="1:1" x14ac:dyDescent="0.25">
      <c r="A50" s="1" t="s">
        <v>104</v>
      </c>
    </row>
    <row r="51" spans="1:1" x14ac:dyDescent="0.25">
      <c r="A51" s="1" t="s">
        <v>106</v>
      </c>
    </row>
    <row r="52" spans="1:1" x14ac:dyDescent="0.25">
      <c r="A52" s="1" t="s">
        <v>108</v>
      </c>
    </row>
    <row r="53" spans="1:1" x14ac:dyDescent="0.25">
      <c r="A53" s="1" t="s">
        <v>110</v>
      </c>
    </row>
    <row r="54" spans="1:1" x14ac:dyDescent="0.25">
      <c r="A54" s="1" t="s">
        <v>112</v>
      </c>
    </row>
    <row r="55" spans="1:1" x14ac:dyDescent="0.25">
      <c r="A55" s="1" t="s">
        <v>114</v>
      </c>
    </row>
    <row r="56" spans="1:1" x14ac:dyDescent="0.25">
      <c r="A56" s="1" t="s">
        <v>116</v>
      </c>
    </row>
    <row r="57" spans="1:1" x14ac:dyDescent="0.25">
      <c r="A57" s="1" t="s">
        <v>118</v>
      </c>
    </row>
    <row r="58" spans="1:1" x14ac:dyDescent="0.25">
      <c r="A58" s="1" t="s">
        <v>120</v>
      </c>
    </row>
    <row r="59" spans="1:1" x14ac:dyDescent="0.25">
      <c r="A59" s="1" t="s">
        <v>122</v>
      </c>
    </row>
    <row r="60" spans="1:1" x14ac:dyDescent="0.25">
      <c r="A60" s="1" t="s">
        <v>124</v>
      </c>
    </row>
    <row r="61" spans="1:1" x14ac:dyDescent="0.25">
      <c r="A61" s="1" t="s">
        <v>126</v>
      </c>
    </row>
    <row r="62" spans="1:1" x14ac:dyDescent="0.25">
      <c r="A62" s="1" t="s">
        <v>128</v>
      </c>
    </row>
    <row r="63" spans="1:1" x14ac:dyDescent="0.25">
      <c r="A63" s="1" t="s">
        <v>130</v>
      </c>
    </row>
    <row r="64" spans="1:1" x14ac:dyDescent="0.25">
      <c r="A64" s="1" t="s">
        <v>132</v>
      </c>
    </row>
    <row r="65" spans="1:1" x14ac:dyDescent="0.25">
      <c r="A65" s="1" t="s">
        <v>134</v>
      </c>
    </row>
    <row r="66" spans="1:1" x14ac:dyDescent="0.25">
      <c r="A66" s="1" t="s">
        <v>136</v>
      </c>
    </row>
    <row r="67" spans="1:1" x14ac:dyDescent="0.25">
      <c r="A67" s="1" t="s">
        <v>138</v>
      </c>
    </row>
    <row r="68" spans="1:1" x14ac:dyDescent="0.25">
      <c r="A68" s="1" t="s">
        <v>140</v>
      </c>
    </row>
    <row r="69" spans="1:1" x14ac:dyDescent="0.25">
      <c r="A69" s="1" t="s">
        <v>145</v>
      </c>
    </row>
    <row r="70" spans="1:1" x14ac:dyDescent="0.25">
      <c r="A70" s="1" t="s">
        <v>147</v>
      </c>
    </row>
    <row r="71" spans="1:1" x14ac:dyDescent="0.25">
      <c r="A71" s="1" t="s">
        <v>149</v>
      </c>
    </row>
    <row r="72" spans="1:1" x14ac:dyDescent="0.25">
      <c r="A72" s="1" t="s">
        <v>151</v>
      </c>
    </row>
    <row r="73" spans="1:1" x14ac:dyDescent="0.25">
      <c r="A73" s="1" t="s">
        <v>153</v>
      </c>
    </row>
    <row r="74" spans="1:1" x14ac:dyDescent="0.25">
      <c r="A74" s="1" t="s">
        <v>155</v>
      </c>
    </row>
    <row r="75" spans="1:1" x14ac:dyDescent="0.25">
      <c r="A75" s="1" t="s">
        <v>157</v>
      </c>
    </row>
    <row r="76" spans="1:1" x14ac:dyDescent="0.25">
      <c r="A76" s="1" t="s">
        <v>159</v>
      </c>
    </row>
    <row r="77" spans="1:1" x14ac:dyDescent="0.25">
      <c r="A77" s="1" t="s">
        <v>161</v>
      </c>
    </row>
    <row r="78" spans="1:1" x14ac:dyDescent="0.25">
      <c r="A78" s="1" t="s">
        <v>163</v>
      </c>
    </row>
    <row r="79" spans="1:1" x14ac:dyDescent="0.25">
      <c r="A79" s="1" t="s">
        <v>165</v>
      </c>
    </row>
    <row r="80" spans="1:1" x14ac:dyDescent="0.25">
      <c r="A80" s="1" t="s">
        <v>167</v>
      </c>
    </row>
    <row r="81" spans="1:1" x14ac:dyDescent="0.25">
      <c r="A81" s="1" t="s">
        <v>169</v>
      </c>
    </row>
    <row r="82" spans="1:1" x14ac:dyDescent="0.25">
      <c r="A82" s="1" t="s">
        <v>171</v>
      </c>
    </row>
    <row r="83" spans="1:1" x14ac:dyDescent="0.25">
      <c r="A83" s="1" t="s">
        <v>173</v>
      </c>
    </row>
    <row r="84" spans="1:1" x14ac:dyDescent="0.25">
      <c r="A84" s="1" t="s">
        <v>175</v>
      </c>
    </row>
    <row r="85" spans="1:1" x14ac:dyDescent="0.25">
      <c r="A85" s="1" t="s">
        <v>177</v>
      </c>
    </row>
    <row r="86" spans="1:1" x14ac:dyDescent="0.25">
      <c r="A86" s="1" t="s">
        <v>179</v>
      </c>
    </row>
    <row r="87" spans="1:1" x14ac:dyDescent="0.25">
      <c r="A87" s="1" t="s">
        <v>181</v>
      </c>
    </row>
    <row r="88" spans="1:1" x14ac:dyDescent="0.25">
      <c r="A88" s="1" t="s">
        <v>186</v>
      </c>
    </row>
    <row r="89" spans="1:1" x14ac:dyDescent="0.25">
      <c r="A89" s="1" t="s">
        <v>188</v>
      </c>
    </row>
    <row r="90" spans="1:1" x14ac:dyDescent="0.25">
      <c r="A90" s="1" t="s">
        <v>190</v>
      </c>
    </row>
    <row r="91" spans="1:1" x14ac:dyDescent="0.25">
      <c r="A91" s="1" t="s">
        <v>192</v>
      </c>
    </row>
    <row r="92" spans="1:1" x14ac:dyDescent="0.25">
      <c r="A92" s="1" t="s">
        <v>194</v>
      </c>
    </row>
    <row r="93" spans="1:1" x14ac:dyDescent="0.25">
      <c r="A93" s="1" t="s">
        <v>196</v>
      </c>
    </row>
    <row r="94" spans="1:1" x14ac:dyDescent="0.25">
      <c r="A94" s="1" t="s">
        <v>198</v>
      </c>
    </row>
    <row r="95" spans="1:1" x14ac:dyDescent="0.25">
      <c r="A95" s="1" t="s">
        <v>200</v>
      </c>
    </row>
    <row r="96" spans="1:1" x14ac:dyDescent="0.25">
      <c r="A96" s="1" t="s">
        <v>206</v>
      </c>
    </row>
    <row r="97" spans="1:1" x14ac:dyDescent="0.25">
      <c r="A97" s="1" t="s">
        <v>208</v>
      </c>
    </row>
    <row r="98" spans="1:1" x14ac:dyDescent="0.25">
      <c r="A98" s="1" t="s">
        <v>210</v>
      </c>
    </row>
    <row r="99" spans="1:1" x14ac:dyDescent="0.25">
      <c r="A99" s="1" t="s">
        <v>212</v>
      </c>
    </row>
    <row r="100" spans="1:1" x14ac:dyDescent="0.25">
      <c r="A100" s="1" t="s">
        <v>214</v>
      </c>
    </row>
    <row r="101" spans="1:1" x14ac:dyDescent="0.25">
      <c r="A101" s="1" t="s">
        <v>216</v>
      </c>
    </row>
    <row r="102" spans="1:1" x14ac:dyDescent="0.25">
      <c r="A102" s="1" t="s">
        <v>218</v>
      </c>
    </row>
    <row r="103" spans="1:1" x14ac:dyDescent="0.25">
      <c r="A103" s="1" t="s">
        <v>220</v>
      </c>
    </row>
    <row r="104" spans="1:1" x14ac:dyDescent="0.25">
      <c r="A104" s="1" t="s">
        <v>222</v>
      </c>
    </row>
    <row r="105" spans="1:1" x14ac:dyDescent="0.25">
      <c r="A105" s="1" t="s">
        <v>224</v>
      </c>
    </row>
    <row r="106" spans="1:1" x14ac:dyDescent="0.25">
      <c r="A106" s="1" t="s">
        <v>226</v>
      </c>
    </row>
    <row r="107" spans="1:1" x14ac:dyDescent="0.25">
      <c r="A107" s="1" t="s">
        <v>228</v>
      </c>
    </row>
    <row r="108" spans="1:1" x14ac:dyDescent="0.25">
      <c r="A108" s="1" t="s">
        <v>230</v>
      </c>
    </row>
    <row r="109" spans="1:1" x14ac:dyDescent="0.25">
      <c r="A109" s="1" t="s">
        <v>232</v>
      </c>
    </row>
    <row r="110" spans="1:1" x14ac:dyDescent="0.25">
      <c r="A110" s="1" t="s">
        <v>234</v>
      </c>
    </row>
    <row r="111" spans="1:1" x14ac:dyDescent="0.25">
      <c r="A111" s="1" t="s">
        <v>236</v>
      </c>
    </row>
    <row r="112" spans="1:1" x14ac:dyDescent="0.25">
      <c r="A112" s="1" t="s">
        <v>240</v>
      </c>
    </row>
    <row r="113" spans="1:1" x14ac:dyDescent="0.25">
      <c r="A113" s="1" t="s">
        <v>242</v>
      </c>
    </row>
    <row r="114" spans="1:1" x14ac:dyDescent="0.25">
      <c r="A114" s="1" t="s">
        <v>244</v>
      </c>
    </row>
    <row r="115" spans="1:1" x14ac:dyDescent="0.25">
      <c r="A115" s="1" t="s">
        <v>246</v>
      </c>
    </row>
    <row r="116" spans="1:1" x14ac:dyDescent="0.25">
      <c r="A116" s="1" t="s">
        <v>248</v>
      </c>
    </row>
    <row r="117" spans="1:1" x14ac:dyDescent="0.25">
      <c r="A117" s="1" t="s">
        <v>252</v>
      </c>
    </row>
    <row r="118" spans="1:1" x14ac:dyDescent="0.25">
      <c r="A118" s="1" t="s">
        <v>254</v>
      </c>
    </row>
    <row r="119" spans="1:1" x14ac:dyDescent="0.25">
      <c r="A119" s="1" t="s">
        <v>256</v>
      </c>
    </row>
    <row r="120" spans="1:1" x14ac:dyDescent="0.25">
      <c r="A120" s="1" t="s">
        <v>258</v>
      </c>
    </row>
    <row r="121" spans="1:1" x14ac:dyDescent="0.25">
      <c r="A121" s="1" t="s">
        <v>260</v>
      </c>
    </row>
    <row r="122" spans="1:1" x14ac:dyDescent="0.25">
      <c r="A122" s="1" t="s">
        <v>262</v>
      </c>
    </row>
    <row r="123" spans="1:1" x14ac:dyDescent="0.25">
      <c r="A123" s="1" t="s">
        <v>267</v>
      </c>
    </row>
    <row r="124" spans="1:1" x14ac:dyDescent="0.25">
      <c r="A124" s="1" t="s">
        <v>269</v>
      </c>
    </row>
    <row r="125" spans="1:1" x14ac:dyDescent="0.25">
      <c r="A125" s="1" t="s">
        <v>271</v>
      </c>
    </row>
    <row r="126" spans="1:1" x14ac:dyDescent="0.25">
      <c r="A126" s="1" t="s">
        <v>273</v>
      </c>
    </row>
    <row r="127" spans="1:1" x14ac:dyDescent="0.25">
      <c r="A127" s="1" t="s">
        <v>275</v>
      </c>
    </row>
    <row r="128" spans="1:1" x14ac:dyDescent="0.25">
      <c r="A128" s="1" t="s">
        <v>277</v>
      </c>
    </row>
    <row r="129" spans="1:1" x14ac:dyDescent="0.25">
      <c r="A129" s="1" t="s">
        <v>279</v>
      </c>
    </row>
    <row r="130" spans="1:1" x14ac:dyDescent="0.25">
      <c r="A130" s="1" t="s">
        <v>281</v>
      </c>
    </row>
    <row r="131" spans="1:1" x14ac:dyDescent="0.25">
      <c r="A131" s="1" t="s">
        <v>283</v>
      </c>
    </row>
    <row r="132" spans="1:1" x14ac:dyDescent="0.25">
      <c r="A132" s="1" t="s">
        <v>285</v>
      </c>
    </row>
    <row r="133" spans="1:1" x14ac:dyDescent="0.25">
      <c r="A133" s="1" t="s">
        <v>289</v>
      </c>
    </row>
    <row r="134" spans="1:1" x14ac:dyDescent="0.25">
      <c r="A134" s="1" t="s">
        <v>291</v>
      </c>
    </row>
    <row r="135" spans="1:1" x14ac:dyDescent="0.25">
      <c r="A135" s="1" t="s">
        <v>293</v>
      </c>
    </row>
    <row r="136" spans="1:1" x14ac:dyDescent="0.25">
      <c r="A136" s="1" t="s">
        <v>295</v>
      </c>
    </row>
    <row r="137" spans="1:1" x14ac:dyDescent="0.25">
      <c r="A137" s="1" t="s">
        <v>299</v>
      </c>
    </row>
    <row r="138" spans="1:1" x14ac:dyDescent="0.25">
      <c r="A138" s="1" t="s">
        <v>307</v>
      </c>
    </row>
    <row r="139" spans="1:1" x14ac:dyDescent="0.25">
      <c r="A139" s="1" t="s">
        <v>312</v>
      </c>
    </row>
    <row r="140" spans="1:1" x14ac:dyDescent="0.25">
      <c r="A140" s="1" t="s">
        <v>314</v>
      </c>
    </row>
    <row r="141" spans="1:1" x14ac:dyDescent="0.25">
      <c r="A141" s="1" t="s">
        <v>316</v>
      </c>
    </row>
    <row r="142" spans="1:1" x14ac:dyDescent="0.25">
      <c r="A142" s="1" t="s">
        <v>323</v>
      </c>
    </row>
    <row r="143" spans="1:1" x14ac:dyDescent="0.25">
      <c r="A143" s="1" t="s">
        <v>325</v>
      </c>
    </row>
    <row r="144" spans="1:1" x14ac:dyDescent="0.25">
      <c r="A144" s="1" t="s">
        <v>327</v>
      </c>
    </row>
    <row r="145" spans="1:1" x14ac:dyDescent="0.25">
      <c r="A145" s="1" t="s">
        <v>329</v>
      </c>
    </row>
    <row r="146" spans="1:1" x14ac:dyDescent="0.25">
      <c r="A146" s="1" t="s">
        <v>331</v>
      </c>
    </row>
    <row r="147" spans="1:1" x14ac:dyDescent="0.25">
      <c r="A147" s="1" t="s">
        <v>333</v>
      </c>
    </row>
    <row r="148" spans="1:1" x14ac:dyDescent="0.25">
      <c r="A148" s="1" t="s">
        <v>335</v>
      </c>
    </row>
    <row r="149" spans="1:1" x14ac:dyDescent="0.25">
      <c r="A149" s="1" t="s">
        <v>342</v>
      </c>
    </row>
    <row r="150" spans="1:1" x14ac:dyDescent="0.25">
      <c r="A150" s="1" t="s">
        <v>344</v>
      </c>
    </row>
    <row r="151" spans="1:1" x14ac:dyDescent="0.25">
      <c r="A151" s="1" t="s">
        <v>346</v>
      </c>
    </row>
    <row r="152" spans="1:1" x14ac:dyDescent="0.25">
      <c r="A152" s="1" t="s">
        <v>348</v>
      </c>
    </row>
    <row r="153" spans="1:1" x14ac:dyDescent="0.25">
      <c r="A153" s="1" t="s">
        <v>350</v>
      </c>
    </row>
    <row r="154" spans="1:1" x14ac:dyDescent="0.25">
      <c r="A154" s="1" t="s">
        <v>352</v>
      </c>
    </row>
    <row r="155" spans="1:1" x14ac:dyDescent="0.25">
      <c r="A155" s="1" t="s">
        <v>354</v>
      </c>
    </row>
    <row r="156" spans="1:1" x14ac:dyDescent="0.25">
      <c r="A156" s="1" t="s">
        <v>360</v>
      </c>
    </row>
    <row r="157" spans="1:1" x14ac:dyDescent="0.25">
      <c r="A157" s="1" t="s">
        <v>362</v>
      </c>
    </row>
    <row r="158" spans="1:1" x14ac:dyDescent="0.25">
      <c r="A158" s="1" t="s">
        <v>366</v>
      </c>
    </row>
    <row r="159" spans="1:1" x14ac:dyDescent="0.25">
      <c r="A159" s="1" t="s">
        <v>368</v>
      </c>
    </row>
    <row r="160" spans="1:1" x14ac:dyDescent="0.25">
      <c r="A160" s="1" t="s">
        <v>370</v>
      </c>
    </row>
    <row r="161" spans="1:1" x14ac:dyDescent="0.25">
      <c r="A161" s="1" t="s">
        <v>372</v>
      </c>
    </row>
    <row r="162" spans="1:1" x14ac:dyDescent="0.25">
      <c r="A162" s="1" t="s">
        <v>374</v>
      </c>
    </row>
    <row r="163" spans="1:1" x14ac:dyDescent="0.25">
      <c r="A163" s="1" t="s">
        <v>376</v>
      </c>
    </row>
    <row r="164" spans="1:1" x14ac:dyDescent="0.25">
      <c r="A164" s="1" t="s">
        <v>378</v>
      </c>
    </row>
    <row r="165" spans="1:1" x14ac:dyDescent="0.25">
      <c r="A165" s="1" t="s">
        <v>380</v>
      </c>
    </row>
    <row r="166" spans="1:1" x14ac:dyDescent="0.25">
      <c r="A166" s="1" t="s">
        <v>382</v>
      </c>
    </row>
    <row r="167" spans="1:1" x14ac:dyDescent="0.25">
      <c r="A167" s="1" t="s">
        <v>384</v>
      </c>
    </row>
    <row r="168" spans="1:1" x14ac:dyDescent="0.25">
      <c r="A168" s="1" t="s">
        <v>386</v>
      </c>
    </row>
    <row r="169" spans="1:1" x14ac:dyDescent="0.25">
      <c r="A169" s="1" t="s">
        <v>390</v>
      </c>
    </row>
    <row r="170" spans="1:1" x14ac:dyDescent="0.25">
      <c r="A170" s="1" t="s">
        <v>397</v>
      </c>
    </row>
    <row r="171" spans="1:1" x14ac:dyDescent="0.25">
      <c r="A171" s="1" t="s">
        <v>404</v>
      </c>
    </row>
    <row r="172" spans="1:1" x14ac:dyDescent="0.25">
      <c r="A172" s="1" t="s">
        <v>413</v>
      </c>
    </row>
    <row r="173" spans="1:1" x14ac:dyDescent="0.25">
      <c r="A173" s="1" t="s">
        <v>415</v>
      </c>
    </row>
    <row r="174" spans="1:1" x14ac:dyDescent="0.25">
      <c r="A174" s="1" t="s">
        <v>421</v>
      </c>
    </row>
    <row r="175" spans="1:1" x14ac:dyDescent="0.25">
      <c r="A175" s="1" t="s">
        <v>423</v>
      </c>
    </row>
    <row r="176" spans="1:1" x14ac:dyDescent="0.25">
      <c r="A176" s="1" t="s">
        <v>425</v>
      </c>
    </row>
    <row r="177" spans="1:1" x14ac:dyDescent="0.25">
      <c r="A177" s="1" t="s">
        <v>430</v>
      </c>
    </row>
    <row r="178" spans="1:1" x14ac:dyDescent="0.25">
      <c r="A178" s="1" t="s">
        <v>436</v>
      </c>
    </row>
    <row r="179" spans="1:1" x14ac:dyDescent="0.25">
      <c r="A179" s="1" t="s">
        <v>440</v>
      </c>
    </row>
    <row r="180" spans="1:1" x14ac:dyDescent="0.25">
      <c r="A180" s="1" t="s">
        <v>442</v>
      </c>
    </row>
    <row r="181" spans="1:1" x14ac:dyDescent="0.25">
      <c r="A181" s="1" t="s">
        <v>444</v>
      </c>
    </row>
    <row r="182" spans="1:1" x14ac:dyDescent="0.25">
      <c r="A182" s="1" t="s">
        <v>448</v>
      </c>
    </row>
    <row r="183" spans="1:1" x14ac:dyDescent="0.25">
      <c r="A183" s="1" t="s">
        <v>450</v>
      </c>
    </row>
    <row r="184" spans="1:1" x14ac:dyDescent="0.25">
      <c r="A184" s="1" t="s">
        <v>452</v>
      </c>
    </row>
    <row r="185" spans="1:1" x14ac:dyDescent="0.25">
      <c r="A185" s="1" t="s">
        <v>457</v>
      </c>
    </row>
    <row r="186" spans="1:1" x14ac:dyDescent="0.25">
      <c r="A186" s="1" t="s">
        <v>459</v>
      </c>
    </row>
    <row r="187" spans="1:1" x14ac:dyDescent="0.25">
      <c r="A187" s="1" t="s">
        <v>461</v>
      </c>
    </row>
    <row r="188" spans="1:1" x14ac:dyDescent="0.25">
      <c r="A188" s="1" t="s">
        <v>465</v>
      </c>
    </row>
    <row r="189" spans="1:1" x14ac:dyDescent="0.25">
      <c r="A189" s="1" t="s">
        <v>467</v>
      </c>
    </row>
    <row r="190" spans="1:1" x14ac:dyDescent="0.25">
      <c r="A190" s="1" t="s">
        <v>469</v>
      </c>
    </row>
    <row r="191" spans="1:1" x14ac:dyDescent="0.25">
      <c r="A191" s="1" t="s">
        <v>471</v>
      </c>
    </row>
    <row r="192" spans="1:1" x14ac:dyDescent="0.25">
      <c r="A192" s="1" t="s">
        <v>476</v>
      </c>
    </row>
    <row r="193" spans="1:1" x14ac:dyDescent="0.25">
      <c r="A193" s="1" t="s">
        <v>480</v>
      </c>
    </row>
    <row r="194" spans="1:1" x14ac:dyDescent="0.25">
      <c r="A194" s="1" t="s">
        <v>492</v>
      </c>
    </row>
    <row r="195" spans="1:1" x14ac:dyDescent="0.25">
      <c r="A195" s="1" t="s">
        <v>494</v>
      </c>
    </row>
    <row r="196" spans="1:1" x14ac:dyDescent="0.25">
      <c r="A196" s="1" t="s">
        <v>496</v>
      </c>
    </row>
    <row r="197" spans="1:1" x14ac:dyDescent="0.25">
      <c r="A197" s="1" t="s">
        <v>500</v>
      </c>
    </row>
    <row r="198" spans="1:1" x14ac:dyDescent="0.25">
      <c r="A198" s="1" t="s">
        <v>502</v>
      </c>
    </row>
    <row r="199" spans="1:1" x14ac:dyDescent="0.25">
      <c r="A199" s="1" t="s">
        <v>506</v>
      </c>
    </row>
    <row r="200" spans="1:1" x14ac:dyDescent="0.25">
      <c r="A200" s="1" t="s">
        <v>514</v>
      </c>
    </row>
    <row r="201" spans="1:1" x14ac:dyDescent="0.25">
      <c r="A201" s="1" t="s">
        <v>518</v>
      </c>
    </row>
    <row r="202" spans="1:1" x14ac:dyDescent="0.25">
      <c r="A202" s="1" t="s">
        <v>522</v>
      </c>
    </row>
    <row r="203" spans="1:1" x14ac:dyDescent="0.25">
      <c r="A203" s="1" t="s">
        <v>524</v>
      </c>
    </row>
    <row r="204" spans="1:1" x14ac:dyDescent="0.25">
      <c r="A204" s="1" t="s">
        <v>534</v>
      </c>
    </row>
    <row r="205" spans="1:1" x14ac:dyDescent="0.25">
      <c r="A205" s="1" t="s">
        <v>536</v>
      </c>
    </row>
    <row r="206" spans="1:1" x14ac:dyDescent="0.25">
      <c r="A206" s="1" t="s">
        <v>538</v>
      </c>
    </row>
    <row r="207" spans="1:1" x14ac:dyDescent="0.25">
      <c r="A207" s="1" t="s">
        <v>540</v>
      </c>
    </row>
    <row r="208" spans="1:1" x14ac:dyDescent="0.25">
      <c r="A208" s="1" t="s">
        <v>552</v>
      </c>
    </row>
    <row r="209" spans="1:1" x14ac:dyDescent="0.25">
      <c r="A209" s="1" t="s">
        <v>554</v>
      </c>
    </row>
    <row r="210" spans="1:1" x14ac:dyDescent="0.25">
      <c r="A210" s="1" t="s">
        <v>558</v>
      </c>
    </row>
    <row r="211" spans="1:1" x14ac:dyDescent="0.25">
      <c r="A211" s="1" t="s">
        <v>560</v>
      </c>
    </row>
    <row r="212" spans="1:1" x14ac:dyDescent="0.25">
      <c r="A212" s="1" t="s">
        <v>564</v>
      </c>
    </row>
    <row r="213" spans="1:1" x14ac:dyDescent="0.25">
      <c r="A213" s="1" t="s">
        <v>571</v>
      </c>
    </row>
    <row r="214" spans="1:1" x14ac:dyDescent="0.25">
      <c r="A214" s="1" t="s">
        <v>573</v>
      </c>
    </row>
    <row r="215" spans="1:1" x14ac:dyDescent="0.25">
      <c r="A215" s="1" t="s">
        <v>575</v>
      </c>
    </row>
    <row r="216" spans="1:1" x14ac:dyDescent="0.25">
      <c r="A216" s="1" t="s">
        <v>579</v>
      </c>
    </row>
    <row r="217" spans="1:1" x14ac:dyDescent="0.25">
      <c r="A217" s="1" t="s">
        <v>581</v>
      </c>
    </row>
    <row r="218" spans="1:1" x14ac:dyDescent="0.25">
      <c r="A218" s="1" t="s">
        <v>583</v>
      </c>
    </row>
    <row r="219" spans="1:1" x14ac:dyDescent="0.25">
      <c r="A219" s="1" t="s">
        <v>590</v>
      </c>
    </row>
    <row r="220" spans="1:1" x14ac:dyDescent="0.25">
      <c r="A220" s="1" t="s">
        <v>594</v>
      </c>
    </row>
    <row r="221" spans="1:1" x14ac:dyDescent="0.25">
      <c r="A221" s="1" t="s">
        <v>596</v>
      </c>
    </row>
    <row r="222" spans="1:1" x14ac:dyDescent="0.25">
      <c r="A222" s="1" t="s">
        <v>598</v>
      </c>
    </row>
    <row r="223" spans="1:1" x14ac:dyDescent="0.25">
      <c r="A223" s="1" t="s">
        <v>600</v>
      </c>
    </row>
    <row r="224" spans="1:1" x14ac:dyDescent="0.25">
      <c r="A224" s="1" t="s">
        <v>602</v>
      </c>
    </row>
    <row r="225" spans="1:1" x14ac:dyDescent="0.25">
      <c r="A225" s="1" t="s">
        <v>604</v>
      </c>
    </row>
    <row r="226" spans="1:1" x14ac:dyDescent="0.25">
      <c r="A226" s="1" t="s">
        <v>606</v>
      </c>
    </row>
    <row r="227" spans="1:1" x14ac:dyDescent="0.25">
      <c r="A227" s="1" t="s">
        <v>608</v>
      </c>
    </row>
    <row r="228" spans="1:1" x14ac:dyDescent="0.25">
      <c r="A228" s="1" t="s">
        <v>612</v>
      </c>
    </row>
    <row r="229" spans="1:1" x14ac:dyDescent="0.25">
      <c r="A229" s="1" t="s">
        <v>614</v>
      </c>
    </row>
    <row r="230" spans="1:1" x14ac:dyDescent="0.25">
      <c r="A230" s="1" t="s">
        <v>627</v>
      </c>
    </row>
    <row r="231" spans="1:1" x14ac:dyDescent="0.25">
      <c r="A231" s="1" t="s">
        <v>629</v>
      </c>
    </row>
    <row r="232" spans="1:1" x14ac:dyDescent="0.25">
      <c r="A232" s="1" t="s">
        <v>631</v>
      </c>
    </row>
    <row r="233" spans="1:1" x14ac:dyDescent="0.25">
      <c r="A233" s="1" t="s">
        <v>635</v>
      </c>
    </row>
    <row r="234" spans="1:1" x14ac:dyDescent="0.25">
      <c r="A234" s="1" t="s">
        <v>639</v>
      </c>
    </row>
    <row r="235" spans="1:1" x14ac:dyDescent="0.25">
      <c r="A235" s="1" t="s">
        <v>641</v>
      </c>
    </row>
    <row r="236" spans="1:1" x14ac:dyDescent="0.25">
      <c r="A236" s="1" t="s">
        <v>645</v>
      </c>
    </row>
    <row r="237" spans="1:1" x14ac:dyDescent="0.25">
      <c r="A237" s="1" t="s">
        <v>646</v>
      </c>
    </row>
    <row r="238" spans="1:1" x14ac:dyDescent="0.25">
      <c r="A238" s="1" t="s">
        <v>655</v>
      </c>
    </row>
    <row r="239" spans="1:1" x14ac:dyDescent="0.25">
      <c r="A239" s="1" t="s">
        <v>657</v>
      </c>
    </row>
    <row r="240" spans="1:1" x14ac:dyDescent="0.25">
      <c r="A240" s="1" t="s">
        <v>659</v>
      </c>
    </row>
    <row r="241" spans="1:1" x14ac:dyDescent="0.25">
      <c r="A241" s="1" t="s">
        <v>661</v>
      </c>
    </row>
    <row r="242" spans="1:1" x14ac:dyDescent="0.25">
      <c r="A242" s="1" t="s">
        <v>665</v>
      </c>
    </row>
    <row r="243" spans="1:1" x14ac:dyDescent="0.25">
      <c r="A243" s="1" t="s">
        <v>667</v>
      </c>
    </row>
    <row r="244" spans="1:1" x14ac:dyDescent="0.25">
      <c r="A244" s="1" t="s">
        <v>669</v>
      </c>
    </row>
    <row r="245" spans="1:1" x14ac:dyDescent="0.25">
      <c r="A245" s="1" t="s">
        <v>671</v>
      </c>
    </row>
    <row r="246" spans="1:1" x14ac:dyDescent="0.25">
      <c r="A246" s="1" t="s">
        <v>679</v>
      </c>
    </row>
    <row r="247" spans="1:1" x14ac:dyDescent="0.25">
      <c r="A247" s="1" t="s">
        <v>681</v>
      </c>
    </row>
    <row r="248" spans="1:1" x14ac:dyDescent="0.25">
      <c r="A248" s="1" t="s">
        <v>685</v>
      </c>
    </row>
    <row r="249" spans="1:1" x14ac:dyDescent="0.25">
      <c r="A249" s="1" t="s">
        <v>691</v>
      </c>
    </row>
    <row r="250" spans="1:1" x14ac:dyDescent="0.25">
      <c r="A250" s="1" t="s">
        <v>693</v>
      </c>
    </row>
    <row r="251" spans="1:1" x14ac:dyDescent="0.25">
      <c r="A251" s="1" t="s">
        <v>699</v>
      </c>
    </row>
    <row r="252" spans="1:1" x14ac:dyDescent="0.25">
      <c r="A252" s="1" t="s">
        <v>705</v>
      </c>
    </row>
    <row r="253" spans="1:1" x14ac:dyDescent="0.25">
      <c r="A253" s="1" t="s">
        <v>707</v>
      </c>
    </row>
    <row r="254" spans="1:1" x14ac:dyDescent="0.25">
      <c r="A254" s="1" t="s">
        <v>711</v>
      </c>
    </row>
    <row r="255" spans="1:1" x14ac:dyDescent="0.25">
      <c r="A255" s="1" t="s">
        <v>713</v>
      </c>
    </row>
    <row r="256" spans="1:1" x14ac:dyDescent="0.25">
      <c r="A256" s="1" t="s">
        <v>715</v>
      </c>
    </row>
    <row r="257" spans="1:1" x14ac:dyDescent="0.25">
      <c r="A257" s="1" t="s">
        <v>719</v>
      </c>
    </row>
    <row r="258" spans="1:1" x14ac:dyDescent="0.25">
      <c r="A258" s="1" t="s">
        <v>721</v>
      </c>
    </row>
    <row r="259" spans="1:1" x14ac:dyDescent="0.25">
      <c r="A259" s="1" t="s">
        <v>723</v>
      </c>
    </row>
    <row r="260" spans="1:1" x14ac:dyDescent="0.25">
      <c r="A260" s="1" t="s">
        <v>737</v>
      </c>
    </row>
    <row r="261" spans="1:1" x14ac:dyDescent="0.25">
      <c r="A261" s="1" t="s">
        <v>741</v>
      </c>
    </row>
    <row r="262" spans="1:1" x14ac:dyDescent="0.25">
      <c r="A262" s="1" t="s">
        <v>743</v>
      </c>
    </row>
    <row r="263" spans="1:1" x14ac:dyDescent="0.25">
      <c r="A263" s="1" t="s">
        <v>750</v>
      </c>
    </row>
    <row r="264" spans="1:1" x14ac:dyDescent="0.25">
      <c r="A264" s="1" t="s">
        <v>756</v>
      </c>
    </row>
    <row r="265" spans="1:1" x14ac:dyDescent="0.25">
      <c r="A265" s="1" t="s">
        <v>758</v>
      </c>
    </row>
    <row r="266" spans="1:1" x14ac:dyDescent="0.25">
      <c r="A266" s="1" t="s">
        <v>764</v>
      </c>
    </row>
    <row r="267" spans="1:1" x14ac:dyDescent="0.25">
      <c r="A267" s="1" t="s">
        <v>766</v>
      </c>
    </row>
    <row r="268" spans="1:1" x14ac:dyDescent="0.25">
      <c r="A268" s="1" t="s">
        <v>771</v>
      </c>
    </row>
    <row r="269" spans="1:1" x14ac:dyDescent="0.25">
      <c r="A269" s="1" t="s">
        <v>784</v>
      </c>
    </row>
    <row r="270" spans="1:1" x14ac:dyDescent="0.25">
      <c r="A270" s="1" t="s">
        <v>788</v>
      </c>
    </row>
    <row r="271" spans="1:1" x14ac:dyDescent="0.25">
      <c r="A271" s="1" t="s">
        <v>795</v>
      </c>
    </row>
    <row r="272" spans="1:1" x14ac:dyDescent="0.25">
      <c r="A272" s="1" t="s">
        <v>801</v>
      </c>
    </row>
    <row r="273" spans="1:1" x14ac:dyDescent="0.25">
      <c r="A273" s="1" t="s">
        <v>803</v>
      </c>
    </row>
    <row r="274" spans="1:1" x14ac:dyDescent="0.25">
      <c r="A274" s="1" t="s">
        <v>805</v>
      </c>
    </row>
    <row r="275" spans="1:1" x14ac:dyDescent="0.25">
      <c r="A275" s="1" t="s">
        <v>809</v>
      </c>
    </row>
    <row r="276" spans="1:1" x14ac:dyDescent="0.25">
      <c r="A276" s="1" t="s">
        <v>811</v>
      </c>
    </row>
    <row r="277" spans="1:1" x14ac:dyDescent="0.25">
      <c r="A277" s="1" t="s">
        <v>819</v>
      </c>
    </row>
    <row r="278" spans="1:1" x14ac:dyDescent="0.25">
      <c r="A278" s="1" t="s">
        <v>823</v>
      </c>
    </row>
    <row r="279" spans="1:1" x14ac:dyDescent="0.25">
      <c r="A279" s="1" t="s">
        <v>825</v>
      </c>
    </row>
    <row r="280" spans="1:1" x14ac:dyDescent="0.25">
      <c r="A280" s="1" t="s">
        <v>827</v>
      </c>
    </row>
    <row r="281" spans="1:1" x14ac:dyDescent="0.25">
      <c r="A281" s="1" t="s">
        <v>833</v>
      </c>
    </row>
    <row r="282" spans="1:1" x14ac:dyDescent="0.25">
      <c r="A282" s="1" t="s">
        <v>835</v>
      </c>
    </row>
    <row r="283" spans="1:1" x14ac:dyDescent="0.25">
      <c r="A283" s="1" t="s">
        <v>841</v>
      </c>
    </row>
    <row r="284" spans="1:1" x14ac:dyDescent="0.25">
      <c r="A284" s="1" t="s">
        <v>843</v>
      </c>
    </row>
    <row r="285" spans="1:1" x14ac:dyDescent="0.25">
      <c r="A285" s="1" t="s">
        <v>845</v>
      </c>
    </row>
    <row r="286" spans="1:1" x14ac:dyDescent="0.25">
      <c r="A286" s="1" t="s">
        <v>847</v>
      </c>
    </row>
    <row r="287" spans="1:1" x14ac:dyDescent="0.25">
      <c r="A287" s="1" t="s">
        <v>849</v>
      </c>
    </row>
    <row r="288" spans="1:1" x14ac:dyDescent="0.25">
      <c r="A288" s="1" t="s">
        <v>856</v>
      </c>
    </row>
    <row r="289" spans="1:1" x14ac:dyDescent="0.25">
      <c r="A289" s="1" t="s">
        <v>860</v>
      </c>
    </row>
    <row r="290" spans="1:1" x14ac:dyDescent="0.25">
      <c r="A290" s="1" t="s">
        <v>864</v>
      </c>
    </row>
    <row r="291" spans="1:1" x14ac:dyDescent="0.25">
      <c r="A291" s="1" t="s">
        <v>878</v>
      </c>
    </row>
    <row r="292" spans="1:1" x14ac:dyDescent="0.25">
      <c r="A292" s="1" t="s">
        <v>880</v>
      </c>
    </row>
    <row r="293" spans="1:1" x14ac:dyDescent="0.25">
      <c r="A293" s="1" t="s">
        <v>886</v>
      </c>
    </row>
    <row r="294" spans="1:1" x14ac:dyDescent="0.25">
      <c r="A294" s="1" t="s">
        <v>902</v>
      </c>
    </row>
    <row r="295" spans="1:1" x14ac:dyDescent="0.25">
      <c r="A295" s="1" t="s">
        <v>907</v>
      </c>
    </row>
    <row r="296" spans="1:1" x14ac:dyDescent="0.25">
      <c r="A296" s="1" t="s">
        <v>913</v>
      </c>
    </row>
    <row r="297" spans="1:1" x14ac:dyDescent="0.25">
      <c r="A297" s="1" t="s">
        <v>923</v>
      </c>
    </row>
    <row r="298" spans="1:1" x14ac:dyDescent="0.25">
      <c r="A298" s="1" t="s">
        <v>925</v>
      </c>
    </row>
    <row r="299" spans="1:1" x14ac:dyDescent="0.25">
      <c r="A299" s="1" t="s">
        <v>929</v>
      </c>
    </row>
    <row r="300" spans="1:1" x14ac:dyDescent="0.25">
      <c r="A300" s="1" t="s">
        <v>933</v>
      </c>
    </row>
    <row r="301" spans="1:1" x14ac:dyDescent="0.25">
      <c r="A301" s="1" t="s">
        <v>939</v>
      </c>
    </row>
    <row r="302" spans="1:1" x14ac:dyDescent="0.25">
      <c r="A302" s="1" t="s">
        <v>962</v>
      </c>
    </row>
    <row r="303" spans="1:1" x14ac:dyDescent="0.25">
      <c r="A303" s="1" t="s">
        <v>964</v>
      </c>
    </row>
    <row r="304" spans="1:1" x14ac:dyDescent="0.25">
      <c r="A304" s="1" t="s">
        <v>966</v>
      </c>
    </row>
    <row r="305" spans="1:1" x14ac:dyDescent="0.25">
      <c r="A305" s="1" t="s">
        <v>972</v>
      </c>
    </row>
    <row r="306" spans="1:1" x14ac:dyDescent="0.25">
      <c r="A306" s="1" t="s">
        <v>980</v>
      </c>
    </row>
    <row r="307" spans="1:1" x14ac:dyDescent="0.25">
      <c r="A307" s="1" t="s">
        <v>982</v>
      </c>
    </row>
    <row r="308" spans="1:1" x14ac:dyDescent="0.25">
      <c r="A308" s="1" t="s">
        <v>988</v>
      </c>
    </row>
    <row r="309" spans="1:1" x14ac:dyDescent="0.25">
      <c r="A309" s="1" t="s">
        <v>990</v>
      </c>
    </row>
    <row r="310" spans="1:1" x14ac:dyDescent="0.25">
      <c r="A310" s="1" t="s">
        <v>992</v>
      </c>
    </row>
    <row r="311" spans="1:1" x14ac:dyDescent="0.25">
      <c r="A311" s="1" t="s">
        <v>1008</v>
      </c>
    </row>
    <row r="312" spans="1:1" x14ac:dyDescent="0.25">
      <c r="A312" s="1" t="s">
        <v>1010</v>
      </c>
    </row>
    <row r="313" spans="1:1" x14ac:dyDescent="0.25">
      <c r="A313" s="1" t="s">
        <v>1012</v>
      </c>
    </row>
    <row r="314" spans="1:1" x14ac:dyDescent="0.25">
      <c r="A314" s="1" t="s">
        <v>1023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8EEE1-86FB-46D8-9D2D-97790EAE3020}">
  <dimension ref="A1:G314"/>
  <sheetViews>
    <sheetView workbookViewId="0"/>
  </sheetViews>
  <sheetFormatPr defaultRowHeight="15" x14ac:dyDescent="0.25"/>
  <cols>
    <col min="1" max="1" width="14.7109375" customWidth="1"/>
  </cols>
  <sheetData>
    <row r="1" spans="1:7" x14ac:dyDescent="0.25">
      <c r="A1" s="1" t="s">
        <v>1198</v>
      </c>
      <c r="B1" s="1" t="s">
        <v>1199</v>
      </c>
      <c r="C1" s="1" t="s">
        <v>1190</v>
      </c>
      <c r="D1" s="1" t="s">
        <v>1192</v>
      </c>
      <c r="E1" s="1" t="s">
        <v>1191</v>
      </c>
      <c r="F1" s="1" t="s">
        <v>1189</v>
      </c>
      <c r="G1" s="1" t="s">
        <v>1193</v>
      </c>
    </row>
    <row r="2" spans="1:7" x14ac:dyDescent="0.25">
      <c r="A2" s="1" t="s">
        <v>7</v>
      </c>
      <c r="B2" s="1">
        <v>73775</v>
      </c>
      <c r="C2" s="1">
        <v>10819</v>
      </c>
      <c r="D2" s="1">
        <v>24317</v>
      </c>
      <c r="E2" s="1">
        <v>22392</v>
      </c>
      <c r="F2" s="1">
        <v>16727</v>
      </c>
      <c r="G2" s="1">
        <v>10339</v>
      </c>
    </row>
    <row r="3" spans="1:7" x14ac:dyDescent="0.25">
      <c r="A3" s="1" t="s">
        <v>10</v>
      </c>
      <c r="B3" s="1">
        <v>43222</v>
      </c>
      <c r="C3" s="1">
        <v>9908</v>
      </c>
      <c r="D3" s="1">
        <v>15386</v>
      </c>
      <c r="E3" s="1">
        <v>11000</v>
      </c>
      <c r="F3" s="1">
        <v>10291</v>
      </c>
      <c r="G3" s="1">
        <v>6545</v>
      </c>
    </row>
    <row r="4" spans="1:7" x14ac:dyDescent="0.25">
      <c r="A4" s="1" t="s">
        <v>12</v>
      </c>
      <c r="B4" s="1">
        <v>42918</v>
      </c>
      <c r="C4" s="1">
        <v>7260</v>
      </c>
      <c r="D4" s="1">
        <v>15148</v>
      </c>
      <c r="E4" s="1">
        <v>12791</v>
      </c>
      <c r="F4" s="1">
        <v>9413</v>
      </c>
      <c r="G4" s="1">
        <v>5566</v>
      </c>
    </row>
    <row r="5" spans="1:7" x14ac:dyDescent="0.25">
      <c r="A5" s="1" t="s">
        <v>14</v>
      </c>
      <c r="B5" s="1">
        <v>40542</v>
      </c>
      <c r="C5" s="1">
        <v>8676</v>
      </c>
      <c r="D5" s="1">
        <v>12882</v>
      </c>
      <c r="E5" s="1">
        <v>11886</v>
      </c>
      <c r="F5" s="1">
        <v>9613</v>
      </c>
      <c r="G5" s="1">
        <v>6161</v>
      </c>
    </row>
    <row r="6" spans="1:7" x14ac:dyDescent="0.25">
      <c r="A6" s="1" t="s">
        <v>16</v>
      </c>
      <c r="B6" s="1">
        <v>37451</v>
      </c>
      <c r="C6" s="1">
        <v>7886</v>
      </c>
      <c r="D6" s="1">
        <v>12463</v>
      </c>
      <c r="E6" s="1">
        <v>10155</v>
      </c>
      <c r="F6" s="1">
        <v>8373</v>
      </c>
      <c r="G6" s="1">
        <v>6460</v>
      </c>
    </row>
    <row r="7" spans="1:7" x14ac:dyDescent="0.25">
      <c r="A7" s="1" t="s">
        <v>18</v>
      </c>
      <c r="B7" s="1">
        <v>34014</v>
      </c>
      <c r="C7" s="1">
        <v>7051</v>
      </c>
      <c r="D7" s="1">
        <v>11277</v>
      </c>
      <c r="E7" s="1">
        <v>9783</v>
      </c>
      <c r="F7" s="1">
        <v>7514</v>
      </c>
      <c r="G7" s="1">
        <v>5440</v>
      </c>
    </row>
    <row r="8" spans="1:7" x14ac:dyDescent="0.25">
      <c r="A8" s="1" t="s">
        <v>20</v>
      </c>
      <c r="B8" s="1">
        <v>34748</v>
      </c>
      <c r="C8" s="1">
        <v>6339</v>
      </c>
      <c r="D8" s="1">
        <v>12614</v>
      </c>
      <c r="E8" s="1">
        <v>9486</v>
      </c>
      <c r="F8" s="1">
        <v>7993</v>
      </c>
      <c r="G8" s="1">
        <v>4655</v>
      </c>
    </row>
    <row r="9" spans="1:7" x14ac:dyDescent="0.25">
      <c r="A9" s="1" t="s">
        <v>22</v>
      </c>
      <c r="B9" s="1">
        <v>31844</v>
      </c>
      <c r="C9" s="1">
        <v>6252</v>
      </c>
      <c r="D9" s="1">
        <v>10470</v>
      </c>
      <c r="E9" s="1">
        <v>9325</v>
      </c>
      <c r="F9" s="1">
        <v>6790</v>
      </c>
      <c r="G9" s="1">
        <v>5259</v>
      </c>
    </row>
    <row r="10" spans="1:7" x14ac:dyDescent="0.25">
      <c r="A10" s="1" t="s">
        <v>24</v>
      </c>
      <c r="B10" s="1">
        <v>31917</v>
      </c>
      <c r="C10" s="1">
        <v>5633</v>
      </c>
      <c r="D10" s="1">
        <v>9857</v>
      </c>
      <c r="E10" s="1">
        <v>10009</v>
      </c>
      <c r="F10" s="1">
        <v>7457</v>
      </c>
      <c r="G10" s="1">
        <v>4594</v>
      </c>
    </row>
    <row r="11" spans="1:7" x14ac:dyDescent="0.25">
      <c r="A11" s="1" t="s">
        <v>26</v>
      </c>
      <c r="B11" s="1">
        <v>27989</v>
      </c>
      <c r="C11" s="1">
        <v>7982</v>
      </c>
      <c r="D11" s="1">
        <v>8617</v>
      </c>
      <c r="E11" s="1">
        <v>8281</v>
      </c>
      <c r="F11" s="1">
        <v>5967</v>
      </c>
      <c r="G11" s="1">
        <v>5124</v>
      </c>
    </row>
    <row r="12" spans="1:7" x14ac:dyDescent="0.25">
      <c r="A12" s="1" t="s">
        <v>28</v>
      </c>
      <c r="B12" s="1">
        <v>28287</v>
      </c>
      <c r="C12" s="1">
        <v>6845</v>
      </c>
      <c r="D12" s="1">
        <v>8089</v>
      </c>
      <c r="E12" s="1">
        <v>8442</v>
      </c>
      <c r="F12" s="1">
        <v>6716</v>
      </c>
      <c r="G12" s="1">
        <v>5040</v>
      </c>
    </row>
    <row r="13" spans="1:7" x14ac:dyDescent="0.25">
      <c r="A13" s="1" t="s">
        <v>30</v>
      </c>
      <c r="B13" s="1">
        <v>31073</v>
      </c>
      <c r="C13" s="1">
        <v>3881</v>
      </c>
      <c r="D13" s="1">
        <v>11066</v>
      </c>
      <c r="E13" s="1">
        <v>9061</v>
      </c>
      <c r="F13" s="1">
        <v>6615</v>
      </c>
      <c r="G13" s="1">
        <v>4331</v>
      </c>
    </row>
    <row r="14" spans="1:7" x14ac:dyDescent="0.25">
      <c r="A14" s="1" t="s">
        <v>32</v>
      </c>
      <c r="B14" s="1">
        <v>27298</v>
      </c>
      <c r="C14" s="1">
        <v>5438</v>
      </c>
      <c r="D14" s="1">
        <v>8758</v>
      </c>
      <c r="E14" s="1">
        <v>6690</v>
      </c>
      <c r="F14" s="1">
        <v>6268</v>
      </c>
      <c r="G14" s="1">
        <v>5582</v>
      </c>
    </row>
    <row r="15" spans="1:7" x14ac:dyDescent="0.25">
      <c r="A15" s="1" t="s">
        <v>34</v>
      </c>
      <c r="B15" s="1">
        <v>26014</v>
      </c>
      <c r="C15" s="1">
        <v>6576</v>
      </c>
      <c r="D15" s="1">
        <v>8168</v>
      </c>
      <c r="E15" s="1">
        <v>7778</v>
      </c>
      <c r="F15" s="1">
        <v>5496</v>
      </c>
      <c r="G15" s="1">
        <v>4572</v>
      </c>
    </row>
    <row r="16" spans="1:7" x14ac:dyDescent="0.25">
      <c r="A16" s="1" t="s">
        <v>36</v>
      </c>
      <c r="B16" s="1">
        <v>26567</v>
      </c>
      <c r="C16" s="1">
        <v>5368</v>
      </c>
      <c r="D16" s="1">
        <v>9776</v>
      </c>
      <c r="E16" s="1">
        <v>7483</v>
      </c>
      <c r="F16" s="1">
        <v>5699</v>
      </c>
      <c r="G16" s="1">
        <v>3609</v>
      </c>
    </row>
    <row r="17" spans="1:7" x14ac:dyDescent="0.25">
      <c r="A17" s="1" t="s">
        <v>38</v>
      </c>
      <c r="B17" s="1">
        <v>23236</v>
      </c>
      <c r="C17" s="1">
        <v>8573</v>
      </c>
      <c r="D17" s="1">
        <v>6159</v>
      </c>
      <c r="E17" s="1">
        <v>8298</v>
      </c>
      <c r="F17" s="1">
        <v>4628</v>
      </c>
      <c r="G17" s="1">
        <v>4151</v>
      </c>
    </row>
    <row r="18" spans="1:7" x14ac:dyDescent="0.25">
      <c r="A18" s="1" t="s">
        <v>40</v>
      </c>
      <c r="B18" s="1">
        <v>25238</v>
      </c>
      <c r="C18" s="1">
        <v>6356</v>
      </c>
      <c r="D18" s="1">
        <v>8758</v>
      </c>
      <c r="E18" s="1">
        <v>6889</v>
      </c>
      <c r="F18" s="1">
        <v>5841</v>
      </c>
      <c r="G18" s="1">
        <v>3750</v>
      </c>
    </row>
    <row r="19" spans="1:7" x14ac:dyDescent="0.25">
      <c r="A19" s="1" t="s">
        <v>42</v>
      </c>
      <c r="B19" s="1">
        <v>26037</v>
      </c>
      <c r="C19" s="1">
        <v>4863</v>
      </c>
      <c r="D19" s="1">
        <v>9176</v>
      </c>
      <c r="E19" s="1">
        <v>7194</v>
      </c>
      <c r="F19" s="1">
        <v>5780</v>
      </c>
      <c r="G19" s="1">
        <v>3887</v>
      </c>
    </row>
    <row r="20" spans="1:7" x14ac:dyDescent="0.25">
      <c r="A20" s="1" t="s">
        <v>44</v>
      </c>
      <c r="B20" s="1">
        <v>22868</v>
      </c>
      <c r="C20" s="1">
        <v>6771</v>
      </c>
      <c r="D20" s="1">
        <v>6500</v>
      </c>
      <c r="E20" s="1">
        <v>7142</v>
      </c>
      <c r="F20" s="1">
        <v>5174</v>
      </c>
      <c r="G20" s="1">
        <v>4052</v>
      </c>
    </row>
    <row r="21" spans="1:7" x14ac:dyDescent="0.25">
      <c r="A21" s="1" t="s">
        <v>46</v>
      </c>
      <c r="B21" s="1">
        <v>21293</v>
      </c>
      <c r="C21" s="1">
        <v>7813</v>
      </c>
      <c r="D21" s="1">
        <v>6518</v>
      </c>
      <c r="E21" s="1">
        <v>5392</v>
      </c>
      <c r="F21" s="1">
        <v>5410</v>
      </c>
      <c r="G21" s="1">
        <v>3973</v>
      </c>
    </row>
    <row r="22" spans="1:7" x14ac:dyDescent="0.25">
      <c r="A22" s="1" t="s">
        <v>48</v>
      </c>
      <c r="B22" s="1">
        <v>25395</v>
      </c>
      <c r="C22" s="1">
        <v>3635</v>
      </c>
      <c r="D22" s="1">
        <v>9000</v>
      </c>
      <c r="E22" s="1">
        <v>7268</v>
      </c>
      <c r="F22" s="1">
        <v>5930</v>
      </c>
      <c r="G22" s="1">
        <v>3197</v>
      </c>
    </row>
    <row r="23" spans="1:7" x14ac:dyDescent="0.25">
      <c r="A23" s="1" t="s">
        <v>50</v>
      </c>
      <c r="B23" s="1">
        <v>24573</v>
      </c>
      <c r="C23" s="1">
        <v>4246</v>
      </c>
      <c r="D23" s="1">
        <v>8185</v>
      </c>
      <c r="E23" s="1">
        <v>5896</v>
      </c>
      <c r="F23" s="1">
        <v>4910</v>
      </c>
      <c r="G23" s="1">
        <v>5582</v>
      </c>
    </row>
    <row r="24" spans="1:7" x14ac:dyDescent="0.25">
      <c r="A24" s="1" t="s">
        <v>52</v>
      </c>
      <c r="B24" s="1">
        <v>22882</v>
      </c>
      <c r="C24" s="1">
        <v>5382</v>
      </c>
      <c r="D24" s="1">
        <v>6199</v>
      </c>
      <c r="E24" s="1">
        <v>7607</v>
      </c>
      <c r="F24" s="1">
        <v>4698</v>
      </c>
      <c r="G24" s="1">
        <v>4378</v>
      </c>
    </row>
    <row r="25" spans="1:7" x14ac:dyDescent="0.25">
      <c r="A25" s="1" t="s">
        <v>54</v>
      </c>
      <c r="B25" s="1">
        <v>22943</v>
      </c>
      <c r="C25" s="1">
        <v>4676</v>
      </c>
      <c r="D25" s="1">
        <v>7785</v>
      </c>
      <c r="E25" s="1">
        <v>6768</v>
      </c>
      <c r="F25" s="1">
        <v>4932</v>
      </c>
      <c r="G25" s="1">
        <v>3458</v>
      </c>
    </row>
    <row r="26" spans="1:7" x14ac:dyDescent="0.25">
      <c r="A26" s="1" t="s">
        <v>56</v>
      </c>
      <c r="B26" s="1">
        <v>22113</v>
      </c>
      <c r="C26" s="1">
        <v>4037</v>
      </c>
      <c r="D26" s="1">
        <v>8809</v>
      </c>
      <c r="E26" s="1">
        <v>6405</v>
      </c>
      <c r="F26" s="1">
        <v>4381</v>
      </c>
      <c r="G26" s="1">
        <v>2518</v>
      </c>
    </row>
    <row r="27" spans="1:7" x14ac:dyDescent="0.25">
      <c r="A27" s="1" t="s">
        <v>58</v>
      </c>
      <c r="B27" s="1">
        <v>22314</v>
      </c>
      <c r="C27" s="1">
        <v>3676</v>
      </c>
      <c r="D27" s="1">
        <v>7567</v>
      </c>
      <c r="E27" s="1">
        <v>6603</v>
      </c>
      <c r="F27" s="1">
        <v>5053</v>
      </c>
      <c r="G27" s="1">
        <v>3091</v>
      </c>
    </row>
    <row r="28" spans="1:7" x14ac:dyDescent="0.25">
      <c r="A28" s="1" t="s">
        <v>60</v>
      </c>
      <c r="B28" s="1">
        <v>18104</v>
      </c>
      <c r="C28" s="1">
        <v>7755</v>
      </c>
      <c r="D28" s="1">
        <v>5055</v>
      </c>
      <c r="E28" s="1">
        <v>4749</v>
      </c>
      <c r="F28" s="1">
        <v>4237</v>
      </c>
      <c r="G28" s="1">
        <v>4063</v>
      </c>
    </row>
    <row r="29" spans="1:7" x14ac:dyDescent="0.25">
      <c r="A29" s="1" t="s">
        <v>62</v>
      </c>
      <c r="B29" s="1">
        <v>21391</v>
      </c>
      <c r="C29" s="1">
        <v>2800</v>
      </c>
      <c r="D29" s="1">
        <v>7038</v>
      </c>
      <c r="E29" s="1">
        <v>5807</v>
      </c>
      <c r="F29" s="1">
        <v>5863</v>
      </c>
      <c r="G29" s="1">
        <v>2683</v>
      </c>
    </row>
    <row r="30" spans="1:7" x14ac:dyDescent="0.25">
      <c r="A30" s="1" t="s">
        <v>64</v>
      </c>
      <c r="B30" s="1">
        <v>20316</v>
      </c>
      <c r="C30" s="1">
        <v>3676</v>
      </c>
      <c r="D30" s="1">
        <v>7224</v>
      </c>
      <c r="E30" s="1">
        <v>6403</v>
      </c>
      <c r="F30" s="1">
        <v>4326</v>
      </c>
      <c r="G30" s="1">
        <v>2363</v>
      </c>
    </row>
    <row r="31" spans="1:7" x14ac:dyDescent="0.25">
      <c r="A31" s="1" t="s">
        <v>66</v>
      </c>
      <c r="B31" s="1">
        <v>16986</v>
      </c>
      <c r="C31" s="1">
        <v>6141</v>
      </c>
      <c r="D31" s="1">
        <v>5446</v>
      </c>
      <c r="E31" s="1">
        <v>4192</v>
      </c>
      <c r="F31" s="1">
        <v>4186</v>
      </c>
      <c r="G31" s="1">
        <v>3162</v>
      </c>
    </row>
    <row r="32" spans="1:7" x14ac:dyDescent="0.25">
      <c r="A32" s="1" t="s">
        <v>68</v>
      </c>
      <c r="B32" s="1">
        <v>17958</v>
      </c>
      <c r="C32" s="1">
        <v>5023</v>
      </c>
      <c r="D32" s="1">
        <v>6508</v>
      </c>
      <c r="E32" s="1">
        <v>5154</v>
      </c>
      <c r="F32" s="1">
        <v>3589</v>
      </c>
      <c r="G32" s="1">
        <v>2707</v>
      </c>
    </row>
    <row r="33" spans="1:7" x14ac:dyDescent="0.25">
      <c r="A33" s="1" t="s">
        <v>70</v>
      </c>
      <c r="B33" s="1">
        <v>15240</v>
      </c>
      <c r="C33" s="1">
        <v>7514</v>
      </c>
      <c r="D33" s="1">
        <v>4093</v>
      </c>
      <c r="E33" s="1">
        <v>4330</v>
      </c>
      <c r="F33" s="1">
        <v>3410</v>
      </c>
      <c r="G33" s="1">
        <v>3407</v>
      </c>
    </row>
    <row r="34" spans="1:7" x14ac:dyDescent="0.25">
      <c r="A34" s="1" t="s">
        <v>72</v>
      </c>
      <c r="B34" s="1">
        <v>18730</v>
      </c>
      <c r="C34" s="1">
        <v>3680</v>
      </c>
      <c r="D34" s="1">
        <v>5875</v>
      </c>
      <c r="E34" s="1">
        <v>6169</v>
      </c>
      <c r="F34" s="1">
        <v>3870</v>
      </c>
      <c r="G34" s="1">
        <v>2816</v>
      </c>
    </row>
    <row r="35" spans="1:7" x14ac:dyDescent="0.25">
      <c r="A35" s="1" t="s">
        <v>74</v>
      </c>
      <c r="B35" s="1">
        <v>16840</v>
      </c>
      <c r="C35" s="1">
        <v>4963</v>
      </c>
      <c r="D35" s="1">
        <v>5677</v>
      </c>
      <c r="E35" s="1">
        <v>4497</v>
      </c>
      <c r="F35" s="1">
        <v>4053</v>
      </c>
      <c r="G35" s="1">
        <v>2613</v>
      </c>
    </row>
    <row r="36" spans="1:7" x14ac:dyDescent="0.25">
      <c r="A36" s="1" t="s">
        <v>76</v>
      </c>
      <c r="B36" s="1">
        <v>15029</v>
      </c>
      <c r="C36" s="1">
        <v>6583</v>
      </c>
      <c r="D36" s="1">
        <v>3533</v>
      </c>
      <c r="E36" s="1">
        <v>5031</v>
      </c>
      <c r="F36" s="1">
        <v>3325</v>
      </c>
      <c r="G36" s="1">
        <v>3140</v>
      </c>
    </row>
    <row r="37" spans="1:7" x14ac:dyDescent="0.25">
      <c r="A37" s="1" t="s">
        <v>78</v>
      </c>
      <c r="B37" s="1">
        <v>16230</v>
      </c>
      <c r="C37" s="1">
        <v>5241</v>
      </c>
      <c r="D37" s="1">
        <v>4913</v>
      </c>
      <c r="E37" s="1">
        <v>5003</v>
      </c>
      <c r="F37" s="1">
        <v>3438</v>
      </c>
      <c r="G37" s="1">
        <v>2876</v>
      </c>
    </row>
    <row r="38" spans="1:7" x14ac:dyDescent="0.25">
      <c r="A38" s="1" t="s">
        <v>80</v>
      </c>
      <c r="B38" s="1">
        <v>17527</v>
      </c>
      <c r="C38" s="1">
        <v>3626</v>
      </c>
      <c r="D38" s="1">
        <v>5845</v>
      </c>
      <c r="E38" s="1">
        <v>5553</v>
      </c>
      <c r="F38" s="1">
        <v>3596</v>
      </c>
      <c r="G38" s="1">
        <v>2533</v>
      </c>
    </row>
    <row r="39" spans="1:7" x14ac:dyDescent="0.25">
      <c r="A39" s="1" t="s">
        <v>82</v>
      </c>
      <c r="B39" s="1">
        <v>17818</v>
      </c>
      <c r="C39" s="1">
        <v>3191</v>
      </c>
      <c r="D39" s="1">
        <v>5784</v>
      </c>
      <c r="E39" s="1">
        <v>4743</v>
      </c>
      <c r="F39" s="1">
        <v>4240</v>
      </c>
      <c r="G39" s="1">
        <v>3051</v>
      </c>
    </row>
    <row r="40" spans="1:7" x14ac:dyDescent="0.25">
      <c r="A40" s="1" t="s">
        <v>84</v>
      </c>
      <c r="B40" s="1">
        <v>15459</v>
      </c>
      <c r="C40" s="1">
        <v>5544</v>
      </c>
      <c r="D40" s="1">
        <v>4001</v>
      </c>
      <c r="E40" s="1">
        <v>4738</v>
      </c>
      <c r="F40" s="1">
        <v>3364</v>
      </c>
      <c r="G40" s="1">
        <v>3356</v>
      </c>
    </row>
    <row r="41" spans="1:7" x14ac:dyDescent="0.25">
      <c r="A41" s="1" t="s">
        <v>86</v>
      </c>
      <c r="B41" s="1">
        <v>16570</v>
      </c>
      <c r="C41" s="1">
        <v>3864</v>
      </c>
      <c r="D41" s="1">
        <v>4507</v>
      </c>
      <c r="E41" s="1">
        <v>4906</v>
      </c>
      <c r="F41" s="1">
        <v>4600</v>
      </c>
      <c r="G41" s="1">
        <v>2557</v>
      </c>
    </row>
    <row r="42" spans="1:7" x14ac:dyDescent="0.25">
      <c r="A42" s="1" t="s">
        <v>88</v>
      </c>
      <c r="B42" s="1">
        <v>15344</v>
      </c>
      <c r="C42" s="1">
        <v>4665</v>
      </c>
      <c r="D42" s="1">
        <v>4186</v>
      </c>
      <c r="E42" s="1">
        <v>4424</v>
      </c>
      <c r="F42" s="1">
        <v>3302</v>
      </c>
      <c r="G42" s="1">
        <v>3432</v>
      </c>
    </row>
    <row r="43" spans="1:7" x14ac:dyDescent="0.25">
      <c r="A43" s="1" t="s">
        <v>90</v>
      </c>
      <c r="B43" s="1">
        <v>15664</v>
      </c>
      <c r="C43" s="1">
        <v>3493</v>
      </c>
      <c r="D43" s="1">
        <v>4925</v>
      </c>
      <c r="E43" s="1">
        <v>4860</v>
      </c>
      <c r="F43" s="1">
        <v>3101</v>
      </c>
      <c r="G43" s="1">
        <v>2778</v>
      </c>
    </row>
    <row r="44" spans="1:7" x14ac:dyDescent="0.25">
      <c r="A44" s="1" t="s">
        <v>92</v>
      </c>
      <c r="B44" s="1">
        <v>16419</v>
      </c>
      <c r="C44" s="1">
        <v>2693</v>
      </c>
      <c r="D44" s="1">
        <v>5779</v>
      </c>
      <c r="E44" s="1">
        <v>4689</v>
      </c>
      <c r="F44" s="1">
        <v>3924</v>
      </c>
      <c r="G44" s="1">
        <v>2027</v>
      </c>
    </row>
    <row r="45" spans="1:7" x14ac:dyDescent="0.25">
      <c r="A45" s="1" t="s">
        <v>94</v>
      </c>
      <c r="B45" s="1">
        <v>16628</v>
      </c>
      <c r="C45" s="1">
        <v>2276</v>
      </c>
      <c r="D45" s="1">
        <v>5667</v>
      </c>
      <c r="E45" s="1">
        <v>4291</v>
      </c>
      <c r="F45" s="1">
        <v>2600</v>
      </c>
      <c r="G45" s="1">
        <v>4070</v>
      </c>
    </row>
    <row r="46" spans="1:7" x14ac:dyDescent="0.25">
      <c r="A46" s="1" t="s">
        <v>96</v>
      </c>
      <c r="B46" s="1">
        <v>11367</v>
      </c>
      <c r="C46" s="1">
        <v>7130</v>
      </c>
      <c r="D46" s="1">
        <v>3536</v>
      </c>
      <c r="E46" s="1">
        <v>2511</v>
      </c>
      <c r="F46" s="1">
        <v>2755</v>
      </c>
      <c r="G46" s="1">
        <v>2565</v>
      </c>
    </row>
    <row r="47" spans="1:7" x14ac:dyDescent="0.25">
      <c r="A47" s="1" t="s">
        <v>98</v>
      </c>
      <c r="B47" s="1">
        <v>15045</v>
      </c>
      <c r="C47" s="1">
        <v>3159</v>
      </c>
      <c r="D47" s="1">
        <v>5190</v>
      </c>
      <c r="E47" s="1">
        <v>4343</v>
      </c>
      <c r="F47" s="1">
        <v>3325</v>
      </c>
      <c r="G47" s="1">
        <v>2187</v>
      </c>
    </row>
    <row r="48" spans="1:7" x14ac:dyDescent="0.25">
      <c r="A48" s="1" t="s">
        <v>100</v>
      </c>
      <c r="B48" s="1">
        <v>16172</v>
      </c>
      <c r="C48" s="1">
        <v>1804</v>
      </c>
      <c r="D48" s="1">
        <v>6264</v>
      </c>
      <c r="E48" s="1">
        <v>4101</v>
      </c>
      <c r="F48" s="1">
        <v>3708</v>
      </c>
      <c r="G48" s="1">
        <v>2099</v>
      </c>
    </row>
    <row r="49" spans="1:7" x14ac:dyDescent="0.25">
      <c r="A49" s="1" t="s">
        <v>102</v>
      </c>
      <c r="B49" s="1">
        <v>11947</v>
      </c>
      <c r="C49" s="1">
        <v>6009</v>
      </c>
      <c r="D49" s="1">
        <v>3410</v>
      </c>
      <c r="E49" s="1">
        <v>3116</v>
      </c>
      <c r="F49" s="1">
        <v>3053</v>
      </c>
      <c r="G49" s="1">
        <v>2368</v>
      </c>
    </row>
    <row r="50" spans="1:7" x14ac:dyDescent="0.25">
      <c r="A50" s="1" t="s">
        <v>104</v>
      </c>
      <c r="B50" s="1">
        <v>14947</v>
      </c>
      <c r="C50" s="1">
        <v>2995</v>
      </c>
      <c r="D50" s="1">
        <v>5903</v>
      </c>
      <c r="E50" s="1">
        <v>3036</v>
      </c>
      <c r="F50" s="1">
        <v>2629</v>
      </c>
      <c r="G50" s="1">
        <v>3379</v>
      </c>
    </row>
    <row r="51" spans="1:7" x14ac:dyDescent="0.25">
      <c r="A51" s="1" t="s">
        <v>106</v>
      </c>
      <c r="B51" s="1">
        <v>14747</v>
      </c>
      <c r="C51" s="1">
        <v>3075</v>
      </c>
      <c r="D51" s="1">
        <v>4246</v>
      </c>
      <c r="E51" s="1">
        <v>3404</v>
      </c>
      <c r="F51" s="1">
        <v>3539</v>
      </c>
      <c r="G51" s="1">
        <v>3558</v>
      </c>
    </row>
    <row r="52" spans="1:7" x14ac:dyDescent="0.25">
      <c r="A52" s="1" t="s">
        <v>108</v>
      </c>
      <c r="B52" s="1">
        <v>11313</v>
      </c>
      <c r="C52" s="1">
        <v>6308</v>
      </c>
      <c r="D52" s="1">
        <v>2729</v>
      </c>
      <c r="E52" s="1">
        <v>3584</v>
      </c>
      <c r="F52" s="1">
        <v>2456</v>
      </c>
      <c r="G52" s="1">
        <v>2544</v>
      </c>
    </row>
    <row r="53" spans="1:7" x14ac:dyDescent="0.25">
      <c r="A53" s="1" t="s">
        <v>110</v>
      </c>
      <c r="B53" s="1">
        <v>14323</v>
      </c>
      <c r="C53" s="1">
        <v>3200</v>
      </c>
      <c r="D53" s="1">
        <v>5432</v>
      </c>
      <c r="E53" s="1">
        <v>3995</v>
      </c>
      <c r="F53" s="1">
        <v>3014</v>
      </c>
      <c r="G53" s="1">
        <v>1882</v>
      </c>
    </row>
    <row r="54" spans="1:7" x14ac:dyDescent="0.25">
      <c r="A54" s="1" t="s">
        <v>112</v>
      </c>
      <c r="B54" s="1">
        <v>14383</v>
      </c>
      <c r="C54" s="1">
        <v>2443</v>
      </c>
      <c r="D54" s="1">
        <v>4105</v>
      </c>
      <c r="E54" s="1">
        <v>3241</v>
      </c>
      <c r="F54" s="1">
        <v>4107</v>
      </c>
      <c r="G54" s="1">
        <v>2930</v>
      </c>
    </row>
    <row r="55" spans="1:7" x14ac:dyDescent="0.25">
      <c r="A55" s="1" t="s">
        <v>114</v>
      </c>
      <c r="B55" s="1">
        <v>14217</v>
      </c>
      <c r="C55" s="1">
        <v>2431</v>
      </c>
      <c r="D55" s="1">
        <v>4429</v>
      </c>
      <c r="E55" s="1">
        <v>4560</v>
      </c>
      <c r="F55" s="1">
        <v>3478</v>
      </c>
      <c r="G55" s="1">
        <v>1750</v>
      </c>
    </row>
    <row r="56" spans="1:7" x14ac:dyDescent="0.25">
      <c r="A56" s="1" t="s">
        <v>116</v>
      </c>
      <c r="B56" s="1">
        <v>13523</v>
      </c>
      <c r="C56" s="1">
        <v>2918</v>
      </c>
      <c r="D56" s="1">
        <v>4284</v>
      </c>
      <c r="E56" s="1">
        <v>4439</v>
      </c>
      <c r="F56" s="1">
        <v>2769</v>
      </c>
      <c r="G56" s="1">
        <v>2031</v>
      </c>
    </row>
    <row r="57" spans="1:7" x14ac:dyDescent="0.25">
      <c r="A57" s="1" t="s">
        <v>118</v>
      </c>
      <c r="B57" s="1">
        <v>12290</v>
      </c>
      <c r="C57" s="1">
        <v>4100</v>
      </c>
      <c r="D57" s="1">
        <v>3172</v>
      </c>
      <c r="E57" s="1">
        <v>3611</v>
      </c>
      <c r="F57" s="1">
        <v>2927</v>
      </c>
      <c r="G57" s="1">
        <v>2580</v>
      </c>
    </row>
    <row r="58" spans="1:7" x14ac:dyDescent="0.25">
      <c r="A58" s="1" t="s">
        <v>120</v>
      </c>
      <c r="B58" s="1">
        <v>13669</v>
      </c>
      <c r="C58" s="1">
        <v>2485</v>
      </c>
      <c r="D58" s="1">
        <v>4885</v>
      </c>
      <c r="E58" s="1">
        <v>4444</v>
      </c>
      <c r="F58" s="1">
        <v>2885</v>
      </c>
      <c r="G58" s="1">
        <v>1455</v>
      </c>
    </row>
    <row r="59" spans="1:7" x14ac:dyDescent="0.25">
      <c r="A59" s="1" t="s">
        <v>122</v>
      </c>
      <c r="B59" s="1">
        <v>12478</v>
      </c>
      <c r="C59" s="1">
        <v>3536</v>
      </c>
      <c r="D59" s="1">
        <v>3429</v>
      </c>
      <c r="E59" s="1">
        <v>3654</v>
      </c>
      <c r="F59" s="1">
        <v>3191</v>
      </c>
      <c r="G59" s="1">
        <v>2204</v>
      </c>
    </row>
    <row r="60" spans="1:7" x14ac:dyDescent="0.25">
      <c r="A60" s="1" t="s">
        <v>124</v>
      </c>
      <c r="B60" s="1">
        <v>10633</v>
      </c>
      <c r="C60" s="1">
        <v>5050</v>
      </c>
      <c r="D60" s="1">
        <v>2797</v>
      </c>
      <c r="E60" s="1">
        <v>2922</v>
      </c>
      <c r="F60" s="1">
        <v>2397</v>
      </c>
      <c r="G60" s="1">
        <v>2517</v>
      </c>
    </row>
    <row r="61" spans="1:7" x14ac:dyDescent="0.25">
      <c r="A61" s="1" t="s">
        <v>126</v>
      </c>
      <c r="B61" s="1">
        <v>13104</v>
      </c>
      <c r="C61" s="1">
        <v>2085</v>
      </c>
      <c r="D61" s="1">
        <v>4419</v>
      </c>
      <c r="E61" s="1">
        <v>4163</v>
      </c>
      <c r="F61" s="1">
        <v>3098</v>
      </c>
      <c r="G61" s="1">
        <v>1424</v>
      </c>
    </row>
    <row r="62" spans="1:7" x14ac:dyDescent="0.25">
      <c r="A62" s="1" t="s">
        <v>128</v>
      </c>
      <c r="B62" s="1">
        <v>12316</v>
      </c>
      <c r="C62" s="1">
        <v>2807</v>
      </c>
      <c r="D62" s="1">
        <v>4620</v>
      </c>
      <c r="E62" s="1">
        <v>2610</v>
      </c>
      <c r="F62" s="1">
        <v>1906</v>
      </c>
      <c r="G62" s="1">
        <v>3180</v>
      </c>
    </row>
    <row r="63" spans="1:7" x14ac:dyDescent="0.25">
      <c r="A63" s="1" t="s">
        <v>130</v>
      </c>
      <c r="B63" s="1">
        <v>12866</v>
      </c>
      <c r="C63" s="1">
        <v>2071</v>
      </c>
      <c r="D63" s="1">
        <v>3704</v>
      </c>
      <c r="E63" s="1">
        <v>4414</v>
      </c>
      <c r="F63" s="1">
        <v>3003</v>
      </c>
      <c r="G63" s="1">
        <v>1745</v>
      </c>
    </row>
    <row r="64" spans="1:7" x14ac:dyDescent="0.25">
      <c r="A64" s="1" t="s">
        <v>132</v>
      </c>
      <c r="B64" s="1">
        <v>13047</v>
      </c>
      <c r="C64" s="1">
        <v>1812</v>
      </c>
      <c r="D64" s="1">
        <v>4204</v>
      </c>
      <c r="E64" s="1">
        <v>4261</v>
      </c>
      <c r="F64" s="1">
        <v>2804</v>
      </c>
      <c r="G64" s="1">
        <v>1778</v>
      </c>
    </row>
    <row r="65" spans="1:7" x14ac:dyDescent="0.25">
      <c r="A65" s="1" t="s">
        <v>134</v>
      </c>
      <c r="B65" s="1">
        <v>11824</v>
      </c>
      <c r="C65" s="1">
        <v>2977</v>
      </c>
      <c r="D65" s="1">
        <v>4348</v>
      </c>
      <c r="E65" s="1">
        <v>3755</v>
      </c>
      <c r="F65" s="1">
        <v>2086</v>
      </c>
      <c r="G65" s="1">
        <v>1635</v>
      </c>
    </row>
    <row r="66" spans="1:7" x14ac:dyDescent="0.25">
      <c r="A66" s="1" t="s">
        <v>136</v>
      </c>
      <c r="B66" s="1">
        <v>10828</v>
      </c>
      <c r="C66" s="1">
        <v>3927</v>
      </c>
      <c r="D66" s="1">
        <v>2814</v>
      </c>
      <c r="E66" s="1">
        <v>3373</v>
      </c>
      <c r="F66" s="1">
        <v>2030</v>
      </c>
      <c r="G66" s="1">
        <v>2611</v>
      </c>
    </row>
    <row r="67" spans="1:7" x14ac:dyDescent="0.25">
      <c r="A67" s="1" t="s">
        <v>138</v>
      </c>
      <c r="B67" s="1">
        <v>10214</v>
      </c>
      <c r="C67" s="1">
        <v>3512</v>
      </c>
      <c r="D67" s="1">
        <v>2716</v>
      </c>
      <c r="E67" s="1">
        <v>2727</v>
      </c>
      <c r="F67" s="1">
        <v>2189</v>
      </c>
      <c r="G67" s="1">
        <v>2582</v>
      </c>
    </row>
    <row r="68" spans="1:7" x14ac:dyDescent="0.25">
      <c r="A68" s="1" t="s">
        <v>140</v>
      </c>
      <c r="B68" s="1">
        <v>10089</v>
      </c>
      <c r="C68" s="1">
        <v>3409</v>
      </c>
      <c r="D68" s="1">
        <v>2574</v>
      </c>
      <c r="E68" s="1">
        <v>3072</v>
      </c>
      <c r="F68" s="1">
        <v>1913</v>
      </c>
      <c r="G68" s="1">
        <v>2530</v>
      </c>
    </row>
    <row r="69" spans="1:7" x14ac:dyDescent="0.25">
      <c r="A69" s="1" t="s">
        <v>145</v>
      </c>
      <c r="B69" s="1">
        <v>10540</v>
      </c>
      <c r="C69" s="1">
        <v>2514</v>
      </c>
      <c r="D69" s="1">
        <v>3426</v>
      </c>
      <c r="E69" s="1">
        <v>3380</v>
      </c>
      <c r="F69" s="1">
        <v>2250</v>
      </c>
      <c r="G69" s="1">
        <v>1484</v>
      </c>
    </row>
    <row r="70" spans="1:7" x14ac:dyDescent="0.25">
      <c r="A70" s="1" t="s">
        <v>147</v>
      </c>
      <c r="B70" s="1">
        <v>10378</v>
      </c>
      <c r="C70" s="1">
        <v>2687</v>
      </c>
      <c r="D70" s="1">
        <v>3492</v>
      </c>
      <c r="E70" s="1">
        <v>3000</v>
      </c>
      <c r="F70" s="1">
        <v>2206</v>
      </c>
      <c r="G70" s="1">
        <v>1680</v>
      </c>
    </row>
    <row r="71" spans="1:7" x14ac:dyDescent="0.25">
      <c r="A71" s="1" t="s">
        <v>149</v>
      </c>
      <c r="B71" s="1">
        <v>9503</v>
      </c>
      <c r="C71" s="1">
        <v>3548</v>
      </c>
      <c r="D71" s="1">
        <v>2223</v>
      </c>
      <c r="E71" s="1">
        <v>3587</v>
      </c>
      <c r="F71" s="1">
        <v>2070</v>
      </c>
      <c r="G71" s="1">
        <v>1623</v>
      </c>
    </row>
    <row r="72" spans="1:7" x14ac:dyDescent="0.25">
      <c r="A72" s="1" t="s">
        <v>151</v>
      </c>
      <c r="B72" s="1">
        <v>10238</v>
      </c>
      <c r="C72" s="1">
        <v>2661</v>
      </c>
      <c r="D72" s="1">
        <v>3083</v>
      </c>
      <c r="E72" s="1">
        <v>2943</v>
      </c>
      <c r="F72" s="1">
        <v>2006</v>
      </c>
      <c r="G72" s="1">
        <v>2206</v>
      </c>
    </row>
    <row r="73" spans="1:7" x14ac:dyDescent="0.25">
      <c r="A73" s="1" t="s">
        <v>153</v>
      </c>
      <c r="B73" s="1">
        <v>8888</v>
      </c>
      <c r="C73" s="1">
        <v>3806</v>
      </c>
      <c r="D73" s="1">
        <v>2650</v>
      </c>
      <c r="E73" s="1">
        <v>1929</v>
      </c>
      <c r="F73" s="1">
        <v>2243</v>
      </c>
      <c r="G73" s="1">
        <v>2066</v>
      </c>
    </row>
    <row r="74" spans="1:7" x14ac:dyDescent="0.25">
      <c r="A74" s="1" t="s">
        <v>155</v>
      </c>
      <c r="B74" s="1">
        <v>10700</v>
      </c>
      <c r="C74" s="1">
        <v>1794</v>
      </c>
      <c r="D74" s="1">
        <v>3563</v>
      </c>
      <c r="E74" s="1">
        <v>3220</v>
      </c>
      <c r="F74" s="1">
        <v>2573</v>
      </c>
      <c r="G74" s="1">
        <v>1344</v>
      </c>
    </row>
    <row r="75" spans="1:7" x14ac:dyDescent="0.25">
      <c r="A75" s="1" t="s">
        <v>157</v>
      </c>
      <c r="B75" s="1">
        <v>10867</v>
      </c>
      <c r="C75" s="1">
        <v>1390</v>
      </c>
      <c r="D75" s="1">
        <v>4009</v>
      </c>
      <c r="E75" s="1">
        <v>3214</v>
      </c>
      <c r="F75" s="1">
        <v>2375</v>
      </c>
      <c r="G75" s="1">
        <v>1269</v>
      </c>
    </row>
    <row r="76" spans="1:7" x14ac:dyDescent="0.25">
      <c r="A76" s="1" t="s">
        <v>159</v>
      </c>
      <c r="B76" s="1">
        <v>10571</v>
      </c>
      <c r="C76" s="1">
        <v>1596</v>
      </c>
      <c r="D76" s="1">
        <v>4233</v>
      </c>
      <c r="E76" s="1">
        <v>3208</v>
      </c>
      <c r="F76" s="1">
        <v>1997</v>
      </c>
      <c r="G76" s="1">
        <v>1133</v>
      </c>
    </row>
    <row r="77" spans="1:7" x14ac:dyDescent="0.25">
      <c r="A77" s="1" t="s">
        <v>161</v>
      </c>
      <c r="B77" s="1">
        <v>10465</v>
      </c>
      <c r="C77" s="1">
        <v>1767</v>
      </c>
      <c r="D77" s="1">
        <v>3157</v>
      </c>
      <c r="E77" s="1">
        <v>2247</v>
      </c>
      <c r="F77" s="1">
        <v>2027</v>
      </c>
      <c r="G77" s="1">
        <v>3034</v>
      </c>
    </row>
    <row r="78" spans="1:7" x14ac:dyDescent="0.25">
      <c r="A78" s="1" t="s">
        <v>163</v>
      </c>
      <c r="B78" s="1">
        <v>9693</v>
      </c>
      <c r="C78" s="1">
        <v>2529</v>
      </c>
      <c r="D78" s="1">
        <v>3122</v>
      </c>
      <c r="E78" s="1">
        <v>3310</v>
      </c>
      <c r="F78" s="1">
        <v>2038</v>
      </c>
      <c r="G78" s="1">
        <v>1223</v>
      </c>
    </row>
    <row r="79" spans="1:7" x14ac:dyDescent="0.25">
      <c r="A79" s="1" t="s">
        <v>165</v>
      </c>
      <c r="B79" s="1">
        <v>8754</v>
      </c>
      <c r="C79" s="1">
        <v>3385</v>
      </c>
      <c r="D79" s="1">
        <v>1994</v>
      </c>
      <c r="E79" s="1">
        <v>2970</v>
      </c>
      <c r="F79" s="1">
        <v>1959</v>
      </c>
      <c r="G79" s="1">
        <v>1831</v>
      </c>
    </row>
    <row r="80" spans="1:7" x14ac:dyDescent="0.25">
      <c r="A80" s="1" t="s">
        <v>167</v>
      </c>
      <c r="B80" s="1">
        <v>10277</v>
      </c>
      <c r="C80" s="1">
        <v>1784</v>
      </c>
      <c r="D80" s="1">
        <v>3553</v>
      </c>
      <c r="E80" s="1">
        <v>3451</v>
      </c>
      <c r="F80" s="1">
        <v>2077</v>
      </c>
      <c r="G80" s="1">
        <v>1196</v>
      </c>
    </row>
    <row r="81" spans="1:7" x14ac:dyDescent="0.25">
      <c r="A81" s="1" t="s">
        <v>169</v>
      </c>
      <c r="B81" s="1">
        <v>10268</v>
      </c>
      <c r="C81" s="1">
        <v>1431</v>
      </c>
      <c r="D81" s="1">
        <v>3632</v>
      </c>
      <c r="E81" s="1">
        <v>2890</v>
      </c>
      <c r="F81" s="1">
        <v>2435</v>
      </c>
      <c r="G81" s="1">
        <v>1311</v>
      </c>
    </row>
    <row r="82" spans="1:7" x14ac:dyDescent="0.25">
      <c r="A82" s="1" t="s">
        <v>171</v>
      </c>
      <c r="B82" s="1">
        <v>8736</v>
      </c>
      <c r="C82" s="1">
        <v>2905</v>
      </c>
      <c r="D82" s="1">
        <v>2886</v>
      </c>
      <c r="E82" s="1">
        <v>2684</v>
      </c>
      <c r="F82" s="1">
        <v>1774</v>
      </c>
      <c r="G82" s="1">
        <v>1392</v>
      </c>
    </row>
    <row r="83" spans="1:7" x14ac:dyDescent="0.25">
      <c r="A83" s="1" t="s">
        <v>173</v>
      </c>
      <c r="B83" s="1">
        <v>9982</v>
      </c>
      <c r="C83" s="1">
        <v>1557</v>
      </c>
      <c r="D83" s="1">
        <v>3572</v>
      </c>
      <c r="E83" s="1">
        <v>3040</v>
      </c>
      <c r="F83" s="1">
        <v>2179</v>
      </c>
      <c r="G83" s="1">
        <v>1191</v>
      </c>
    </row>
    <row r="84" spans="1:7" x14ac:dyDescent="0.25">
      <c r="A84" s="1" t="s">
        <v>175</v>
      </c>
      <c r="B84" s="1">
        <v>8298</v>
      </c>
      <c r="C84" s="1">
        <v>3124</v>
      </c>
      <c r="D84" s="1">
        <v>2686</v>
      </c>
      <c r="E84" s="1">
        <v>2659</v>
      </c>
      <c r="F84" s="1">
        <v>1619</v>
      </c>
      <c r="G84" s="1">
        <v>1334</v>
      </c>
    </row>
    <row r="85" spans="1:7" x14ac:dyDescent="0.25">
      <c r="A85" s="1" t="s">
        <v>177</v>
      </c>
      <c r="B85" s="1">
        <v>7745</v>
      </c>
      <c r="C85" s="1">
        <v>3630</v>
      </c>
      <c r="D85" s="1">
        <v>1555</v>
      </c>
      <c r="E85" s="1">
        <v>2722</v>
      </c>
      <c r="F85" s="1">
        <v>1796</v>
      </c>
      <c r="G85" s="1">
        <v>1672</v>
      </c>
    </row>
    <row r="86" spans="1:7" x14ac:dyDescent="0.25">
      <c r="A86" s="1" t="s">
        <v>179</v>
      </c>
      <c r="B86" s="1">
        <v>8548</v>
      </c>
      <c r="C86" s="1">
        <v>2781</v>
      </c>
      <c r="D86" s="1">
        <v>2221</v>
      </c>
      <c r="E86" s="1">
        <v>2683</v>
      </c>
      <c r="F86" s="1">
        <v>1876</v>
      </c>
      <c r="G86" s="1">
        <v>1768</v>
      </c>
    </row>
    <row r="87" spans="1:7" x14ac:dyDescent="0.25">
      <c r="A87" s="1" t="s">
        <v>181</v>
      </c>
      <c r="B87" s="1">
        <v>8022</v>
      </c>
      <c r="C87" s="1">
        <v>3037</v>
      </c>
      <c r="D87" s="1">
        <v>2324</v>
      </c>
      <c r="E87" s="1">
        <v>2234</v>
      </c>
      <c r="F87" s="1">
        <v>1817</v>
      </c>
      <c r="G87" s="1">
        <v>1647</v>
      </c>
    </row>
    <row r="88" spans="1:7" x14ac:dyDescent="0.25">
      <c r="A88" s="1" t="s">
        <v>186</v>
      </c>
      <c r="B88" s="1">
        <v>9480</v>
      </c>
      <c r="C88" s="1">
        <v>1165</v>
      </c>
      <c r="D88" s="1">
        <v>3079</v>
      </c>
      <c r="E88" s="1">
        <v>2676</v>
      </c>
      <c r="F88" s="1">
        <v>2194</v>
      </c>
      <c r="G88" s="1">
        <v>1531</v>
      </c>
    </row>
    <row r="89" spans="1:7" x14ac:dyDescent="0.25">
      <c r="A89" s="1" t="s">
        <v>188</v>
      </c>
      <c r="B89" s="1">
        <v>7198</v>
      </c>
      <c r="C89" s="1">
        <v>3189</v>
      </c>
      <c r="D89" s="1">
        <v>1518</v>
      </c>
      <c r="E89" s="1">
        <v>2356</v>
      </c>
      <c r="F89" s="1">
        <v>1673</v>
      </c>
      <c r="G89" s="1">
        <v>1651</v>
      </c>
    </row>
    <row r="90" spans="1:7" x14ac:dyDescent="0.25">
      <c r="A90" s="1" t="s">
        <v>190</v>
      </c>
      <c r="B90" s="1">
        <v>7761</v>
      </c>
      <c r="C90" s="1">
        <v>2416</v>
      </c>
      <c r="D90" s="1">
        <v>2330</v>
      </c>
      <c r="E90" s="1">
        <v>2418</v>
      </c>
      <c r="F90" s="1">
        <v>1579</v>
      </c>
      <c r="G90" s="1">
        <v>1434</v>
      </c>
    </row>
    <row r="91" spans="1:7" x14ac:dyDescent="0.25">
      <c r="A91" s="1" t="s">
        <v>192</v>
      </c>
      <c r="B91" s="1">
        <v>7537</v>
      </c>
      <c r="C91" s="1">
        <v>2579</v>
      </c>
      <c r="D91" s="1">
        <v>1995</v>
      </c>
      <c r="E91" s="1">
        <v>2611</v>
      </c>
      <c r="F91" s="1">
        <v>1362</v>
      </c>
      <c r="G91" s="1">
        <v>1569</v>
      </c>
    </row>
    <row r="92" spans="1:7" x14ac:dyDescent="0.25">
      <c r="A92" s="1" t="s">
        <v>194</v>
      </c>
      <c r="B92" s="1">
        <v>7034</v>
      </c>
      <c r="C92" s="1">
        <v>2989</v>
      </c>
      <c r="D92" s="1">
        <v>2072</v>
      </c>
      <c r="E92" s="1">
        <v>2096</v>
      </c>
      <c r="F92" s="1">
        <v>1566</v>
      </c>
      <c r="G92" s="1">
        <v>1300</v>
      </c>
    </row>
    <row r="93" spans="1:7" x14ac:dyDescent="0.25">
      <c r="A93" s="1" t="s">
        <v>196</v>
      </c>
      <c r="B93" s="1">
        <v>7072</v>
      </c>
      <c r="C93" s="1">
        <v>2929</v>
      </c>
      <c r="D93" s="1">
        <v>1972</v>
      </c>
      <c r="E93" s="1">
        <v>2234</v>
      </c>
      <c r="F93" s="1">
        <v>1707</v>
      </c>
      <c r="G93" s="1">
        <v>1159</v>
      </c>
    </row>
    <row r="94" spans="1:7" x14ac:dyDescent="0.25">
      <c r="A94" s="1" t="s">
        <v>198</v>
      </c>
      <c r="B94" s="1">
        <v>8873</v>
      </c>
      <c r="C94" s="1">
        <v>1138</v>
      </c>
      <c r="D94" s="1">
        <v>2584</v>
      </c>
      <c r="E94" s="1">
        <v>2414</v>
      </c>
      <c r="F94" s="1">
        <v>2510</v>
      </c>
      <c r="G94" s="1">
        <v>1365</v>
      </c>
    </row>
    <row r="95" spans="1:7" x14ac:dyDescent="0.25">
      <c r="A95" s="1" t="s">
        <v>200</v>
      </c>
      <c r="B95" s="1">
        <v>7174</v>
      </c>
      <c r="C95" s="1">
        <v>2830</v>
      </c>
      <c r="D95" s="1">
        <v>1924</v>
      </c>
      <c r="E95" s="1">
        <v>1973</v>
      </c>
      <c r="F95" s="1">
        <v>1542</v>
      </c>
      <c r="G95" s="1">
        <v>1735</v>
      </c>
    </row>
    <row r="96" spans="1:7" x14ac:dyDescent="0.25">
      <c r="A96" s="1" t="s">
        <v>206</v>
      </c>
      <c r="B96" s="1">
        <v>8646</v>
      </c>
      <c r="C96" s="1">
        <v>1183</v>
      </c>
      <c r="D96" s="1">
        <v>2918</v>
      </c>
      <c r="E96" s="1">
        <v>2481</v>
      </c>
      <c r="F96" s="1">
        <v>2284</v>
      </c>
      <c r="G96" s="1">
        <v>963</v>
      </c>
    </row>
    <row r="97" spans="1:7" x14ac:dyDescent="0.25">
      <c r="A97" s="1" t="s">
        <v>208</v>
      </c>
      <c r="B97" s="1">
        <v>7399</v>
      </c>
      <c r="C97" s="1">
        <v>2203</v>
      </c>
      <c r="D97" s="1">
        <v>1350</v>
      </c>
      <c r="E97" s="1">
        <v>2281</v>
      </c>
      <c r="F97" s="1">
        <v>2043</v>
      </c>
      <c r="G97" s="1">
        <v>1725</v>
      </c>
    </row>
    <row r="98" spans="1:7" x14ac:dyDescent="0.25">
      <c r="A98" s="1" t="s">
        <v>210</v>
      </c>
      <c r="B98" s="1">
        <v>6579</v>
      </c>
      <c r="C98" s="1">
        <v>3040</v>
      </c>
      <c r="D98" s="1">
        <v>2041</v>
      </c>
      <c r="E98" s="1">
        <v>1678</v>
      </c>
      <c r="F98" s="1">
        <v>1588</v>
      </c>
      <c r="G98" s="1">
        <v>1272</v>
      </c>
    </row>
    <row r="99" spans="1:7" x14ac:dyDescent="0.25">
      <c r="A99" s="1" t="s">
        <v>212</v>
      </c>
      <c r="B99" s="1">
        <v>7262</v>
      </c>
      <c r="C99" s="1">
        <v>2160</v>
      </c>
      <c r="D99" s="1">
        <v>2877</v>
      </c>
      <c r="E99" s="1">
        <v>2050</v>
      </c>
      <c r="F99" s="1">
        <v>1514</v>
      </c>
      <c r="G99" s="1">
        <v>821</v>
      </c>
    </row>
    <row r="100" spans="1:7" x14ac:dyDescent="0.25">
      <c r="A100" s="1" t="s">
        <v>214</v>
      </c>
      <c r="B100" s="1">
        <v>6614</v>
      </c>
      <c r="C100" s="1">
        <v>2763</v>
      </c>
      <c r="D100" s="1">
        <v>2090</v>
      </c>
      <c r="E100" s="1">
        <v>2035</v>
      </c>
      <c r="F100" s="1">
        <v>1441</v>
      </c>
      <c r="G100" s="1">
        <v>1048</v>
      </c>
    </row>
    <row r="101" spans="1:7" x14ac:dyDescent="0.25">
      <c r="A101" s="1" t="s">
        <v>216</v>
      </c>
      <c r="B101" s="1">
        <v>6653</v>
      </c>
      <c r="C101" s="1">
        <v>2682</v>
      </c>
      <c r="D101" s="1">
        <v>1931</v>
      </c>
      <c r="E101" s="1">
        <v>1949</v>
      </c>
      <c r="F101" s="1">
        <v>1382</v>
      </c>
      <c r="G101" s="1">
        <v>1391</v>
      </c>
    </row>
    <row r="102" spans="1:7" x14ac:dyDescent="0.25">
      <c r="A102" s="1" t="s">
        <v>218</v>
      </c>
      <c r="B102" s="1">
        <v>7877</v>
      </c>
      <c r="C102" s="1">
        <v>1399</v>
      </c>
      <c r="D102" s="1">
        <v>1651</v>
      </c>
      <c r="E102" s="1">
        <v>2075</v>
      </c>
      <c r="F102" s="1">
        <v>2671</v>
      </c>
      <c r="G102" s="1">
        <v>1480</v>
      </c>
    </row>
    <row r="103" spans="1:7" x14ac:dyDescent="0.25">
      <c r="A103" s="1" t="s">
        <v>220</v>
      </c>
      <c r="B103" s="1">
        <v>6062</v>
      </c>
      <c r="C103" s="1">
        <v>3172</v>
      </c>
      <c r="D103" s="1">
        <v>826</v>
      </c>
      <c r="E103" s="1">
        <v>2108</v>
      </c>
      <c r="F103" s="1">
        <v>1387</v>
      </c>
      <c r="G103" s="1">
        <v>1741</v>
      </c>
    </row>
    <row r="104" spans="1:7" x14ac:dyDescent="0.25">
      <c r="A104" s="1" t="s">
        <v>222</v>
      </c>
      <c r="B104" s="1">
        <v>7983</v>
      </c>
      <c r="C104" s="1">
        <v>1201</v>
      </c>
      <c r="D104" s="1">
        <v>2847</v>
      </c>
      <c r="E104" s="1">
        <v>2388</v>
      </c>
      <c r="F104" s="1">
        <v>1744</v>
      </c>
      <c r="G104" s="1">
        <v>1004</v>
      </c>
    </row>
    <row r="105" spans="1:7" x14ac:dyDescent="0.25">
      <c r="A105" s="1" t="s">
        <v>224</v>
      </c>
      <c r="B105" s="1">
        <v>6368</v>
      </c>
      <c r="C105" s="1">
        <v>2621</v>
      </c>
      <c r="D105" s="1">
        <v>1707</v>
      </c>
      <c r="E105" s="1">
        <v>1793</v>
      </c>
      <c r="F105" s="1">
        <v>1379</v>
      </c>
      <c r="G105" s="1">
        <v>1489</v>
      </c>
    </row>
    <row r="106" spans="1:7" x14ac:dyDescent="0.25">
      <c r="A106" s="1" t="s">
        <v>226</v>
      </c>
      <c r="B106" s="1">
        <v>6908</v>
      </c>
      <c r="C106" s="1">
        <v>2032</v>
      </c>
      <c r="D106" s="1">
        <v>2225</v>
      </c>
      <c r="E106" s="1">
        <v>2164</v>
      </c>
      <c r="F106" s="1">
        <v>1461</v>
      </c>
      <c r="G106" s="1">
        <v>1058</v>
      </c>
    </row>
    <row r="107" spans="1:7" x14ac:dyDescent="0.25">
      <c r="A107" s="1" t="s">
        <v>228</v>
      </c>
      <c r="B107" s="1">
        <v>6467</v>
      </c>
      <c r="C107" s="1">
        <v>2476</v>
      </c>
      <c r="D107" s="1">
        <v>1883</v>
      </c>
      <c r="E107" s="1">
        <v>2318</v>
      </c>
      <c r="F107" s="1">
        <v>1061</v>
      </c>
      <c r="G107" s="1">
        <v>1205</v>
      </c>
    </row>
    <row r="108" spans="1:7" x14ac:dyDescent="0.25">
      <c r="A108" s="1" t="s">
        <v>230</v>
      </c>
      <c r="B108" s="1">
        <v>7194</v>
      </c>
      <c r="C108" s="1">
        <v>1667</v>
      </c>
      <c r="D108" s="1">
        <v>2257</v>
      </c>
      <c r="E108" s="1">
        <v>2504</v>
      </c>
      <c r="F108" s="1">
        <v>1229</v>
      </c>
      <c r="G108" s="1">
        <v>1204</v>
      </c>
    </row>
    <row r="109" spans="1:7" x14ac:dyDescent="0.25">
      <c r="A109" s="1" t="s">
        <v>232</v>
      </c>
      <c r="B109" s="1">
        <v>7537</v>
      </c>
      <c r="C109" s="1">
        <v>1223</v>
      </c>
      <c r="D109" s="1">
        <v>2893</v>
      </c>
      <c r="E109" s="1">
        <v>2115</v>
      </c>
      <c r="F109" s="1">
        <v>1601</v>
      </c>
      <c r="G109" s="1">
        <v>928</v>
      </c>
    </row>
    <row r="110" spans="1:7" x14ac:dyDescent="0.25">
      <c r="A110" s="1" t="s">
        <v>234</v>
      </c>
      <c r="B110" s="1">
        <v>7348</v>
      </c>
      <c r="C110" s="1">
        <v>1330</v>
      </c>
      <c r="D110" s="1">
        <v>2281</v>
      </c>
      <c r="E110" s="1">
        <v>2804</v>
      </c>
      <c r="F110" s="1">
        <v>1452</v>
      </c>
      <c r="G110" s="1">
        <v>811</v>
      </c>
    </row>
    <row r="111" spans="1:7" x14ac:dyDescent="0.25">
      <c r="A111" s="1" t="s">
        <v>236</v>
      </c>
      <c r="B111" s="1">
        <v>7500</v>
      </c>
      <c r="C111" s="1">
        <v>1208</v>
      </c>
      <c r="D111" s="1">
        <v>3012</v>
      </c>
      <c r="E111" s="1">
        <v>1829</v>
      </c>
      <c r="F111" s="1">
        <v>1807</v>
      </c>
      <c r="G111" s="1">
        <v>852</v>
      </c>
    </row>
    <row r="112" spans="1:7" x14ac:dyDescent="0.25">
      <c r="A112" s="1" t="s">
        <v>240</v>
      </c>
      <c r="B112" s="1">
        <v>7462</v>
      </c>
      <c r="C112" s="1">
        <v>1075</v>
      </c>
      <c r="D112" s="1">
        <v>2455</v>
      </c>
      <c r="E112" s="1">
        <v>1550</v>
      </c>
      <c r="F112" s="1">
        <v>1197</v>
      </c>
      <c r="G112" s="1">
        <v>2260</v>
      </c>
    </row>
    <row r="113" spans="1:7" x14ac:dyDescent="0.25">
      <c r="A113" s="1" t="s">
        <v>242</v>
      </c>
      <c r="B113" s="1">
        <v>6334</v>
      </c>
      <c r="C113" s="1">
        <v>2169</v>
      </c>
      <c r="D113" s="1">
        <v>1766</v>
      </c>
      <c r="E113" s="1">
        <v>1942</v>
      </c>
      <c r="F113" s="1">
        <v>1174</v>
      </c>
      <c r="G113" s="1">
        <v>1452</v>
      </c>
    </row>
    <row r="114" spans="1:7" x14ac:dyDescent="0.25">
      <c r="A114" s="1" t="s">
        <v>244</v>
      </c>
      <c r="B114" s="1">
        <v>5623</v>
      </c>
      <c r="C114" s="1">
        <v>2857</v>
      </c>
      <c r="D114" s="1">
        <v>1876</v>
      </c>
      <c r="E114" s="1">
        <v>1654</v>
      </c>
      <c r="F114" s="1">
        <v>928</v>
      </c>
      <c r="G114" s="1">
        <v>1165</v>
      </c>
    </row>
    <row r="115" spans="1:7" x14ac:dyDescent="0.25">
      <c r="A115" s="1" t="s">
        <v>246</v>
      </c>
      <c r="B115" s="1">
        <v>6782</v>
      </c>
      <c r="C115" s="1">
        <v>1630</v>
      </c>
      <c r="D115" s="1">
        <v>1784</v>
      </c>
      <c r="E115" s="1">
        <v>2432</v>
      </c>
      <c r="F115" s="1">
        <v>1326</v>
      </c>
      <c r="G115" s="1">
        <v>1240</v>
      </c>
    </row>
    <row r="116" spans="1:7" x14ac:dyDescent="0.25">
      <c r="A116" s="1" t="s">
        <v>248</v>
      </c>
      <c r="B116" s="1">
        <v>7412</v>
      </c>
      <c r="C116" s="1">
        <v>853</v>
      </c>
      <c r="D116" s="1">
        <v>2333</v>
      </c>
      <c r="E116" s="1">
        <v>2656</v>
      </c>
      <c r="F116" s="1">
        <v>1279</v>
      </c>
      <c r="G116" s="1">
        <v>1144</v>
      </c>
    </row>
    <row r="117" spans="1:7" x14ac:dyDescent="0.25">
      <c r="A117" s="1" t="s">
        <v>252</v>
      </c>
      <c r="B117" s="1">
        <v>6684</v>
      </c>
      <c r="C117" s="1">
        <v>1711</v>
      </c>
      <c r="D117" s="1">
        <v>1901</v>
      </c>
      <c r="E117" s="1">
        <v>1929</v>
      </c>
      <c r="F117" s="1">
        <v>1351</v>
      </c>
      <c r="G117" s="1">
        <v>1503</v>
      </c>
    </row>
    <row r="118" spans="1:7" x14ac:dyDescent="0.25">
      <c r="A118" s="1" t="s">
        <v>254</v>
      </c>
      <c r="B118" s="1">
        <v>5933</v>
      </c>
      <c r="C118" s="1">
        <v>2421</v>
      </c>
      <c r="D118" s="1">
        <v>1949</v>
      </c>
      <c r="E118" s="1">
        <v>1672</v>
      </c>
      <c r="F118" s="1">
        <v>1229</v>
      </c>
      <c r="G118" s="1">
        <v>1083</v>
      </c>
    </row>
    <row r="119" spans="1:7" x14ac:dyDescent="0.25">
      <c r="A119" s="1" t="s">
        <v>256</v>
      </c>
      <c r="B119" s="1">
        <v>6833</v>
      </c>
      <c r="C119" s="1">
        <v>1487</v>
      </c>
      <c r="D119" s="1">
        <v>2064</v>
      </c>
      <c r="E119" s="1">
        <v>2089</v>
      </c>
      <c r="F119" s="1">
        <v>1182</v>
      </c>
      <c r="G119" s="1">
        <v>1498</v>
      </c>
    </row>
    <row r="120" spans="1:7" x14ac:dyDescent="0.25">
      <c r="A120" s="1" t="s">
        <v>258</v>
      </c>
      <c r="B120" s="1">
        <v>6244</v>
      </c>
      <c r="C120" s="1">
        <v>2064</v>
      </c>
      <c r="D120" s="1">
        <v>2182</v>
      </c>
      <c r="E120" s="1">
        <v>1826</v>
      </c>
      <c r="F120" s="1">
        <v>1254</v>
      </c>
      <c r="G120" s="1">
        <v>982</v>
      </c>
    </row>
    <row r="121" spans="1:7" x14ac:dyDescent="0.25">
      <c r="A121" s="1" t="s">
        <v>260</v>
      </c>
      <c r="B121" s="1">
        <v>7570</v>
      </c>
      <c r="C121" s="1">
        <v>725</v>
      </c>
      <c r="D121" s="1">
        <v>2214</v>
      </c>
      <c r="E121" s="1">
        <v>2312</v>
      </c>
      <c r="F121" s="1">
        <v>1857</v>
      </c>
      <c r="G121" s="1">
        <v>1187</v>
      </c>
    </row>
    <row r="122" spans="1:7" x14ac:dyDescent="0.25">
      <c r="A122" s="1" t="s">
        <v>262</v>
      </c>
      <c r="B122" s="1">
        <v>6979</v>
      </c>
      <c r="C122" s="1">
        <v>1315</v>
      </c>
      <c r="D122" s="1">
        <v>1359</v>
      </c>
      <c r="E122" s="1">
        <v>1971</v>
      </c>
      <c r="F122" s="1">
        <v>2205</v>
      </c>
      <c r="G122" s="1">
        <v>1444</v>
      </c>
    </row>
    <row r="123" spans="1:7" x14ac:dyDescent="0.25">
      <c r="A123" s="1" t="s">
        <v>267</v>
      </c>
      <c r="B123" s="1">
        <v>7337</v>
      </c>
      <c r="C123" s="1">
        <v>907</v>
      </c>
      <c r="D123" s="1">
        <v>2549</v>
      </c>
      <c r="E123" s="1">
        <v>1878</v>
      </c>
      <c r="F123" s="1">
        <v>834</v>
      </c>
      <c r="G123" s="1">
        <v>2076</v>
      </c>
    </row>
    <row r="124" spans="1:7" x14ac:dyDescent="0.25">
      <c r="A124" s="1" t="s">
        <v>269</v>
      </c>
      <c r="B124" s="1">
        <v>7043</v>
      </c>
      <c r="C124" s="1">
        <v>1130</v>
      </c>
      <c r="D124" s="1">
        <v>2615</v>
      </c>
      <c r="E124" s="1">
        <v>2016</v>
      </c>
      <c r="F124" s="1">
        <v>1605</v>
      </c>
      <c r="G124" s="1">
        <v>807</v>
      </c>
    </row>
    <row r="125" spans="1:7" x14ac:dyDescent="0.25">
      <c r="A125" s="1" t="s">
        <v>271</v>
      </c>
      <c r="B125" s="1">
        <v>7040</v>
      </c>
      <c r="C125" s="1">
        <v>1103</v>
      </c>
      <c r="D125" s="1">
        <v>2270</v>
      </c>
      <c r="E125" s="1">
        <v>2119</v>
      </c>
      <c r="F125" s="1">
        <v>1614</v>
      </c>
      <c r="G125" s="1">
        <v>1037</v>
      </c>
    </row>
    <row r="126" spans="1:7" x14ac:dyDescent="0.25">
      <c r="A126" s="1" t="s">
        <v>273</v>
      </c>
      <c r="B126" s="1">
        <v>7048</v>
      </c>
      <c r="C126" s="1">
        <v>957</v>
      </c>
      <c r="D126" s="1">
        <v>2354</v>
      </c>
      <c r="E126" s="1">
        <v>2288</v>
      </c>
      <c r="F126" s="1">
        <v>1594</v>
      </c>
      <c r="G126" s="1">
        <v>812</v>
      </c>
    </row>
    <row r="127" spans="1:7" x14ac:dyDescent="0.25">
      <c r="A127" s="1" t="s">
        <v>275</v>
      </c>
      <c r="B127" s="1">
        <v>7477</v>
      </c>
      <c r="C127" s="1">
        <v>438</v>
      </c>
      <c r="D127" s="1">
        <v>2006</v>
      </c>
      <c r="E127" s="1">
        <v>2403</v>
      </c>
      <c r="F127" s="1">
        <v>1657</v>
      </c>
      <c r="G127" s="1">
        <v>1411</v>
      </c>
    </row>
    <row r="128" spans="1:7" x14ac:dyDescent="0.25">
      <c r="A128" s="1" t="s">
        <v>277</v>
      </c>
      <c r="B128" s="1">
        <v>5808</v>
      </c>
      <c r="C128" s="1">
        <v>1987</v>
      </c>
      <c r="D128" s="1">
        <v>1819</v>
      </c>
      <c r="E128" s="1">
        <v>1856</v>
      </c>
      <c r="F128" s="1">
        <v>1086</v>
      </c>
      <c r="G128" s="1">
        <v>1047</v>
      </c>
    </row>
    <row r="129" spans="1:7" x14ac:dyDescent="0.25">
      <c r="A129" s="1" t="s">
        <v>279</v>
      </c>
      <c r="B129" s="1">
        <v>6603</v>
      </c>
      <c r="C129" s="1">
        <v>1153</v>
      </c>
      <c r="D129" s="1">
        <v>2798</v>
      </c>
      <c r="E129" s="1">
        <v>1905</v>
      </c>
      <c r="F129" s="1">
        <v>1208</v>
      </c>
      <c r="G129" s="1">
        <v>692</v>
      </c>
    </row>
    <row r="130" spans="1:7" x14ac:dyDescent="0.25">
      <c r="A130" s="1" t="s">
        <v>281</v>
      </c>
      <c r="B130" s="1">
        <v>6264</v>
      </c>
      <c r="C130" s="1">
        <v>1444</v>
      </c>
      <c r="D130" s="1">
        <v>1865</v>
      </c>
      <c r="E130" s="1">
        <v>1991</v>
      </c>
      <c r="F130" s="1">
        <v>1518</v>
      </c>
      <c r="G130" s="1">
        <v>890</v>
      </c>
    </row>
    <row r="131" spans="1:7" x14ac:dyDescent="0.25">
      <c r="A131" s="1" t="s">
        <v>283</v>
      </c>
      <c r="B131" s="1">
        <v>5485</v>
      </c>
      <c r="C131" s="1">
        <v>2213</v>
      </c>
      <c r="D131" s="1">
        <v>1536</v>
      </c>
      <c r="E131" s="1">
        <v>1532</v>
      </c>
      <c r="F131" s="1">
        <v>1193</v>
      </c>
      <c r="G131" s="1">
        <v>1224</v>
      </c>
    </row>
    <row r="132" spans="1:7" x14ac:dyDescent="0.25">
      <c r="A132" s="1" t="s">
        <v>285</v>
      </c>
      <c r="B132" s="1">
        <v>6644</v>
      </c>
      <c r="C132" s="1">
        <v>1036</v>
      </c>
      <c r="D132" s="1">
        <v>2570</v>
      </c>
      <c r="E132" s="1">
        <v>1997</v>
      </c>
      <c r="F132" s="1">
        <v>1442</v>
      </c>
      <c r="G132" s="1">
        <v>635</v>
      </c>
    </row>
    <row r="133" spans="1:7" x14ac:dyDescent="0.25">
      <c r="A133" s="1" t="s">
        <v>289</v>
      </c>
      <c r="B133" s="1">
        <v>5604</v>
      </c>
      <c r="C133" s="1">
        <v>1853</v>
      </c>
      <c r="D133" s="1">
        <v>1845</v>
      </c>
      <c r="E133" s="1">
        <v>1652</v>
      </c>
      <c r="F133" s="1">
        <v>1261</v>
      </c>
      <c r="G133" s="1">
        <v>846</v>
      </c>
    </row>
    <row r="134" spans="1:7" x14ac:dyDescent="0.25">
      <c r="A134" s="1" t="s">
        <v>291</v>
      </c>
      <c r="B134" s="1">
        <v>5402</v>
      </c>
      <c r="C134" s="1">
        <v>2002</v>
      </c>
      <c r="D134" s="1">
        <v>847</v>
      </c>
      <c r="E134" s="1">
        <v>2372</v>
      </c>
      <c r="F134" s="1">
        <v>978</v>
      </c>
      <c r="G134" s="1">
        <v>1205</v>
      </c>
    </row>
    <row r="135" spans="1:7" x14ac:dyDescent="0.25">
      <c r="A135" s="1" t="s">
        <v>293</v>
      </c>
      <c r="B135" s="1">
        <v>6406</v>
      </c>
      <c r="C135" s="1">
        <v>942</v>
      </c>
      <c r="D135" s="1">
        <v>2304</v>
      </c>
      <c r="E135" s="1">
        <v>1827</v>
      </c>
      <c r="F135" s="1">
        <v>1489</v>
      </c>
      <c r="G135" s="1">
        <v>786</v>
      </c>
    </row>
    <row r="136" spans="1:7" x14ac:dyDescent="0.25">
      <c r="A136" s="1" t="s">
        <v>295</v>
      </c>
      <c r="B136" s="1">
        <v>6653</v>
      </c>
      <c r="C136" s="1">
        <v>655</v>
      </c>
      <c r="D136" s="1">
        <v>1471</v>
      </c>
      <c r="E136" s="1">
        <v>2679</v>
      </c>
      <c r="F136" s="1">
        <v>1481</v>
      </c>
      <c r="G136" s="1">
        <v>1022</v>
      </c>
    </row>
    <row r="137" spans="1:7" x14ac:dyDescent="0.25">
      <c r="A137" s="1" t="s">
        <v>299</v>
      </c>
      <c r="B137" s="1">
        <v>4353</v>
      </c>
      <c r="C137" s="1">
        <v>2685</v>
      </c>
      <c r="D137" s="1">
        <v>981</v>
      </c>
      <c r="E137" s="1">
        <v>1423</v>
      </c>
      <c r="F137" s="1">
        <v>1090</v>
      </c>
      <c r="G137" s="1">
        <v>859</v>
      </c>
    </row>
    <row r="138" spans="1:7" x14ac:dyDescent="0.25">
      <c r="A138" s="1" t="s">
        <v>307</v>
      </c>
      <c r="B138" s="1">
        <v>4638</v>
      </c>
      <c r="C138" s="1">
        <v>2302</v>
      </c>
      <c r="D138" s="1">
        <v>1328</v>
      </c>
      <c r="E138" s="1">
        <v>1781</v>
      </c>
      <c r="F138" s="1">
        <v>739</v>
      </c>
      <c r="G138" s="1">
        <v>790</v>
      </c>
    </row>
    <row r="139" spans="1:7" x14ac:dyDescent="0.25">
      <c r="A139" s="1" t="s">
        <v>312</v>
      </c>
      <c r="B139" s="1">
        <v>5655</v>
      </c>
      <c r="C139" s="1">
        <v>1027</v>
      </c>
      <c r="D139" s="1">
        <v>1983</v>
      </c>
      <c r="E139" s="1">
        <v>1734</v>
      </c>
      <c r="F139" s="1">
        <v>1244</v>
      </c>
      <c r="G139" s="1">
        <v>694</v>
      </c>
    </row>
    <row r="140" spans="1:7" x14ac:dyDescent="0.25">
      <c r="A140" s="1" t="s">
        <v>314</v>
      </c>
      <c r="B140" s="1">
        <v>5018</v>
      </c>
      <c r="C140" s="1">
        <v>1664</v>
      </c>
      <c r="D140" s="1">
        <v>1092</v>
      </c>
      <c r="E140" s="1">
        <v>1682</v>
      </c>
      <c r="F140" s="1">
        <v>1254</v>
      </c>
      <c r="G140" s="1">
        <v>990</v>
      </c>
    </row>
    <row r="141" spans="1:7" x14ac:dyDescent="0.25">
      <c r="A141" s="1" t="s">
        <v>316</v>
      </c>
      <c r="B141" s="1">
        <v>4859</v>
      </c>
      <c r="C141" s="1">
        <v>1776</v>
      </c>
      <c r="D141" s="1">
        <v>1724</v>
      </c>
      <c r="E141" s="1">
        <v>1420</v>
      </c>
      <c r="F141" s="1">
        <v>987</v>
      </c>
      <c r="G141" s="1">
        <v>728</v>
      </c>
    </row>
    <row r="142" spans="1:7" x14ac:dyDescent="0.25">
      <c r="A142" s="1" t="s">
        <v>323</v>
      </c>
      <c r="B142" s="1">
        <v>5371</v>
      </c>
      <c r="C142" s="1">
        <v>1192</v>
      </c>
      <c r="D142" s="1">
        <v>1508</v>
      </c>
      <c r="E142" s="1">
        <v>2020</v>
      </c>
      <c r="F142" s="1">
        <v>1143</v>
      </c>
      <c r="G142" s="1">
        <v>700</v>
      </c>
    </row>
    <row r="143" spans="1:7" x14ac:dyDescent="0.25">
      <c r="A143" s="1" t="s">
        <v>325</v>
      </c>
      <c r="B143" s="1">
        <v>3810</v>
      </c>
      <c r="C143" s="1">
        <v>2739</v>
      </c>
      <c r="D143" s="1">
        <v>1091</v>
      </c>
      <c r="E143" s="1">
        <v>1178</v>
      </c>
      <c r="F143" s="1">
        <v>790</v>
      </c>
      <c r="G143" s="1">
        <v>751</v>
      </c>
    </row>
    <row r="144" spans="1:7" x14ac:dyDescent="0.25">
      <c r="A144" s="1" t="s">
        <v>327</v>
      </c>
      <c r="B144" s="1">
        <v>4606</v>
      </c>
      <c r="C144" s="1">
        <v>1902</v>
      </c>
      <c r="D144" s="1">
        <v>1141</v>
      </c>
      <c r="E144" s="1">
        <v>1299</v>
      </c>
      <c r="F144" s="1">
        <v>1260</v>
      </c>
      <c r="G144" s="1">
        <v>906</v>
      </c>
    </row>
    <row r="145" spans="1:7" x14ac:dyDescent="0.25">
      <c r="A145" s="1" t="s">
        <v>329</v>
      </c>
      <c r="B145" s="1">
        <v>3737</v>
      </c>
      <c r="C145" s="1">
        <v>2659</v>
      </c>
      <c r="D145" s="1">
        <v>728</v>
      </c>
      <c r="E145" s="1">
        <v>1329</v>
      </c>
      <c r="F145" s="1">
        <v>912</v>
      </c>
      <c r="G145" s="1">
        <v>768</v>
      </c>
    </row>
    <row r="146" spans="1:7" x14ac:dyDescent="0.25">
      <c r="A146" s="1" t="s">
        <v>331</v>
      </c>
      <c r="B146" s="1">
        <v>4809</v>
      </c>
      <c r="C146" s="1">
        <v>1431</v>
      </c>
      <c r="D146" s="1">
        <v>2215</v>
      </c>
      <c r="E146" s="1">
        <v>669</v>
      </c>
      <c r="F146" s="1">
        <v>759</v>
      </c>
      <c r="G146" s="1">
        <v>1166</v>
      </c>
    </row>
    <row r="147" spans="1:7" x14ac:dyDescent="0.25">
      <c r="A147" s="1" t="s">
        <v>333</v>
      </c>
      <c r="B147" s="1">
        <v>5391</v>
      </c>
      <c r="C147" s="1">
        <v>752</v>
      </c>
      <c r="D147" s="1">
        <v>1711</v>
      </c>
      <c r="E147" s="1">
        <v>1852</v>
      </c>
      <c r="F147" s="1">
        <v>1188</v>
      </c>
      <c r="G147" s="1">
        <v>640</v>
      </c>
    </row>
    <row r="148" spans="1:7" x14ac:dyDescent="0.25">
      <c r="A148" s="1" t="s">
        <v>335</v>
      </c>
      <c r="B148" s="1">
        <v>4042</v>
      </c>
      <c r="C148" s="1">
        <v>2020</v>
      </c>
      <c r="D148" s="1">
        <v>1207</v>
      </c>
      <c r="E148" s="1">
        <v>1257</v>
      </c>
      <c r="F148" s="1">
        <v>682</v>
      </c>
      <c r="G148" s="1">
        <v>896</v>
      </c>
    </row>
    <row r="149" spans="1:7" x14ac:dyDescent="0.25">
      <c r="A149" s="1" t="s">
        <v>342</v>
      </c>
      <c r="B149" s="1">
        <v>4727</v>
      </c>
      <c r="C149" s="1">
        <v>1184</v>
      </c>
      <c r="D149" s="1">
        <v>1474</v>
      </c>
      <c r="E149" s="1">
        <v>1461</v>
      </c>
      <c r="F149" s="1">
        <v>1105</v>
      </c>
      <c r="G149" s="1">
        <v>687</v>
      </c>
    </row>
    <row r="150" spans="1:7" x14ac:dyDescent="0.25">
      <c r="A150" s="1" t="s">
        <v>344</v>
      </c>
      <c r="B150" s="1">
        <v>5013</v>
      </c>
      <c r="C150" s="1">
        <v>859</v>
      </c>
      <c r="D150" s="1">
        <v>1755</v>
      </c>
      <c r="E150" s="1">
        <v>1685</v>
      </c>
      <c r="F150" s="1">
        <v>1002</v>
      </c>
      <c r="G150" s="1">
        <v>571</v>
      </c>
    </row>
    <row r="151" spans="1:7" x14ac:dyDescent="0.25">
      <c r="A151" s="1" t="s">
        <v>346</v>
      </c>
      <c r="B151" s="1">
        <v>4420</v>
      </c>
      <c r="C151" s="1">
        <v>1394</v>
      </c>
      <c r="D151" s="1">
        <v>1700</v>
      </c>
      <c r="E151" s="1">
        <v>914</v>
      </c>
      <c r="F151" s="1">
        <v>711</v>
      </c>
      <c r="G151" s="1">
        <v>1095</v>
      </c>
    </row>
    <row r="152" spans="1:7" x14ac:dyDescent="0.25">
      <c r="A152" s="1" t="s">
        <v>348</v>
      </c>
      <c r="B152" s="1">
        <v>4308</v>
      </c>
      <c r="C152" s="1">
        <v>1367</v>
      </c>
      <c r="D152" s="1">
        <v>1359</v>
      </c>
      <c r="E152" s="1">
        <v>1552</v>
      </c>
      <c r="F152" s="1">
        <v>870</v>
      </c>
      <c r="G152" s="1">
        <v>527</v>
      </c>
    </row>
    <row r="153" spans="1:7" x14ac:dyDescent="0.25">
      <c r="A153" s="1" t="s">
        <v>350</v>
      </c>
      <c r="B153" s="1">
        <v>4276</v>
      </c>
      <c r="C153" s="1">
        <v>1347</v>
      </c>
      <c r="D153" s="1">
        <v>1135</v>
      </c>
      <c r="E153" s="1">
        <v>1394</v>
      </c>
      <c r="F153" s="1">
        <v>872</v>
      </c>
      <c r="G153" s="1">
        <v>875</v>
      </c>
    </row>
    <row r="154" spans="1:7" x14ac:dyDescent="0.25">
      <c r="A154" s="1" t="s">
        <v>352</v>
      </c>
      <c r="B154" s="1">
        <v>4247</v>
      </c>
      <c r="C154" s="1">
        <v>1359</v>
      </c>
      <c r="D154" s="1">
        <v>1737</v>
      </c>
      <c r="E154" s="1">
        <v>875</v>
      </c>
      <c r="F154" s="1">
        <v>703</v>
      </c>
      <c r="G154" s="1">
        <v>932</v>
      </c>
    </row>
    <row r="155" spans="1:7" x14ac:dyDescent="0.25">
      <c r="A155" s="1" t="s">
        <v>354</v>
      </c>
      <c r="B155" s="1">
        <v>3677</v>
      </c>
      <c r="C155" s="1">
        <v>1856</v>
      </c>
      <c r="D155" s="1">
        <v>954</v>
      </c>
      <c r="E155" s="1">
        <v>1120</v>
      </c>
      <c r="F155" s="1">
        <v>993</v>
      </c>
      <c r="G155" s="1">
        <v>610</v>
      </c>
    </row>
    <row r="156" spans="1:7" x14ac:dyDescent="0.25">
      <c r="A156" s="1" t="s">
        <v>360</v>
      </c>
      <c r="B156" s="1">
        <v>4983</v>
      </c>
      <c r="C156" s="1">
        <v>505</v>
      </c>
      <c r="D156" s="1">
        <v>1319</v>
      </c>
      <c r="E156" s="1">
        <v>1889</v>
      </c>
      <c r="F156" s="1">
        <v>1070</v>
      </c>
      <c r="G156" s="1">
        <v>705</v>
      </c>
    </row>
    <row r="157" spans="1:7" x14ac:dyDescent="0.25">
      <c r="A157" s="1" t="s">
        <v>362</v>
      </c>
      <c r="B157" s="1">
        <v>4733</v>
      </c>
      <c r="C157" s="1">
        <v>691</v>
      </c>
      <c r="D157" s="1">
        <v>1539</v>
      </c>
      <c r="E157" s="1">
        <v>1459</v>
      </c>
      <c r="F157" s="1">
        <v>974</v>
      </c>
      <c r="G157" s="1">
        <v>761</v>
      </c>
    </row>
    <row r="158" spans="1:7" x14ac:dyDescent="0.25">
      <c r="A158" s="1" t="s">
        <v>366</v>
      </c>
      <c r="B158" s="1">
        <v>4718</v>
      </c>
      <c r="C158" s="1">
        <v>595</v>
      </c>
      <c r="D158" s="1">
        <v>1601</v>
      </c>
      <c r="E158" s="1">
        <v>1446</v>
      </c>
      <c r="F158" s="1">
        <v>924</v>
      </c>
      <c r="G158" s="1">
        <v>747</v>
      </c>
    </row>
    <row r="159" spans="1:7" x14ac:dyDescent="0.25">
      <c r="A159" s="1" t="s">
        <v>368</v>
      </c>
      <c r="B159" s="1">
        <v>3561</v>
      </c>
      <c r="C159" s="1">
        <v>1748</v>
      </c>
      <c r="D159" s="1">
        <v>706</v>
      </c>
      <c r="E159" s="1">
        <v>1285</v>
      </c>
      <c r="F159" s="1">
        <v>769</v>
      </c>
      <c r="G159" s="1">
        <v>801</v>
      </c>
    </row>
    <row r="160" spans="1:7" x14ac:dyDescent="0.25">
      <c r="A160" s="1" t="s">
        <v>370</v>
      </c>
      <c r="B160" s="1">
        <v>3579</v>
      </c>
      <c r="C160" s="1">
        <v>1675</v>
      </c>
      <c r="D160" s="1">
        <v>659</v>
      </c>
      <c r="E160" s="1">
        <v>1549</v>
      </c>
      <c r="F160" s="1">
        <v>633</v>
      </c>
      <c r="G160" s="1">
        <v>738</v>
      </c>
    </row>
    <row r="161" spans="1:7" x14ac:dyDescent="0.25">
      <c r="A161" s="1" t="s">
        <v>372</v>
      </c>
      <c r="B161" s="1">
        <v>3216</v>
      </c>
      <c r="C161" s="1">
        <v>2022</v>
      </c>
      <c r="D161" s="1">
        <v>575</v>
      </c>
      <c r="E161" s="1">
        <v>792</v>
      </c>
      <c r="F161" s="1">
        <v>958</v>
      </c>
      <c r="G161" s="1">
        <v>891</v>
      </c>
    </row>
    <row r="162" spans="1:7" x14ac:dyDescent="0.25">
      <c r="A162" s="1" t="s">
        <v>374</v>
      </c>
      <c r="B162" s="1">
        <v>4782</v>
      </c>
      <c r="C162" s="1">
        <v>439</v>
      </c>
      <c r="D162" s="1">
        <v>1525</v>
      </c>
      <c r="E162" s="1">
        <v>1460</v>
      </c>
      <c r="F162" s="1">
        <v>599</v>
      </c>
      <c r="G162" s="1">
        <v>1198</v>
      </c>
    </row>
    <row r="163" spans="1:7" x14ac:dyDescent="0.25">
      <c r="A163" s="1" t="s">
        <v>376</v>
      </c>
      <c r="B163" s="1">
        <v>3926</v>
      </c>
      <c r="C163" s="1">
        <v>1241</v>
      </c>
      <c r="D163" s="1">
        <v>1288</v>
      </c>
      <c r="E163" s="1">
        <v>1181</v>
      </c>
      <c r="F163" s="1">
        <v>891</v>
      </c>
      <c r="G163" s="1">
        <v>566</v>
      </c>
    </row>
    <row r="164" spans="1:7" x14ac:dyDescent="0.25">
      <c r="A164" s="1" t="s">
        <v>378</v>
      </c>
      <c r="B164" s="1">
        <v>3516</v>
      </c>
      <c r="C164" s="1">
        <v>1630</v>
      </c>
      <c r="D164" s="1">
        <v>665</v>
      </c>
      <c r="E164" s="1">
        <v>1307</v>
      </c>
      <c r="F164" s="1">
        <v>718</v>
      </c>
      <c r="G164" s="1">
        <v>826</v>
      </c>
    </row>
    <row r="165" spans="1:7" x14ac:dyDescent="0.25">
      <c r="A165" s="1" t="s">
        <v>380</v>
      </c>
      <c r="B165" s="1">
        <v>5006</v>
      </c>
      <c r="C165" s="1">
        <v>134</v>
      </c>
      <c r="D165" s="1">
        <v>877</v>
      </c>
      <c r="E165" s="1">
        <v>617</v>
      </c>
      <c r="F165" s="1">
        <v>2996</v>
      </c>
      <c r="G165" s="1">
        <v>516</v>
      </c>
    </row>
    <row r="166" spans="1:7" x14ac:dyDescent="0.25">
      <c r="A166" s="1" t="s">
        <v>382</v>
      </c>
      <c r="B166" s="1">
        <v>4384</v>
      </c>
      <c r="C166" s="1">
        <v>734</v>
      </c>
      <c r="D166" s="1">
        <v>1450</v>
      </c>
      <c r="E166" s="1">
        <v>1608</v>
      </c>
      <c r="F166" s="1">
        <v>807</v>
      </c>
      <c r="G166" s="1">
        <v>519</v>
      </c>
    </row>
    <row r="167" spans="1:7" x14ac:dyDescent="0.25">
      <c r="A167" s="1" t="s">
        <v>384</v>
      </c>
      <c r="B167" s="1">
        <v>3405</v>
      </c>
      <c r="C167" s="1">
        <v>1701</v>
      </c>
      <c r="D167" s="1">
        <v>825</v>
      </c>
      <c r="E167" s="1">
        <v>1141</v>
      </c>
      <c r="F167" s="1">
        <v>813</v>
      </c>
      <c r="G167" s="1">
        <v>626</v>
      </c>
    </row>
    <row r="168" spans="1:7" x14ac:dyDescent="0.25">
      <c r="A168" s="1" t="s">
        <v>386</v>
      </c>
      <c r="B168" s="1">
        <v>3056</v>
      </c>
      <c r="C168" s="1">
        <v>1970</v>
      </c>
      <c r="D168" s="1">
        <v>597</v>
      </c>
      <c r="E168" s="1">
        <v>1246</v>
      </c>
      <c r="F168" s="1">
        <v>531</v>
      </c>
      <c r="G168" s="1">
        <v>682</v>
      </c>
    </row>
    <row r="169" spans="1:7" x14ac:dyDescent="0.25">
      <c r="A169" s="1" t="s">
        <v>390</v>
      </c>
      <c r="B169" s="1">
        <v>4405</v>
      </c>
      <c r="C169" s="1">
        <v>605</v>
      </c>
      <c r="D169" s="1">
        <v>1397</v>
      </c>
      <c r="E169" s="1">
        <v>1398</v>
      </c>
      <c r="F169" s="1">
        <v>1031</v>
      </c>
      <c r="G169" s="1">
        <v>579</v>
      </c>
    </row>
    <row r="170" spans="1:7" x14ac:dyDescent="0.25">
      <c r="A170" s="1" t="s">
        <v>397</v>
      </c>
      <c r="B170" s="1">
        <v>3091</v>
      </c>
      <c r="C170" s="1">
        <v>1845</v>
      </c>
      <c r="D170" s="1">
        <v>503</v>
      </c>
      <c r="E170" s="1">
        <v>1273</v>
      </c>
      <c r="F170" s="1">
        <v>646</v>
      </c>
      <c r="G170" s="1">
        <v>669</v>
      </c>
    </row>
    <row r="171" spans="1:7" x14ac:dyDescent="0.25">
      <c r="A171" s="1" t="s">
        <v>404</v>
      </c>
      <c r="B171" s="1">
        <v>3693</v>
      </c>
      <c r="C171" s="1">
        <v>1171</v>
      </c>
      <c r="D171" s="1">
        <v>1295</v>
      </c>
      <c r="E171" s="1">
        <v>1089</v>
      </c>
      <c r="F171" s="1">
        <v>741</v>
      </c>
      <c r="G171" s="1">
        <v>568</v>
      </c>
    </row>
    <row r="172" spans="1:7" x14ac:dyDescent="0.25">
      <c r="A172" s="1" t="s">
        <v>413</v>
      </c>
      <c r="B172" s="1">
        <v>3165</v>
      </c>
      <c r="C172" s="1">
        <v>1563</v>
      </c>
      <c r="D172" s="1">
        <v>913</v>
      </c>
      <c r="E172" s="1">
        <v>920</v>
      </c>
      <c r="F172" s="1">
        <v>728</v>
      </c>
      <c r="G172" s="1">
        <v>604</v>
      </c>
    </row>
    <row r="173" spans="1:7" x14ac:dyDescent="0.25">
      <c r="A173" s="1" t="s">
        <v>415</v>
      </c>
      <c r="B173" s="1">
        <v>4136</v>
      </c>
      <c r="C173" s="1">
        <v>497</v>
      </c>
      <c r="D173" s="1">
        <v>1351</v>
      </c>
      <c r="E173" s="1">
        <v>1604</v>
      </c>
      <c r="F173" s="1">
        <v>794</v>
      </c>
      <c r="G173" s="1">
        <v>387</v>
      </c>
    </row>
    <row r="174" spans="1:7" x14ac:dyDescent="0.25">
      <c r="A174" s="1" t="s">
        <v>421</v>
      </c>
      <c r="B174" s="1">
        <v>4143</v>
      </c>
      <c r="C174" s="1">
        <v>420</v>
      </c>
      <c r="D174" s="1">
        <v>1423</v>
      </c>
      <c r="E174" s="1">
        <v>1221</v>
      </c>
      <c r="F174" s="1">
        <v>1025</v>
      </c>
      <c r="G174" s="1">
        <v>474</v>
      </c>
    </row>
    <row r="175" spans="1:7" x14ac:dyDescent="0.25">
      <c r="A175" s="1" t="s">
        <v>423</v>
      </c>
      <c r="B175" s="1">
        <v>2124</v>
      </c>
      <c r="C175" s="1">
        <v>2407</v>
      </c>
      <c r="D175" s="1">
        <v>416</v>
      </c>
      <c r="E175" s="1">
        <v>527</v>
      </c>
      <c r="F175" s="1">
        <v>540</v>
      </c>
      <c r="G175" s="1">
        <v>641</v>
      </c>
    </row>
    <row r="176" spans="1:7" x14ac:dyDescent="0.25">
      <c r="A176" s="1" t="s">
        <v>425</v>
      </c>
      <c r="B176" s="1">
        <v>4102</v>
      </c>
      <c r="C176" s="1">
        <v>405</v>
      </c>
      <c r="D176" s="1">
        <v>1194</v>
      </c>
      <c r="E176" s="1">
        <v>1261</v>
      </c>
      <c r="F176" s="1">
        <v>1037</v>
      </c>
      <c r="G176" s="1">
        <v>610</v>
      </c>
    </row>
    <row r="177" spans="1:7" x14ac:dyDescent="0.25">
      <c r="A177" s="1" t="s">
        <v>430</v>
      </c>
      <c r="B177" s="1">
        <v>3861</v>
      </c>
      <c r="C177" s="1">
        <v>546</v>
      </c>
      <c r="D177" s="1">
        <v>1538</v>
      </c>
      <c r="E177" s="1">
        <v>992</v>
      </c>
      <c r="F177" s="1">
        <v>947</v>
      </c>
      <c r="G177" s="1">
        <v>384</v>
      </c>
    </row>
    <row r="178" spans="1:7" x14ac:dyDescent="0.25">
      <c r="A178" s="1" t="s">
        <v>436</v>
      </c>
      <c r="B178" s="1">
        <v>3919</v>
      </c>
      <c r="C178" s="1">
        <v>456</v>
      </c>
      <c r="D178" s="1">
        <v>1259</v>
      </c>
      <c r="E178" s="1">
        <v>1194</v>
      </c>
      <c r="F178" s="1">
        <v>935</v>
      </c>
      <c r="G178" s="1">
        <v>531</v>
      </c>
    </row>
    <row r="179" spans="1:7" x14ac:dyDescent="0.25">
      <c r="A179" s="1" t="s">
        <v>440</v>
      </c>
      <c r="B179" s="1">
        <v>2838</v>
      </c>
      <c r="C179" s="1">
        <v>1511</v>
      </c>
      <c r="D179" s="1">
        <v>515</v>
      </c>
      <c r="E179" s="1">
        <v>1102</v>
      </c>
      <c r="F179" s="1">
        <v>569</v>
      </c>
      <c r="G179" s="1">
        <v>652</v>
      </c>
    </row>
    <row r="180" spans="1:7" x14ac:dyDescent="0.25">
      <c r="A180" s="1" t="s">
        <v>442</v>
      </c>
      <c r="B180" s="1">
        <v>3688</v>
      </c>
      <c r="C180" s="1">
        <v>638</v>
      </c>
      <c r="D180" s="1">
        <v>1140</v>
      </c>
      <c r="E180" s="1">
        <v>1334</v>
      </c>
      <c r="F180" s="1">
        <v>766</v>
      </c>
      <c r="G180" s="1">
        <v>448</v>
      </c>
    </row>
    <row r="181" spans="1:7" x14ac:dyDescent="0.25">
      <c r="A181" s="1" t="s">
        <v>444</v>
      </c>
      <c r="B181" s="1">
        <v>3707</v>
      </c>
      <c r="C181" s="1">
        <v>628</v>
      </c>
      <c r="D181" s="1">
        <v>1645</v>
      </c>
      <c r="E181" s="1">
        <v>925</v>
      </c>
      <c r="F181" s="1">
        <v>740</v>
      </c>
      <c r="G181" s="1">
        <v>397</v>
      </c>
    </row>
    <row r="182" spans="1:7" x14ac:dyDescent="0.25">
      <c r="A182" s="1" t="s">
        <v>448</v>
      </c>
      <c r="B182" s="1">
        <v>3121</v>
      </c>
      <c r="C182" s="1">
        <v>1155</v>
      </c>
      <c r="D182" s="1">
        <v>614</v>
      </c>
      <c r="E182" s="1">
        <v>931</v>
      </c>
      <c r="F182" s="1">
        <v>903</v>
      </c>
      <c r="G182" s="1">
        <v>673</v>
      </c>
    </row>
    <row r="183" spans="1:7" x14ac:dyDescent="0.25">
      <c r="A183" s="1" t="s">
        <v>450</v>
      </c>
      <c r="B183" s="1">
        <v>3869</v>
      </c>
      <c r="C183" s="1">
        <v>405</v>
      </c>
      <c r="D183" s="1">
        <v>1499</v>
      </c>
      <c r="E183" s="1">
        <v>1036</v>
      </c>
      <c r="F183" s="1">
        <v>809</v>
      </c>
      <c r="G183" s="1">
        <v>525</v>
      </c>
    </row>
    <row r="184" spans="1:7" x14ac:dyDescent="0.25">
      <c r="A184" s="1" t="s">
        <v>452</v>
      </c>
      <c r="B184" s="1">
        <v>2718</v>
      </c>
      <c r="C184" s="1">
        <v>1533</v>
      </c>
      <c r="D184" s="1">
        <v>845</v>
      </c>
      <c r="E184" s="1">
        <v>640</v>
      </c>
      <c r="F184" s="1">
        <v>559</v>
      </c>
      <c r="G184" s="1">
        <v>674</v>
      </c>
    </row>
    <row r="185" spans="1:7" x14ac:dyDescent="0.25">
      <c r="A185" s="1" t="s">
        <v>457</v>
      </c>
      <c r="B185" s="1">
        <v>3678</v>
      </c>
      <c r="C185" s="1">
        <v>511</v>
      </c>
      <c r="D185" s="1">
        <v>1253</v>
      </c>
      <c r="E185" s="1">
        <v>1303</v>
      </c>
      <c r="F185" s="1">
        <v>783</v>
      </c>
      <c r="G185" s="1">
        <v>339</v>
      </c>
    </row>
    <row r="186" spans="1:7" x14ac:dyDescent="0.25">
      <c r="A186" s="1" t="s">
        <v>459</v>
      </c>
      <c r="B186" s="1">
        <v>3247</v>
      </c>
      <c r="C186" s="1">
        <v>913</v>
      </c>
      <c r="D186" s="1">
        <v>831</v>
      </c>
      <c r="E186" s="1">
        <v>1043</v>
      </c>
      <c r="F186" s="1">
        <v>712</v>
      </c>
      <c r="G186" s="1">
        <v>661</v>
      </c>
    </row>
    <row r="187" spans="1:7" x14ac:dyDescent="0.25">
      <c r="A187" s="1" t="s">
        <v>461</v>
      </c>
      <c r="B187" s="1">
        <v>3386</v>
      </c>
      <c r="C187" s="1">
        <v>772</v>
      </c>
      <c r="D187" s="1">
        <v>478</v>
      </c>
      <c r="E187" s="1">
        <v>1217</v>
      </c>
      <c r="F187" s="1">
        <v>1031</v>
      </c>
      <c r="G187" s="1">
        <v>660</v>
      </c>
    </row>
    <row r="188" spans="1:7" x14ac:dyDescent="0.25">
      <c r="A188" s="1" t="s">
        <v>465</v>
      </c>
      <c r="B188" s="1">
        <v>2934</v>
      </c>
      <c r="C188" s="1">
        <v>1194</v>
      </c>
      <c r="D188" s="1">
        <v>877</v>
      </c>
      <c r="E188" s="1">
        <v>690</v>
      </c>
      <c r="F188" s="1">
        <v>577</v>
      </c>
      <c r="G188" s="1">
        <v>790</v>
      </c>
    </row>
    <row r="189" spans="1:7" x14ac:dyDescent="0.25">
      <c r="A189" s="1" t="s">
        <v>467</v>
      </c>
      <c r="B189" s="1">
        <v>2585</v>
      </c>
      <c r="C189" s="1">
        <v>1489</v>
      </c>
      <c r="D189" s="1">
        <v>760</v>
      </c>
      <c r="E189" s="1">
        <v>748</v>
      </c>
      <c r="F189" s="1">
        <v>630</v>
      </c>
      <c r="G189" s="1">
        <v>447</v>
      </c>
    </row>
    <row r="190" spans="1:7" x14ac:dyDescent="0.25">
      <c r="A190" s="1" t="s">
        <v>469</v>
      </c>
      <c r="B190" s="1">
        <v>3418</v>
      </c>
      <c r="C190" s="1">
        <v>650</v>
      </c>
      <c r="D190" s="1">
        <v>1115</v>
      </c>
      <c r="E190" s="1">
        <v>1328</v>
      </c>
      <c r="F190" s="1">
        <v>619</v>
      </c>
      <c r="G190" s="1">
        <v>356</v>
      </c>
    </row>
    <row r="191" spans="1:7" x14ac:dyDescent="0.25">
      <c r="A191" s="1" t="s">
        <v>471</v>
      </c>
      <c r="B191" s="1">
        <v>3450</v>
      </c>
      <c r="C191" s="1">
        <v>622</v>
      </c>
      <c r="D191" s="1">
        <v>1506</v>
      </c>
      <c r="E191" s="1">
        <v>899</v>
      </c>
      <c r="F191" s="1">
        <v>407</v>
      </c>
      <c r="G191" s="1">
        <v>638</v>
      </c>
    </row>
    <row r="192" spans="1:7" x14ac:dyDescent="0.25">
      <c r="A192" s="1" t="s">
        <v>476</v>
      </c>
      <c r="B192" s="1">
        <v>3674</v>
      </c>
      <c r="C192" s="1">
        <v>394</v>
      </c>
      <c r="D192" s="1">
        <v>1023</v>
      </c>
      <c r="E192" s="1">
        <v>1281</v>
      </c>
      <c r="F192" s="1">
        <v>834</v>
      </c>
      <c r="G192" s="1">
        <v>536</v>
      </c>
    </row>
    <row r="193" spans="1:7" x14ac:dyDescent="0.25">
      <c r="A193" s="1" t="s">
        <v>480</v>
      </c>
      <c r="B193" s="1">
        <v>3441</v>
      </c>
      <c r="C193" s="1">
        <v>593</v>
      </c>
      <c r="D193" s="1">
        <v>1178</v>
      </c>
      <c r="E193" s="1">
        <v>1078</v>
      </c>
      <c r="F193" s="1">
        <v>780</v>
      </c>
      <c r="G193" s="1">
        <v>405</v>
      </c>
    </row>
    <row r="194" spans="1:7" x14ac:dyDescent="0.25">
      <c r="A194" s="1" t="s">
        <v>492</v>
      </c>
      <c r="B194" s="1">
        <v>2539</v>
      </c>
      <c r="C194" s="1">
        <v>1350</v>
      </c>
      <c r="D194" s="1">
        <v>404</v>
      </c>
      <c r="E194" s="1">
        <v>994</v>
      </c>
      <c r="F194" s="1">
        <v>566</v>
      </c>
      <c r="G194" s="1">
        <v>575</v>
      </c>
    </row>
    <row r="195" spans="1:7" x14ac:dyDescent="0.25">
      <c r="A195" s="1" t="s">
        <v>494</v>
      </c>
      <c r="B195" s="1">
        <v>2600</v>
      </c>
      <c r="C195" s="1">
        <v>1262</v>
      </c>
      <c r="D195" s="1">
        <v>558</v>
      </c>
      <c r="E195" s="1">
        <v>796</v>
      </c>
      <c r="F195" s="1">
        <v>759</v>
      </c>
      <c r="G195" s="1">
        <v>487</v>
      </c>
    </row>
    <row r="196" spans="1:7" x14ac:dyDescent="0.25">
      <c r="A196" s="1" t="s">
        <v>496</v>
      </c>
      <c r="B196" s="1">
        <v>2925</v>
      </c>
      <c r="C196" s="1">
        <v>920</v>
      </c>
      <c r="D196" s="1">
        <v>960</v>
      </c>
      <c r="E196" s="1">
        <v>937</v>
      </c>
      <c r="F196" s="1">
        <v>592</v>
      </c>
      <c r="G196" s="1">
        <v>436</v>
      </c>
    </row>
    <row r="197" spans="1:7" x14ac:dyDescent="0.25">
      <c r="A197" s="1" t="s">
        <v>500</v>
      </c>
      <c r="B197" s="1">
        <v>3359</v>
      </c>
      <c r="C197" s="1">
        <v>460</v>
      </c>
      <c r="D197" s="1">
        <v>1127</v>
      </c>
      <c r="E197" s="1">
        <v>1210</v>
      </c>
      <c r="F197" s="1">
        <v>629</v>
      </c>
      <c r="G197" s="1">
        <v>393</v>
      </c>
    </row>
    <row r="198" spans="1:7" x14ac:dyDescent="0.25">
      <c r="A198" s="1" t="s">
        <v>502</v>
      </c>
      <c r="B198" s="1">
        <v>2815</v>
      </c>
      <c r="C198" s="1">
        <v>988</v>
      </c>
      <c r="D198" s="1">
        <v>721</v>
      </c>
      <c r="E198" s="1">
        <v>1096</v>
      </c>
      <c r="F198" s="1">
        <v>481</v>
      </c>
      <c r="G198" s="1">
        <v>517</v>
      </c>
    </row>
    <row r="199" spans="1:7" x14ac:dyDescent="0.25">
      <c r="A199" s="1" t="s">
        <v>506</v>
      </c>
      <c r="B199" s="1">
        <v>2365</v>
      </c>
      <c r="C199" s="1">
        <v>1429</v>
      </c>
      <c r="D199" s="1">
        <v>674</v>
      </c>
      <c r="E199" s="1">
        <v>457</v>
      </c>
      <c r="F199" s="1">
        <v>580</v>
      </c>
      <c r="G199" s="1">
        <v>654</v>
      </c>
    </row>
    <row r="200" spans="1:7" x14ac:dyDescent="0.25">
      <c r="A200" s="1" t="s">
        <v>514</v>
      </c>
      <c r="B200" s="1">
        <v>3240</v>
      </c>
      <c r="C200" s="1">
        <v>487</v>
      </c>
      <c r="D200" s="1">
        <v>1195</v>
      </c>
      <c r="E200" s="1">
        <v>899</v>
      </c>
      <c r="F200" s="1">
        <v>748</v>
      </c>
      <c r="G200" s="1">
        <v>398</v>
      </c>
    </row>
    <row r="201" spans="1:7" x14ac:dyDescent="0.25">
      <c r="A201" s="1" t="s">
        <v>518</v>
      </c>
      <c r="B201" s="1">
        <v>2583</v>
      </c>
      <c r="C201" s="1">
        <v>1057</v>
      </c>
      <c r="D201" s="1">
        <v>787</v>
      </c>
      <c r="E201" s="1">
        <v>787</v>
      </c>
      <c r="F201" s="1">
        <v>522</v>
      </c>
      <c r="G201" s="1">
        <v>487</v>
      </c>
    </row>
    <row r="202" spans="1:7" x14ac:dyDescent="0.25">
      <c r="A202" s="1" t="s">
        <v>522</v>
      </c>
      <c r="B202" s="1">
        <v>2852</v>
      </c>
      <c r="C202" s="1">
        <v>770</v>
      </c>
      <c r="D202" s="1">
        <v>1035</v>
      </c>
      <c r="E202" s="1">
        <v>732</v>
      </c>
      <c r="F202" s="1">
        <v>695</v>
      </c>
      <c r="G202" s="1">
        <v>390</v>
      </c>
    </row>
    <row r="203" spans="1:7" x14ac:dyDescent="0.25">
      <c r="A203" s="1" t="s">
        <v>524</v>
      </c>
      <c r="B203" s="1">
        <v>3174</v>
      </c>
      <c r="C203" s="1">
        <v>443</v>
      </c>
      <c r="D203" s="1">
        <v>1213</v>
      </c>
      <c r="E203" s="1">
        <v>968</v>
      </c>
      <c r="F203" s="1">
        <v>630</v>
      </c>
      <c r="G203" s="1">
        <v>363</v>
      </c>
    </row>
    <row r="204" spans="1:7" x14ac:dyDescent="0.25">
      <c r="A204" s="1" t="s">
        <v>534</v>
      </c>
      <c r="B204" s="1">
        <v>2786</v>
      </c>
      <c r="C204" s="1">
        <v>740</v>
      </c>
      <c r="D204" s="1">
        <v>607</v>
      </c>
      <c r="E204" s="1">
        <v>1061</v>
      </c>
      <c r="F204" s="1">
        <v>624</v>
      </c>
      <c r="G204" s="1">
        <v>494</v>
      </c>
    </row>
    <row r="205" spans="1:7" x14ac:dyDescent="0.25">
      <c r="A205" s="1" t="s">
        <v>536</v>
      </c>
      <c r="B205" s="1">
        <v>2420</v>
      </c>
      <c r="C205" s="1">
        <v>1142</v>
      </c>
      <c r="D205" s="1">
        <v>714</v>
      </c>
      <c r="E205" s="1">
        <v>729</v>
      </c>
      <c r="F205" s="1">
        <v>567</v>
      </c>
      <c r="G205" s="1">
        <v>410</v>
      </c>
    </row>
    <row r="206" spans="1:7" x14ac:dyDescent="0.25">
      <c r="A206" s="1" t="s">
        <v>538</v>
      </c>
      <c r="B206" s="1">
        <v>2976</v>
      </c>
      <c r="C206" s="1">
        <v>569</v>
      </c>
      <c r="D206" s="1">
        <v>868</v>
      </c>
      <c r="E206" s="1">
        <v>1118</v>
      </c>
      <c r="F206" s="1">
        <v>700</v>
      </c>
      <c r="G206" s="1">
        <v>290</v>
      </c>
    </row>
    <row r="207" spans="1:7" x14ac:dyDescent="0.25">
      <c r="A207" s="1" t="s">
        <v>540</v>
      </c>
      <c r="B207" s="1">
        <v>3216</v>
      </c>
      <c r="C207" s="1">
        <v>328</v>
      </c>
      <c r="D207" s="1">
        <v>1039</v>
      </c>
      <c r="E207" s="1">
        <v>915</v>
      </c>
      <c r="F207" s="1">
        <v>820</v>
      </c>
      <c r="G207" s="1">
        <v>442</v>
      </c>
    </row>
    <row r="208" spans="1:7" x14ac:dyDescent="0.25">
      <c r="A208" s="1" t="s">
        <v>552</v>
      </c>
      <c r="B208" s="1">
        <v>3125</v>
      </c>
      <c r="C208" s="1">
        <v>368</v>
      </c>
      <c r="D208" s="1">
        <v>1031</v>
      </c>
      <c r="E208" s="1">
        <v>986</v>
      </c>
      <c r="F208" s="1">
        <v>722</v>
      </c>
      <c r="G208" s="1">
        <v>386</v>
      </c>
    </row>
    <row r="209" spans="1:7" x14ac:dyDescent="0.25">
      <c r="A209" s="1" t="s">
        <v>554</v>
      </c>
      <c r="B209" s="1">
        <v>3342</v>
      </c>
      <c r="C209" s="1">
        <v>138</v>
      </c>
      <c r="D209" s="1">
        <v>808</v>
      </c>
      <c r="E209" s="1">
        <v>1009</v>
      </c>
      <c r="F209" s="1">
        <v>763</v>
      </c>
      <c r="G209" s="1">
        <v>762</v>
      </c>
    </row>
    <row r="210" spans="1:7" x14ac:dyDescent="0.25">
      <c r="A210" s="1" t="s">
        <v>558</v>
      </c>
      <c r="B210" s="1">
        <v>2904</v>
      </c>
      <c r="C210" s="1">
        <v>547</v>
      </c>
      <c r="D210" s="1">
        <v>1137</v>
      </c>
      <c r="E210" s="1">
        <v>783</v>
      </c>
      <c r="F210" s="1">
        <v>688</v>
      </c>
      <c r="G210" s="1">
        <v>296</v>
      </c>
    </row>
    <row r="211" spans="1:7" x14ac:dyDescent="0.25">
      <c r="A211" s="1" t="s">
        <v>560</v>
      </c>
      <c r="B211" s="1">
        <v>2008</v>
      </c>
      <c r="C211" s="1">
        <v>1404</v>
      </c>
      <c r="D211" s="1">
        <v>430</v>
      </c>
      <c r="E211" s="1">
        <v>746</v>
      </c>
      <c r="F211" s="1">
        <v>407</v>
      </c>
      <c r="G211" s="1">
        <v>425</v>
      </c>
    </row>
    <row r="212" spans="1:7" x14ac:dyDescent="0.25">
      <c r="A212" s="1" t="s">
        <v>564</v>
      </c>
      <c r="B212" s="1">
        <v>2759</v>
      </c>
      <c r="C212" s="1">
        <v>684</v>
      </c>
      <c r="D212" s="1">
        <v>824</v>
      </c>
      <c r="E212" s="1">
        <v>939</v>
      </c>
      <c r="F212" s="1">
        <v>565</v>
      </c>
      <c r="G212" s="1">
        <v>431</v>
      </c>
    </row>
    <row r="213" spans="1:7" x14ac:dyDescent="0.25">
      <c r="A213" s="1" t="s">
        <v>571</v>
      </c>
      <c r="B213" s="1">
        <v>1786</v>
      </c>
      <c r="C213" s="1">
        <v>1639</v>
      </c>
      <c r="D213" s="1">
        <v>507</v>
      </c>
      <c r="E213" s="1">
        <v>393</v>
      </c>
      <c r="F213" s="1">
        <v>441</v>
      </c>
      <c r="G213" s="1">
        <v>445</v>
      </c>
    </row>
    <row r="214" spans="1:7" x14ac:dyDescent="0.25">
      <c r="A214" s="1" t="s">
        <v>573</v>
      </c>
      <c r="B214" s="1">
        <v>3133</v>
      </c>
      <c r="C214" s="1">
        <v>251</v>
      </c>
      <c r="D214" s="1">
        <v>759</v>
      </c>
      <c r="E214" s="1">
        <v>1011</v>
      </c>
      <c r="F214" s="1">
        <v>722</v>
      </c>
      <c r="G214" s="1">
        <v>641</v>
      </c>
    </row>
    <row r="215" spans="1:7" x14ac:dyDescent="0.25">
      <c r="A215" s="1" t="s">
        <v>575</v>
      </c>
      <c r="B215" s="1">
        <v>2959</v>
      </c>
      <c r="C215" s="1">
        <v>388</v>
      </c>
      <c r="D215" s="1">
        <v>1081</v>
      </c>
      <c r="E215" s="1">
        <v>869</v>
      </c>
      <c r="F215" s="1">
        <v>678</v>
      </c>
      <c r="G215" s="1">
        <v>331</v>
      </c>
    </row>
    <row r="216" spans="1:7" x14ac:dyDescent="0.25">
      <c r="A216" s="1" t="s">
        <v>579</v>
      </c>
      <c r="B216" s="1">
        <v>2493</v>
      </c>
      <c r="C216" s="1">
        <v>827</v>
      </c>
      <c r="D216" s="1">
        <v>915</v>
      </c>
      <c r="E216" s="1">
        <v>696</v>
      </c>
      <c r="F216" s="1">
        <v>464</v>
      </c>
      <c r="G216" s="1">
        <v>418</v>
      </c>
    </row>
    <row r="217" spans="1:7" x14ac:dyDescent="0.25">
      <c r="A217" s="1" t="s">
        <v>581</v>
      </c>
      <c r="B217" s="1">
        <v>2249</v>
      </c>
      <c r="C217" s="1">
        <v>1043</v>
      </c>
      <c r="D217" s="1">
        <v>420</v>
      </c>
      <c r="E217" s="1">
        <v>668</v>
      </c>
      <c r="F217" s="1">
        <v>643</v>
      </c>
      <c r="G217" s="1">
        <v>518</v>
      </c>
    </row>
    <row r="218" spans="1:7" x14ac:dyDescent="0.25">
      <c r="A218" s="1" t="s">
        <v>583</v>
      </c>
      <c r="B218" s="1">
        <v>2455</v>
      </c>
      <c r="C218" s="1">
        <v>839</v>
      </c>
      <c r="D218" s="1">
        <v>501</v>
      </c>
      <c r="E218" s="1">
        <v>952</v>
      </c>
      <c r="F218" s="1">
        <v>333</v>
      </c>
      <c r="G218" s="1">
        <v>669</v>
      </c>
    </row>
    <row r="219" spans="1:7" x14ac:dyDescent="0.25">
      <c r="A219" s="1" t="s">
        <v>590</v>
      </c>
      <c r="B219" s="1">
        <v>2602</v>
      </c>
      <c r="C219" s="1">
        <v>616</v>
      </c>
      <c r="D219" s="1">
        <v>1059</v>
      </c>
      <c r="E219" s="1">
        <v>747</v>
      </c>
      <c r="F219" s="1">
        <v>431</v>
      </c>
      <c r="G219" s="1">
        <v>365</v>
      </c>
    </row>
    <row r="220" spans="1:7" x14ac:dyDescent="0.25">
      <c r="A220" s="1" t="s">
        <v>594</v>
      </c>
      <c r="B220" s="1">
        <v>2408</v>
      </c>
      <c r="C220" s="1">
        <v>819</v>
      </c>
      <c r="D220" s="1">
        <v>828</v>
      </c>
      <c r="E220" s="1">
        <v>500</v>
      </c>
      <c r="F220" s="1">
        <v>737</v>
      </c>
      <c r="G220" s="1">
        <v>343</v>
      </c>
    </row>
    <row r="221" spans="1:7" x14ac:dyDescent="0.25">
      <c r="A221" s="1" t="s">
        <v>596</v>
      </c>
      <c r="B221" s="1">
        <v>2521</v>
      </c>
      <c r="C221" s="1">
        <v>706</v>
      </c>
      <c r="D221" s="1">
        <v>530</v>
      </c>
      <c r="E221" s="1">
        <v>624</v>
      </c>
      <c r="F221" s="1">
        <v>906</v>
      </c>
      <c r="G221" s="1">
        <v>461</v>
      </c>
    </row>
    <row r="222" spans="1:7" x14ac:dyDescent="0.25">
      <c r="A222" s="1" t="s">
        <v>598</v>
      </c>
      <c r="B222" s="1">
        <v>2722</v>
      </c>
      <c r="C222" s="1">
        <v>501</v>
      </c>
      <c r="D222" s="1">
        <v>1131</v>
      </c>
      <c r="E222" s="1">
        <v>697</v>
      </c>
      <c r="F222" s="1">
        <v>582</v>
      </c>
      <c r="G222" s="1">
        <v>312</v>
      </c>
    </row>
    <row r="223" spans="1:7" x14ac:dyDescent="0.25">
      <c r="A223" s="1" t="s">
        <v>600</v>
      </c>
      <c r="B223" s="1">
        <v>2761</v>
      </c>
      <c r="C223" s="1">
        <v>440</v>
      </c>
      <c r="D223" s="1">
        <v>868</v>
      </c>
      <c r="E223" s="1">
        <v>1105</v>
      </c>
      <c r="F223" s="1">
        <v>492</v>
      </c>
      <c r="G223" s="1">
        <v>296</v>
      </c>
    </row>
    <row r="224" spans="1:7" x14ac:dyDescent="0.25">
      <c r="A224" s="1" t="s">
        <v>602</v>
      </c>
      <c r="B224" s="1">
        <v>2986</v>
      </c>
      <c r="C224" s="1">
        <v>211</v>
      </c>
      <c r="D224" s="1">
        <v>986</v>
      </c>
      <c r="E224" s="1">
        <v>1011</v>
      </c>
      <c r="F224" s="1">
        <v>504</v>
      </c>
      <c r="G224" s="1">
        <v>485</v>
      </c>
    </row>
    <row r="225" spans="1:7" x14ac:dyDescent="0.25">
      <c r="A225" s="1" t="s">
        <v>604</v>
      </c>
      <c r="B225" s="1">
        <v>1947</v>
      </c>
      <c r="C225" s="1">
        <v>1252</v>
      </c>
      <c r="D225" s="1">
        <v>605</v>
      </c>
      <c r="E225" s="1">
        <v>372</v>
      </c>
      <c r="F225" s="1">
        <v>533</v>
      </c>
      <c r="G225" s="1">
        <v>437</v>
      </c>
    </row>
    <row r="226" spans="1:7" x14ac:dyDescent="0.25">
      <c r="A226" s="1" t="s">
        <v>606</v>
      </c>
      <c r="B226" s="1">
        <v>3143</v>
      </c>
      <c r="C226" s="1">
        <v>59</v>
      </c>
      <c r="D226" s="1">
        <v>622</v>
      </c>
      <c r="E226" s="1">
        <v>1102</v>
      </c>
      <c r="F226" s="1">
        <v>411</v>
      </c>
      <c r="G226" s="1">
        <v>1008</v>
      </c>
    </row>
    <row r="227" spans="1:7" x14ac:dyDescent="0.25">
      <c r="A227" s="1" t="s">
        <v>608</v>
      </c>
      <c r="B227" s="1">
        <v>2657</v>
      </c>
      <c r="C227" s="1">
        <v>530</v>
      </c>
      <c r="D227" s="1">
        <v>1105</v>
      </c>
      <c r="E227" s="1">
        <v>661</v>
      </c>
      <c r="F227" s="1">
        <v>602</v>
      </c>
      <c r="G227" s="1">
        <v>289</v>
      </c>
    </row>
    <row r="228" spans="1:7" x14ac:dyDescent="0.25">
      <c r="A228" s="1" t="s">
        <v>612</v>
      </c>
      <c r="B228" s="1">
        <v>2738</v>
      </c>
      <c r="C228" s="1">
        <v>440</v>
      </c>
      <c r="D228" s="1">
        <v>930</v>
      </c>
      <c r="E228" s="1">
        <v>891</v>
      </c>
      <c r="F228" s="1">
        <v>659</v>
      </c>
      <c r="G228" s="1">
        <v>258</v>
      </c>
    </row>
    <row r="229" spans="1:7" x14ac:dyDescent="0.25">
      <c r="A229" s="1" t="s">
        <v>614</v>
      </c>
      <c r="B229" s="1">
        <v>2636</v>
      </c>
      <c r="C229" s="1">
        <v>530</v>
      </c>
      <c r="D229" s="1">
        <v>553</v>
      </c>
      <c r="E229" s="1">
        <v>699</v>
      </c>
      <c r="F229" s="1">
        <v>713</v>
      </c>
      <c r="G229" s="1">
        <v>671</v>
      </c>
    </row>
    <row r="230" spans="1:7" x14ac:dyDescent="0.25">
      <c r="A230" s="1" t="s">
        <v>627</v>
      </c>
      <c r="B230" s="1">
        <v>2547</v>
      </c>
      <c r="C230" s="1">
        <v>517</v>
      </c>
      <c r="D230" s="1">
        <v>932</v>
      </c>
      <c r="E230" s="1">
        <v>825</v>
      </c>
      <c r="F230" s="1">
        <v>493</v>
      </c>
      <c r="G230" s="1">
        <v>297</v>
      </c>
    </row>
    <row r="231" spans="1:7" x14ac:dyDescent="0.25">
      <c r="A231" s="1" t="s">
        <v>629</v>
      </c>
      <c r="B231" s="1">
        <v>2669</v>
      </c>
      <c r="C231" s="1">
        <v>406</v>
      </c>
      <c r="D231" s="1">
        <v>930</v>
      </c>
      <c r="E231" s="1">
        <v>842</v>
      </c>
      <c r="F231" s="1">
        <v>569</v>
      </c>
      <c r="G231" s="1">
        <v>328</v>
      </c>
    </row>
    <row r="232" spans="1:7" x14ac:dyDescent="0.25">
      <c r="A232" s="1" t="s">
        <v>631</v>
      </c>
      <c r="B232" s="1">
        <v>1796</v>
      </c>
      <c r="C232" s="1">
        <v>1270</v>
      </c>
      <c r="D232" s="1">
        <v>501</v>
      </c>
      <c r="E232" s="1">
        <v>512</v>
      </c>
      <c r="F232" s="1">
        <v>444</v>
      </c>
      <c r="G232" s="1">
        <v>339</v>
      </c>
    </row>
    <row r="233" spans="1:7" x14ac:dyDescent="0.25">
      <c r="A233" s="1" t="s">
        <v>635</v>
      </c>
      <c r="B233" s="1">
        <v>2023</v>
      </c>
      <c r="C233" s="1">
        <v>1037</v>
      </c>
      <c r="D233" s="1">
        <v>340</v>
      </c>
      <c r="E233" s="1">
        <v>798</v>
      </c>
      <c r="F233" s="1">
        <v>507</v>
      </c>
      <c r="G233" s="1">
        <v>378</v>
      </c>
    </row>
    <row r="234" spans="1:7" x14ac:dyDescent="0.25">
      <c r="A234" s="1" t="s">
        <v>639</v>
      </c>
      <c r="B234" s="1">
        <v>2597</v>
      </c>
      <c r="C234" s="1">
        <v>451</v>
      </c>
      <c r="D234" s="1">
        <v>861</v>
      </c>
      <c r="E234" s="1">
        <v>780</v>
      </c>
      <c r="F234" s="1">
        <v>629</v>
      </c>
      <c r="G234" s="1">
        <v>327</v>
      </c>
    </row>
    <row r="235" spans="1:7" x14ac:dyDescent="0.25">
      <c r="A235" s="1" t="s">
        <v>641</v>
      </c>
      <c r="B235" s="1">
        <v>2035</v>
      </c>
      <c r="C235" s="1">
        <v>995</v>
      </c>
      <c r="D235" s="1">
        <v>218</v>
      </c>
      <c r="E235" s="1">
        <v>887</v>
      </c>
      <c r="F235" s="1">
        <v>433</v>
      </c>
      <c r="G235" s="1">
        <v>497</v>
      </c>
    </row>
    <row r="236" spans="1:7" x14ac:dyDescent="0.25">
      <c r="A236" s="1" t="s">
        <v>645</v>
      </c>
      <c r="B236" s="1">
        <v>2632</v>
      </c>
      <c r="C236" s="1">
        <v>393</v>
      </c>
      <c r="D236" s="1">
        <v>838</v>
      </c>
      <c r="E236" s="1">
        <v>839</v>
      </c>
      <c r="F236" s="1">
        <v>538</v>
      </c>
      <c r="G236" s="1">
        <v>417</v>
      </c>
    </row>
    <row r="237" spans="1:7" x14ac:dyDescent="0.25">
      <c r="A237" s="1" t="s">
        <v>646</v>
      </c>
      <c r="B237" s="1">
        <v>2236</v>
      </c>
      <c r="C237" s="1">
        <v>763</v>
      </c>
      <c r="D237" s="1">
        <v>465</v>
      </c>
      <c r="E237" s="1">
        <v>884</v>
      </c>
      <c r="F237" s="1">
        <v>530</v>
      </c>
      <c r="G237" s="1">
        <v>357</v>
      </c>
    </row>
    <row r="238" spans="1:7" x14ac:dyDescent="0.25">
      <c r="A238" s="1" t="s">
        <v>655</v>
      </c>
      <c r="B238" s="1">
        <v>2653</v>
      </c>
      <c r="C238" s="1">
        <v>292</v>
      </c>
      <c r="D238" s="1">
        <v>826</v>
      </c>
      <c r="E238" s="1">
        <v>956</v>
      </c>
      <c r="F238" s="1">
        <v>535</v>
      </c>
      <c r="G238" s="1">
        <v>336</v>
      </c>
    </row>
    <row r="239" spans="1:7" x14ac:dyDescent="0.25">
      <c r="A239" s="1" t="s">
        <v>657</v>
      </c>
      <c r="B239" s="1">
        <v>1690</v>
      </c>
      <c r="C239" s="1">
        <v>1262</v>
      </c>
      <c r="D239" s="1">
        <v>484</v>
      </c>
      <c r="E239" s="1">
        <v>565</v>
      </c>
      <c r="F239" s="1">
        <v>340</v>
      </c>
      <c r="G239" s="1">
        <v>301</v>
      </c>
    </row>
    <row r="240" spans="1:7" x14ac:dyDescent="0.25">
      <c r="A240" s="1" t="s">
        <v>659</v>
      </c>
      <c r="B240" s="1">
        <v>1449</v>
      </c>
      <c r="C240" s="1">
        <v>1499</v>
      </c>
      <c r="D240" s="1">
        <v>292</v>
      </c>
      <c r="E240" s="1">
        <v>311</v>
      </c>
      <c r="F240" s="1">
        <v>341</v>
      </c>
      <c r="G240" s="1">
        <v>505</v>
      </c>
    </row>
    <row r="241" spans="1:7" x14ac:dyDescent="0.25">
      <c r="A241" s="1" t="s">
        <v>661</v>
      </c>
      <c r="B241" s="1">
        <v>2298</v>
      </c>
      <c r="C241" s="1">
        <v>602</v>
      </c>
      <c r="D241" s="1">
        <v>718</v>
      </c>
      <c r="E241" s="1">
        <v>705</v>
      </c>
      <c r="F241" s="1">
        <v>617</v>
      </c>
      <c r="G241" s="1">
        <v>258</v>
      </c>
    </row>
    <row r="242" spans="1:7" x14ac:dyDescent="0.25">
      <c r="A242" s="1" t="s">
        <v>665</v>
      </c>
      <c r="B242" s="1">
        <v>2118</v>
      </c>
      <c r="C242" s="1">
        <v>757</v>
      </c>
      <c r="D242" s="1">
        <v>322</v>
      </c>
      <c r="E242" s="1">
        <v>862</v>
      </c>
      <c r="F242" s="1">
        <v>485</v>
      </c>
      <c r="G242" s="1">
        <v>449</v>
      </c>
    </row>
    <row r="243" spans="1:7" x14ac:dyDescent="0.25">
      <c r="A243" s="1" t="s">
        <v>667</v>
      </c>
      <c r="B243" s="1">
        <v>2217</v>
      </c>
      <c r="C243" s="1">
        <v>668</v>
      </c>
      <c r="D243" s="1">
        <v>676</v>
      </c>
      <c r="E243" s="1">
        <v>674</v>
      </c>
      <c r="F243" s="1">
        <v>420</v>
      </c>
      <c r="G243" s="1">
        <v>447</v>
      </c>
    </row>
    <row r="244" spans="1:7" x14ac:dyDescent="0.25">
      <c r="A244" s="1" t="s">
        <v>669</v>
      </c>
      <c r="B244" s="1">
        <v>1891</v>
      </c>
      <c r="C244" s="1">
        <v>969</v>
      </c>
      <c r="D244" s="1">
        <v>651</v>
      </c>
      <c r="E244" s="1">
        <v>569</v>
      </c>
      <c r="F244" s="1">
        <v>405</v>
      </c>
      <c r="G244" s="1">
        <v>266</v>
      </c>
    </row>
    <row r="245" spans="1:7" x14ac:dyDescent="0.25">
      <c r="A245" s="1" t="s">
        <v>671</v>
      </c>
      <c r="B245" s="1">
        <v>2098</v>
      </c>
      <c r="C245" s="1">
        <v>741</v>
      </c>
      <c r="D245" s="1">
        <v>627</v>
      </c>
      <c r="E245" s="1">
        <v>542</v>
      </c>
      <c r="F245" s="1">
        <v>525</v>
      </c>
      <c r="G245" s="1">
        <v>404</v>
      </c>
    </row>
    <row r="246" spans="1:7" x14ac:dyDescent="0.25">
      <c r="A246" s="1" t="s">
        <v>679</v>
      </c>
      <c r="B246" s="1">
        <v>1801</v>
      </c>
      <c r="C246" s="1">
        <v>1003</v>
      </c>
      <c r="D246" s="1">
        <v>474</v>
      </c>
      <c r="E246" s="1">
        <v>453</v>
      </c>
      <c r="F246" s="1">
        <v>509</v>
      </c>
      <c r="G246" s="1">
        <v>365</v>
      </c>
    </row>
    <row r="247" spans="1:7" x14ac:dyDescent="0.25">
      <c r="A247" s="1" t="s">
        <v>681</v>
      </c>
      <c r="B247" s="1">
        <v>2362</v>
      </c>
      <c r="C247" s="1">
        <v>434</v>
      </c>
      <c r="D247" s="1">
        <v>910</v>
      </c>
      <c r="E247" s="1">
        <v>754</v>
      </c>
      <c r="F247" s="1">
        <v>478</v>
      </c>
      <c r="G247" s="1">
        <v>220</v>
      </c>
    </row>
    <row r="248" spans="1:7" x14ac:dyDescent="0.25">
      <c r="A248" s="1" t="s">
        <v>685</v>
      </c>
      <c r="B248" s="1">
        <v>2602</v>
      </c>
      <c r="C248" s="1">
        <v>194</v>
      </c>
      <c r="D248" s="1">
        <v>890</v>
      </c>
      <c r="E248" s="1">
        <v>947</v>
      </c>
      <c r="F248" s="1">
        <v>450</v>
      </c>
      <c r="G248" s="1">
        <v>315</v>
      </c>
    </row>
    <row r="249" spans="1:7" x14ac:dyDescent="0.25">
      <c r="A249" s="1" t="s">
        <v>691</v>
      </c>
      <c r="B249" s="1">
        <v>2380</v>
      </c>
      <c r="C249" s="1">
        <v>385</v>
      </c>
      <c r="D249" s="1">
        <v>637</v>
      </c>
      <c r="E249" s="1">
        <v>931</v>
      </c>
      <c r="F249" s="1">
        <v>401</v>
      </c>
      <c r="G249" s="1">
        <v>411</v>
      </c>
    </row>
    <row r="250" spans="1:7" x14ac:dyDescent="0.25">
      <c r="A250" s="1" t="s">
        <v>693</v>
      </c>
      <c r="B250" s="1">
        <v>2386</v>
      </c>
      <c r="C250" s="1">
        <v>378</v>
      </c>
      <c r="D250" s="1">
        <v>593</v>
      </c>
      <c r="E250" s="1">
        <v>926</v>
      </c>
      <c r="F250" s="1">
        <v>403</v>
      </c>
      <c r="G250" s="1">
        <v>464</v>
      </c>
    </row>
    <row r="251" spans="1:7" x14ac:dyDescent="0.25">
      <c r="A251" s="1" t="s">
        <v>699</v>
      </c>
      <c r="B251" s="1">
        <v>1794</v>
      </c>
      <c r="C251" s="1">
        <v>956</v>
      </c>
      <c r="D251" s="1">
        <v>515</v>
      </c>
      <c r="E251" s="1">
        <v>468</v>
      </c>
      <c r="F251" s="1">
        <v>366</v>
      </c>
      <c r="G251" s="1">
        <v>445</v>
      </c>
    </row>
    <row r="252" spans="1:7" x14ac:dyDescent="0.25">
      <c r="A252" s="1" t="s">
        <v>705</v>
      </c>
      <c r="B252" s="1">
        <v>2067</v>
      </c>
      <c r="C252" s="1">
        <v>656</v>
      </c>
      <c r="D252" s="1">
        <v>423</v>
      </c>
      <c r="E252" s="1">
        <v>834</v>
      </c>
      <c r="F252" s="1">
        <v>476</v>
      </c>
      <c r="G252" s="1">
        <v>334</v>
      </c>
    </row>
    <row r="253" spans="1:7" x14ac:dyDescent="0.25">
      <c r="A253" s="1" t="s">
        <v>707</v>
      </c>
      <c r="B253" s="1">
        <v>1939</v>
      </c>
      <c r="C253" s="1">
        <v>793</v>
      </c>
      <c r="D253" s="1">
        <v>498</v>
      </c>
      <c r="E253" s="1">
        <v>641</v>
      </c>
      <c r="F253" s="1">
        <v>512</v>
      </c>
      <c r="G253" s="1">
        <v>288</v>
      </c>
    </row>
    <row r="254" spans="1:7" x14ac:dyDescent="0.25">
      <c r="A254" s="1" t="s">
        <v>711</v>
      </c>
      <c r="B254" s="1">
        <v>2178</v>
      </c>
      <c r="C254" s="1">
        <v>512</v>
      </c>
      <c r="D254" s="1">
        <v>749</v>
      </c>
      <c r="E254" s="1">
        <v>637</v>
      </c>
      <c r="F254" s="1">
        <v>523</v>
      </c>
      <c r="G254" s="1">
        <v>269</v>
      </c>
    </row>
    <row r="255" spans="1:7" x14ac:dyDescent="0.25">
      <c r="A255" s="1" t="s">
        <v>713</v>
      </c>
      <c r="B255" s="1">
        <v>2088</v>
      </c>
      <c r="C255" s="1">
        <v>623</v>
      </c>
      <c r="D255" s="1">
        <v>402</v>
      </c>
      <c r="E255" s="1">
        <v>926</v>
      </c>
      <c r="F255" s="1">
        <v>280</v>
      </c>
      <c r="G255" s="1">
        <v>480</v>
      </c>
    </row>
    <row r="256" spans="1:7" x14ac:dyDescent="0.25">
      <c r="A256" s="1" t="s">
        <v>715</v>
      </c>
      <c r="B256" s="1">
        <v>1644</v>
      </c>
      <c r="C256" s="1">
        <v>1070</v>
      </c>
      <c r="D256" s="1">
        <v>362</v>
      </c>
      <c r="E256" s="1">
        <v>538</v>
      </c>
      <c r="F256" s="1">
        <v>413</v>
      </c>
      <c r="G256" s="1">
        <v>331</v>
      </c>
    </row>
    <row r="257" spans="1:7" x14ac:dyDescent="0.25">
      <c r="A257" s="1" t="s">
        <v>719</v>
      </c>
      <c r="B257" s="1">
        <v>2008</v>
      </c>
      <c r="C257" s="1">
        <v>694</v>
      </c>
      <c r="D257" s="1">
        <v>539</v>
      </c>
      <c r="E257" s="1">
        <v>451</v>
      </c>
      <c r="F257" s="1">
        <v>366</v>
      </c>
      <c r="G257" s="1">
        <v>652</v>
      </c>
    </row>
    <row r="258" spans="1:7" x14ac:dyDescent="0.25">
      <c r="A258" s="1" t="s">
        <v>721</v>
      </c>
      <c r="B258" s="1">
        <v>1999</v>
      </c>
      <c r="C258" s="1">
        <v>712</v>
      </c>
      <c r="D258" s="1">
        <v>537</v>
      </c>
      <c r="E258" s="1">
        <v>768</v>
      </c>
      <c r="F258" s="1">
        <v>335</v>
      </c>
      <c r="G258" s="1">
        <v>359</v>
      </c>
    </row>
    <row r="259" spans="1:7" x14ac:dyDescent="0.25">
      <c r="A259" s="1" t="s">
        <v>723</v>
      </c>
      <c r="B259" s="1">
        <v>2392</v>
      </c>
      <c r="C259" s="1">
        <v>316</v>
      </c>
      <c r="D259" s="1">
        <v>725</v>
      </c>
      <c r="E259" s="1">
        <v>801</v>
      </c>
      <c r="F259" s="1">
        <v>467</v>
      </c>
      <c r="G259" s="1">
        <v>399</v>
      </c>
    </row>
    <row r="260" spans="1:7" x14ac:dyDescent="0.25">
      <c r="A260" s="1" t="s">
        <v>737</v>
      </c>
      <c r="B260" s="1">
        <v>1877</v>
      </c>
      <c r="C260" s="1">
        <v>755</v>
      </c>
      <c r="D260" s="1">
        <v>493</v>
      </c>
      <c r="E260" s="1">
        <v>595</v>
      </c>
      <c r="F260" s="1">
        <v>479</v>
      </c>
      <c r="G260" s="1">
        <v>310</v>
      </c>
    </row>
    <row r="261" spans="1:7" x14ac:dyDescent="0.25">
      <c r="A261" s="1" t="s">
        <v>741</v>
      </c>
      <c r="B261" s="1">
        <v>1922</v>
      </c>
      <c r="C261" s="1">
        <v>700</v>
      </c>
      <c r="D261" s="1">
        <v>446</v>
      </c>
      <c r="E261" s="1">
        <v>398</v>
      </c>
      <c r="F261" s="1">
        <v>575</v>
      </c>
      <c r="G261" s="1">
        <v>503</v>
      </c>
    </row>
    <row r="262" spans="1:7" x14ac:dyDescent="0.25">
      <c r="A262" s="1" t="s">
        <v>743</v>
      </c>
      <c r="B262" s="1">
        <v>2580</v>
      </c>
      <c r="C262" s="1">
        <v>39</v>
      </c>
      <c r="D262" s="1">
        <v>322</v>
      </c>
      <c r="E262" s="1">
        <v>346</v>
      </c>
      <c r="F262" s="1">
        <v>1682</v>
      </c>
      <c r="G262" s="1">
        <v>230</v>
      </c>
    </row>
    <row r="263" spans="1:7" x14ac:dyDescent="0.25">
      <c r="A263" s="1" t="s">
        <v>750</v>
      </c>
      <c r="B263" s="1">
        <v>1930</v>
      </c>
      <c r="C263" s="1">
        <v>648</v>
      </c>
      <c r="D263" s="1">
        <v>576</v>
      </c>
      <c r="E263" s="1">
        <v>605</v>
      </c>
      <c r="F263" s="1">
        <v>425</v>
      </c>
      <c r="G263" s="1">
        <v>324</v>
      </c>
    </row>
    <row r="264" spans="1:7" x14ac:dyDescent="0.25">
      <c r="A264" s="1" t="s">
        <v>756</v>
      </c>
      <c r="B264" s="1">
        <v>1641</v>
      </c>
      <c r="C264" s="1">
        <v>945</v>
      </c>
      <c r="D264" s="1">
        <v>613</v>
      </c>
      <c r="E264" s="1">
        <v>393</v>
      </c>
      <c r="F264" s="1">
        <v>342</v>
      </c>
      <c r="G264" s="1">
        <v>293</v>
      </c>
    </row>
    <row r="265" spans="1:7" x14ac:dyDescent="0.25">
      <c r="A265" s="1" t="s">
        <v>758</v>
      </c>
      <c r="B265" s="1">
        <v>2325</v>
      </c>
      <c r="C265" s="1">
        <v>281</v>
      </c>
      <c r="D265" s="1">
        <v>871</v>
      </c>
      <c r="E265" s="1">
        <v>708</v>
      </c>
      <c r="F265" s="1">
        <v>390</v>
      </c>
      <c r="G265" s="1">
        <v>356</v>
      </c>
    </row>
    <row r="266" spans="1:7" x14ac:dyDescent="0.25">
      <c r="A266" s="1" t="s">
        <v>764</v>
      </c>
      <c r="B266" s="1">
        <v>1690</v>
      </c>
      <c r="C266" s="1">
        <v>891</v>
      </c>
      <c r="D266" s="1">
        <v>475</v>
      </c>
      <c r="E266" s="1">
        <v>355</v>
      </c>
      <c r="F266" s="1">
        <v>498</v>
      </c>
      <c r="G266" s="1">
        <v>362</v>
      </c>
    </row>
    <row r="267" spans="1:7" x14ac:dyDescent="0.25">
      <c r="A267" s="1" t="s">
        <v>766</v>
      </c>
      <c r="B267" s="1">
        <v>2101</v>
      </c>
      <c r="C267" s="1">
        <v>479</v>
      </c>
      <c r="D267" s="1">
        <v>721</v>
      </c>
      <c r="E267" s="1">
        <v>710</v>
      </c>
      <c r="F267" s="1">
        <v>429</v>
      </c>
      <c r="G267" s="1">
        <v>241</v>
      </c>
    </row>
    <row r="268" spans="1:7" x14ac:dyDescent="0.25">
      <c r="A268" s="1" t="s">
        <v>771</v>
      </c>
      <c r="B268" s="1">
        <v>2115</v>
      </c>
      <c r="C268" s="1">
        <v>447</v>
      </c>
      <c r="D268" s="1">
        <v>847</v>
      </c>
      <c r="E268" s="1">
        <v>585</v>
      </c>
      <c r="F268" s="1">
        <v>476</v>
      </c>
      <c r="G268" s="1">
        <v>207</v>
      </c>
    </row>
    <row r="269" spans="1:7" x14ac:dyDescent="0.25">
      <c r="A269" s="1" t="s">
        <v>784</v>
      </c>
      <c r="B269" s="1">
        <v>1887</v>
      </c>
      <c r="C269" s="1">
        <v>643</v>
      </c>
      <c r="D269" s="1">
        <v>585</v>
      </c>
      <c r="E269" s="1">
        <v>464</v>
      </c>
      <c r="F269" s="1">
        <v>423</v>
      </c>
      <c r="G269" s="1">
        <v>415</v>
      </c>
    </row>
    <row r="270" spans="1:7" x14ac:dyDescent="0.25">
      <c r="A270" s="1" t="s">
        <v>788</v>
      </c>
      <c r="B270" s="1">
        <v>1656</v>
      </c>
      <c r="C270" s="1">
        <v>837</v>
      </c>
      <c r="D270" s="1">
        <v>218</v>
      </c>
      <c r="E270" s="1">
        <v>732</v>
      </c>
      <c r="F270" s="1">
        <v>325</v>
      </c>
      <c r="G270" s="1">
        <v>381</v>
      </c>
    </row>
    <row r="271" spans="1:7" x14ac:dyDescent="0.25">
      <c r="A271" s="1" t="s">
        <v>795</v>
      </c>
      <c r="B271" s="1">
        <v>1896</v>
      </c>
      <c r="C271" s="1">
        <v>612</v>
      </c>
      <c r="D271" s="1">
        <v>783</v>
      </c>
      <c r="E271" s="1">
        <v>454</v>
      </c>
      <c r="F271" s="1">
        <v>365</v>
      </c>
      <c r="G271" s="1">
        <v>294</v>
      </c>
    </row>
    <row r="272" spans="1:7" x14ac:dyDescent="0.25">
      <c r="A272" s="1" t="s">
        <v>801</v>
      </c>
      <c r="B272" s="1">
        <v>2183</v>
      </c>
      <c r="C272" s="1">
        <v>308</v>
      </c>
      <c r="D272" s="1">
        <v>676</v>
      </c>
      <c r="E272" s="1">
        <v>624</v>
      </c>
      <c r="F272" s="1">
        <v>643</v>
      </c>
      <c r="G272" s="1">
        <v>240</v>
      </c>
    </row>
    <row r="273" spans="1:7" x14ac:dyDescent="0.25">
      <c r="A273" s="1" t="s">
        <v>803</v>
      </c>
      <c r="B273" s="1">
        <v>2040</v>
      </c>
      <c r="C273" s="1">
        <v>440</v>
      </c>
      <c r="D273" s="1">
        <v>429</v>
      </c>
      <c r="E273" s="1">
        <v>605</v>
      </c>
      <c r="F273" s="1">
        <v>600</v>
      </c>
      <c r="G273" s="1">
        <v>406</v>
      </c>
    </row>
    <row r="274" spans="1:7" x14ac:dyDescent="0.25">
      <c r="A274" s="1" t="s">
        <v>805</v>
      </c>
      <c r="B274" s="1">
        <v>1947</v>
      </c>
      <c r="C274" s="1">
        <v>522</v>
      </c>
      <c r="D274" s="1">
        <v>550</v>
      </c>
      <c r="E274" s="1">
        <v>573</v>
      </c>
      <c r="F274" s="1">
        <v>542</v>
      </c>
      <c r="G274" s="1">
        <v>282</v>
      </c>
    </row>
    <row r="275" spans="1:7" x14ac:dyDescent="0.25">
      <c r="A275" s="1" t="s">
        <v>809</v>
      </c>
      <c r="B275" s="1">
        <v>1880</v>
      </c>
      <c r="C275" s="1">
        <v>578</v>
      </c>
      <c r="D275" s="1">
        <v>682</v>
      </c>
      <c r="E275" s="1">
        <v>640</v>
      </c>
      <c r="F275" s="1">
        <v>304</v>
      </c>
      <c r="G275" s="1">
        <v>254</v>
      </c>
    </row>
    <row r="276" spans="1:7" x14ac:dyDescent="0.25">
      <c r="A276" s="1" t="s">
        <v>811</v>
      </c>
      <c r="B276" s="1">
        <v>1587</v>
      </c>
      <c r="C276" s="1">
        <v>873</v>
      </c>
      <c r="D276" s="1">
        <v>514</v>
      </c>
      <c r="E276" s="1">
        <v>315</v>
      </c>
      <c r="F276" s="1">
        <v>326</v>
      </c>
      <c r="G276" s="1">
        <v>432</v>
      </c>
    </row>
    <row r="277" spans="1:7" x14ac:dyDescent="0.25">
      <c r="A277" s="1" t="s">
        <v>819</v>
      </c>
      <c r="B277" s="1">
        <v>2185</v>
      </c>
      <c r="C277" s="1">
        <v>248</v>
      </c>
      <c r="D277" s="1">
        <v>544</v>
      </c>
      <c r="E277" s="1">
        <v>822</v>
      </c>
      <c r="F277" s="1">
        <v>444</v>
      </c>
      <c r="G277" s="1">
        <v>375</v>
      </c>
    </row>
    <row r="278" spans="1:7" x14ac:dyDescent="0.25">
      <c r="A278" s="1" t="s">
        <v>823</v>
      </c>
      <c r="B278" s="1">
        <v>1792</v>
      </c>
      <c r="C278" s="1">
        <v>637</v>
      </c>
      <c r="D278" s="1">
        <v>353</v>
      </c>
      <c r="E278" s="1">
        <v>709</v>
      </c>
      <c r="F278" s="1">
        <v>224</v>
      </c>
      <c r="G278" s="1">
        <v>506</v>
      </c>
    </row>
    <row r="279" spans="1:7" x14ac:dyDescent="0.25">
      <c r="A279" s="1" t="s">
        <v>825</v>
      </c>
      <c r="B279" s="1">
        <v>2049</v>
      </c>
      <c r="C279" s="1">
        <v>372</v>
      </c>
      <c r="D279" s="1">
        <v>594</v>
      </c>
      <c r="E279" s="1">
        <v>758</v>
      </c>
      <c r="F279" s="1">
        <v>441</v>
      </c>
      <c r="G279" s="1">
        <v>256</v>
      </c>
    </row>
    <row r="280" spans="1:7" x14ac:dyDescent="0.25">
      <c r="A280" s="1" t="s">
        <v>827</v>
      </c>
      <c r="B280" s="1">
        <v>2048</v>
      </c>
      <c r="C280" s="1">
        <v>361</v>
      </c>
      <c r="D280" s="1">
        <v>799</v>
      </c>
      <c r="E280" s="1">
        <v>564</v>
      </c>
      <c r="F280" s="1">
        <v>460</v>
      </c>
      <c r="G280" s="1">
        <v>225</v>
      </c>
    </row>
    <row r="281" spans="1:7" x14ac:dyDescent="0.25">
      <c r="A281" s="1" t="s">
        <v>833</v>
      </c>
      <c r="B281" s="1">
        <v>2018</v>
      </c>
      <c r="C281" s="1">
        <v>368</v>
      </c>
      <c r="D281" s="1">
        <v>760</v>
      </c>
      <c r="E281" s="1">
        <v>529</v>
      </c>
      <c r="F281" s="1">
        <v>504</v>
      </c>
      <c r="G281" s="1">
        <v>225</v>
      </c>
    </row>
    <row r="282" spans="1:7" x14ac:dyDescent="0.25">
      <c r="A282" s="1" t="s">
        <v>835</v>
      </c>
      <c r="B282" s="1">
        <v>1503</v>
      </c>
      <c r="C282" s="1">
        <v>884</v>
      </c>
      <c r="D282" s="1">
        <v>423</v>
      </c>
      <c r="E282" s="1">
        <v>472</v>
      </c>
      <c r="F282" s="1">
        <v>329</v>
      </c>
      <c r="G282" s="1">
        <v>279</v>
      </c>
    </row>
    <row r="283" spans="1:7" x14ac:dyDescent="0.25">
      <c r="A283" s="1" t="s">
        <v>841</v>
      </c>
      <c r="B283" s="1">
        <v>2101</v>
      </c>
      <c r="C283" s="1">
        <v>278</v>
      </c>
      <c r="D283" s="1">
        <v>818</v>
      </c>
      <c r="E283" s="1">
        <v>586</v>
      </c>
      <c r="F283" s="1">
        <v>446</v>
      </c>
      <c r="G283" s="1">
        <v>251</v>
      </c>
    </row>
    <row r="284" spans="1:7" x14ac:dyDescent="0.25">
      <c r="A284" s="1" t="s">
        <v>843</v>
      </c>
      <c r="B284" s="1">
        <v>1603</v>
      </c>
      <c r="C284" s="1">
        <v>776</v>
      </c>
      <c r="D284" s="1">
        <v>87</v>
      </c>
      <c r="E284" s="1">
        <v>923</v>
      </c>
      <c r="F284" s="1">
        <v>224</v>
      </c>
      <c r="G284" s="1">
        <v>369</v>
      </c>
    </row>
    <row r="285" spans="1:7" x14ac:dyDescent="0.25">
      <c r="A285" s="1" t="s">
        <v>845</v>
      </c>
      <c r="B285" s="1">
        <v>1644</v>
      </c>
      <c r="C285" s="1">
        <v>737</v>
      </c>
      <c r="D285" s="1">
        <v>127</v>
      </c>
      <c r="E285" s="1">
        <v>867</v>
      </c>
      <c r="F285" s="1">
        <v>276</v>
      </c>
      <c r="G285" s="1">
        <v>374</v>
      </c>
    </row>
    <row r="286" spans="1:7" x14ac:dyDescent="0.25">
      <c r="A286" s="1" t="s">
        <v>847</v>
      </c>
      <c r="B286" s="1">
        <v>1885</v>
      </c>
      <c r="C286" s="1">
        <v>457</v>
      </c>
      <c r="D286" s="1">
        <v>922</v>
      </c>
      <c r="E286" s="1">
        <v>417</v>
      </c>
      <c r="F286" s="1">
        <v>385</v>
      </c>
      <c r="G286" s="1">
        <v>161</v>
      </c>
    </row>
    <row r="287" spans="1:7" x14ac:dyDescent="0.25">
      <c r="A287" s="1" t="s">
        <v>849</v>
      </c>
      <c r="B287" s="1">
        <v>2037</v>
      </c>
      <c r="C287" s="1">
        <v>332</v>
      </c>
      <c r="D287" s="1">
        <v>778</v>
      </c>
      <c r="E287" s="1">
        <v>563</v>
      </c>
      <c r="F287" s="1">
        <v>470</v>
      </c>
      <c r="G287" s="1">
        <v>226</v>
      </c>
    </row>
    <row r="288" spans="1:7" x14ac:dyDescent="0.25">
      <c r="A288" s="1" t="s">
        <v>856</v>
      </c>
      <c r="B288" s="1">
        <v>1642</v>
      </c>
      <c r="C288" s="1">
        <v>713</v>
      </c>
      <c r="D288" s="1">
        <v>554</v>
      </c>
      <c r="E288" s="1">
        <v>415</v>
      </c>
      <c r="F288" s="1">
        <v>289</v>
      </c>
      <c r="G288" s="1">
        <v>384</v>
      </c>
    </row>
    <row r="289" spans="1:7" x14ac:dyDescent="0.25">
      <c r="A289" s="1" t="s">
        <v>860</v>
      </c>
      <c r="B289" s="1">
        <v>1721</v>
      </c>
      <c r="C289" s="1">
        <v>624</v>
      </c>
      <c r="D289" s="1">
        <v>590</v>
      </c>
      <c r="E289" s="1">
        <v>502</v>
      </c>
      <c r="F289" s="1">
        <v>384</v>
      </c>
      <c r="G289" s="1">
        <v>245</v>
      </c>
    </row>
    <row r="290" spans="1:7" x14ac:dyDescent="0.25">
      <c r="A290" s="1" t="s">
        <v>864</v>
      </c>
      <c r="B290" s="1">
        <v>1800</v>
      </c>
      <c r="C290" s="1">
        <v>539</v>
      </c>
      <c r="D290" s="1">
        <v>418</v>
      </c>
      <c r="E290" s="1">
        <v>281</v>
      </c>
      <c r="F290" s="1">
        <v>612</v>
      </c>
      <c r="G290" s="1">
        <v>489</v>
      </c>
    </row>
    <row r="291" spans="1:7" x14ac:dyDescent="0.25">
      <c r="A291" s="1" t="s">
        <v>878</v>
      </c>
      <c r="B291" s="1">
        <v>1769</v>
      </c>
      <c r="C291" s="1">
        <v>506</v>
      </c>
      <c r="D291" s="1">
        <v>373</v>
      </c>
      <c r="E291" s="1">
        <v>565</v>
      </c>
      <c r="F291" s="1">
        <v>389</v>
      </c>
      <c r="G291" s="1">
        <v>442</v>
      </c>
    </row>
    <row r="292" spans="1:7" x14ac:dyDescent="0.25">
      <c r="A292" s="1" t="s">
        <v>880</v>
      </c>
      <c r="B292" s="1">
        <v>1753</v>
      </c>
      <c r="C292" s="1">
        <v>517</v>
      </c>
      <c r="D292" s="1">
        <v>578</v>
      </c>
      <c r="E292" s="1">
        <v>599</v>
      </c>
      <c r="F292" s="1">
        <v>357</v>
      </c>
      <c r="G292" s="1">
        <v>219</v>
      </c>
    </row>
    <row r="293" spans="1:7" x14ac:dyDescent="0.25">
      <c r="A293" s="1" t="s">
        <v>886</v>
      </c>
      <c r="B293" s="1">
        <v>1933</v>
      </c>
      <c r="C293" s="1">
        <v>330</v>
      </c>
      <c r="D293" s="1">
        <v>281</v>
      </c>
      <c r="E293" s="1">
        <v>889</v>
      </c>
      <c r="F293" s="1">
        <v>441</v>
      </c>
      <c r="G293" s="1">
        <v>322</v>
      </c>
    </row>
    <row r="294" spans="1:7" x14ac:dyDescent="0.25">
      <c r="A294" s="1" t="s">
        <v>902</v>
      </c>
      <c r="B294" s="1">
        <v>1970</v>
      </c>
      <c r="C294" s="1">
        <v>236</v>
      </c>
      <c r="D294" s="1">
        <v>536</v>
      </c>
      <c r="E294" s="1">
        <v>700</v>
      </c>
      <c r="F294" s="1">
        <v>390</v>
      </c>
      <c r="G294" s="1">
        <v>344</v>
      </c>
    </row>
    <row r="295" spans="1:7" x14ac:dyDescent="0.25">
      <c r="A295" s="1" t="s">
        <v>907</v>
      </c>
      <c r="B295" s="1">
        <v>1884</v>
      </c>
      <c r="C295" s="1">
        <v>304</v>
      </c>
      <c r="D295" s="1">
        <v>750</v>
      </c>
      <c r="E295" s="1">
        <v>524</v>
      </c>
      <c r="F295" s="1">
        <v>387</v>
      </c>
      <c r="G295" s="1">
        <v>223</v>
      </c>
    </row>
    <row r="296" spans="1:7" x14ac:dyDescent="0.25">
      <c r="A296" s="1" t="s">
        <v>913</v>
      </c>
      <c r="B296" s="1">
        <v>1617</v>
      </c>
      <c r="C296" s="1">
        <v>507</v>
      </c>
      <c r="D296" s="1">
        <v>668</v>
      </c>
      <c r="E296" s="1">
        <v>450</v>
      </c>
      <c r="F296" s="1">
        <v>348</v>
      </c>
      <c r="G296" s="1">
        <v>151</v>
      </c>
    </row>
    <row r="297" spans="1:7" x14ac:dyDescent="0.25">
      <c r="A297" s="1" t="s">
        <v>923</v>
      </c>
      <c r="B297" s="1">
        <v>1382</v>
      </c>
      <c r="C297" s="1">
        <v>735</v>
      </c>
      <c r="D297" s="1">
        <v>431</v>
      </c>
      <c r="E297" s="1">
        <v>459</v>
      </c>
      <c r="F297" s="1">
        <v>265</v>
      </c>
      <c r="G297" s="1">
        <v>227</v>
      </c>
    </row>
    <row r="298" spans="1:7" x14ac:dyDescent="0.25">
      <c r="A298" s="1" t="s">
        <v>925</v>
      </c>
      <c r="B298" s="1">
        <v>1031</v>
      </c>
      <c r="C298" s="1">
        <v>1084</v>
      </c>
      <c r="D298" s="1">
        <v>301</v>
      </c>
      <c r="E298" s="1">
        <v>238</v>
      </c>
      <c r="F298" s="1">
        <v>257</v>
      </c>
      <c r="G298" s="1">
        <v>235</v>
      </c>
    </row>
    <row r="299" spans="1:7" x14ac:dyDescent="0.25">
      <c r="A299" s="1" t="s">
        <v>929</v>
      </c>
      <c r="B299" s="1">
        <v>1616</v>
      </c>
      <c r="C299" s="1">
        <v>480</v>
      </c>
      <c r="D299" s="1">
        <v>396</v>
      </c>
      <c r="E299" s="1">
        <v>256</v>
      </c>
      <c r="F299" s="1">
        <v>552</v>
      </c>
      <c r="G299" s="1">
        <v>412</v>
      </c>
    </row>
    <row r="300" spans="1:7" x14ac:dyDescent="0.25">
      <c r="A300" s="1" t="s">
        <v>933</v>
      </c>
      <c r="B300" s="1">
        <v>1165</v>
      </c>
      <c r="C300" s="1">
        <v>937</v>
      </c>
      <c r="D300" s="1">
        <v>360</v>
      </c>
      <c r="E300" s="1">
        <v>296</v>
      </c>
      <c r="F300" s="1">
        <v>296</v>
      </c>
      <c r="G300" s="1">
        <v>213</v>
      </c>
    </row>
    <row r="301" spans="1:7" x14ac:dyDescent="0.25">
      <c r="A301" s="1" t="s">
        <v>939</v>
      </c>
      <c r="B301" s="1">
        <v>1701</v>
      </c>
      <c r="C301" s="1">
        <v>385</v>
      </c>
      <c r="D301" s="1">
        <v>502</v>
      </c>
      <c r="E301" s="1">
        <v>602</v>
      </c>
      <c r="F301" s="1">
        <v>258</v>
      </c>
      <c r="G301" s="1">
        <v>339</v>
      </c>
    </row>
    <row r="302" spans="1:7" x14ac:dyDescent="0.25">
      <c r="A302" s="1" t="s">
        <v>962</v>
      </c>
      <c r="B302" s="1">
        <v>1697</v>
      </c>
      <c r="C302" s="1">
        <v>269</v>
      </c>
      <c r="D302" s="1">
        <v>644</v>
      </c>
      <c r="E302" s="1">
        <v>482</v>
      </c>
      <c r="F302" s="1">
        <v>325</v>
      </c>
      <c r="G302" s="1">
        <v>246</v>
      </c>
    </row>
    <row r="303" spans="1:7" x14ac:dyDescent="0.25">
      <c r="A303" s="1" t="s">
        <v>964</v>
      </c>
      <c r="B303" s="1">
        <v>1298</v>
      </c>
      <c r="C303" s="1">
        <v>663</v>
      </c>
      <c r="D303" s="1">
        <v>463</v>
      </c>
      <c r="E303" s="1">
        <v>387</v>
      </c>
      <c r="F303" s="1">
        <v>292</v>
      </c>
      <c r="G303" s="1">
        <v>156</v>
      </c>
    </row>
    <row r="304" spans="1:7" x14ac:dyDescent="0.25">
      <c r="A304" s="1" t="s">
        <v>966</v>
      </c>
      <c r="B304" s="1">
        <v>1697</v>
      </c>
      <c r="C304" s="1">
        <v>255</v>
      </c>
      <c r="D304" s="1">
        <v>514</v>
      </c>
      <c r="E304" s="1">
        <v>552</v>
      </c>
      <c r="F304" s="1">
        <v>406</v>
      </c>
      <c r="G304" s="1">
        <v>225</v>
      </c>
    </row>
    <row r="305" spans="1:7" x14ac:dyDescent="0.25">
      <c r="A305" s="1" t="s">
        <v>972</v>
      </c>
      <c r="B305" s="1">
        <v>1360</v>
      </c>
      <c r="C305" s="1">
        <v>581</v>
      </c>
      <c r="D305" s="1">
        <v>359</v>
      </c>
      <c r="E305" s="1">
        <v>436</v>
      </c>
      <c r="F305" s="1">
        <v>310</v>
      </c>
      <c r="G305" s="1">
        <v>255</v>
      </c>
    </row>
    <row r="306" spans="1:7" x14ac:dyDescent="0.25">
      <c r="A306" s="1" t="s">
        <v>980</v>
      </c>
      <c r="B306" s="1">
        <v>1363</v>
      </c>
      <c r="C306" s="1">
        <v>563</v>
      </c>
      <c r="D306" s="1">
        <v>361</v>
      </c>
      <c r="E306" s="1">
        <v>532</v>
      </c>
      <c r="F306" s="1">
        <v>225</v>
      </c>
      <c r="G306" s="1">
        <v>245</v>
      </c>
    </row>
    <row r="307" spans="1:7" x14ac:dyDescent="0.25">
      <c r="A307" s="1" t="s">
        <v>982</v>
      </c>
      <c r="B307" s="1">
        <v>1638</v>
      </c>
      <c r="C307" s="1">
        <v>280</v>
      </c>
      <c r="D307" s="1">
        <v>259</v>
      </c>
      <c r="E307" s="1">
        <v>648</v>
      </c>
      <c r="F307" s="1">
        <v>362</v>
      </c>
      <c r="G307" s="1">
        <v>369</v>
      </c>
    </row>
    <row r="308" spans="1:7" x14ac:dyDescent="0.25">
      <c r="A308" s="1" t="s">
        <v>988</v>
      </c>
      <c r="B308" s="1">
        <v>1735</v>
      </c>
      <c r="C308" s="1">
        <v>174</v>
      </c>
      <c r="D308" s="1">
        <v>590</v>
      </c>
      <c r="E308" s="1">
        <v>513</v>
      </c>
      <c r="F308" s="1">
        <v>425</v>
      </c>
      <c r="G308" s="1">
        <v>207</v>
      </c>
    </row>
    <row r="309" spans="1:7" x14ac:dyDescent="0.25">
      <c r="A309" s="1" t="s">
        <v>990</v>
      </c>
      <c r="B309" s="1">
        <v>1328</v>
      </c>
      <c r="C309" s="1">
        <v>581</v>
      </c>
      <c r="D309" s="1">
        <v>82</v>
      </c>
      <c r="E309" s="1">
        <v>625</v>
      </c>
      <c r="F309" s="1">
        <v>194</v>
      </c>
      <c r="G309" s="1">
        <v>427</v>
      </c>
    </row>
    <row r="310" spans="1:7" x14ac:dyDescent="0.25">
      <c r="A310" s="1" t="s">
        <v>992</v>
      </c>
      <c r="B310" s="1">
        <v>1604</v>
      </c>
      <c r="C310" s="1">
        <v>299</v>
      </c>
      <c r="D310" s="1">
        <v>542</v>
      </c>
      <c r="E310" s="1">
        <v>452</v>
      </c>
      <c r="F310" s="1">
        <v>386</v>
      </c>
      <c r="G310" s="1">
        <v>224</v>
      </c>
    </row>
    <row r="311" spans="1:7" x14ac:dyDescent="0.25">
      <c r="A311" s="1" t="s">
        <v>1008</v>
      </c>
      <c r="B311" s="1">
        <v>1348</v>
      </c>
      <c r="C311" s="1">
        <v>519</v>
      </c>
      <c r="D311" s="1">
        <v>425</v>
      </c>
      <c r="E311" s="1">
        <v>474</v>
      </c>
      <c r="F311" s="1">
        <v>258</v>
      </c>
      <c r="G311" s="1">
        <v>191</v>
      </c>
    </row>
    <row r="312" spans="1:7" x14ac:dyDescent="0.25">
      <c r="A312" s="1" t="s">
        <v>1010</v>
      </c>
      <c r="B312" s="1">
        <v>1422</v>
      </c>
      <c r="C312" s="1">
        <v>441</v>
      </c>
      <c r="D312" s="1">
        <v>496</v>
      </c>
      <c r="E312" s="1">
        <v>449</v>
      </c>
      <c r="F312" s="1">
        <v>325</v>
      </c>
      <c r="G312" s="1">
        <v>152</v>
      </c>
    </row>
    <row r="313" spans="1:7" x14ac:dyDescent="0.25">
      <c r="A313" s="1" t="s">
        <v>1012</v>
      </c>
      <c r="B313" s="1">
        <v>1819</v>
      </c>
      <c r="C313" s="1">
        <v>44</v>
      </c>
      <c r="D313" s="1">
        <v>537</v>
      </c>
      <c r="E313" s="1">
        <v>373</v>
      </c>
      <c r="F313" s="1">
        <v>624</v>
      </c>
      <c r="G313" s="1">
        <v>285</v>
      </c>
    </row>
    <row r="314" spans="1:7" x14ac:dyDescent="0.25">
      <c r="A314" s="1" t="s">
        <v>1023</v>
      </c>
      <c r="B314" s="1">
        <v>1320</v>
      </c>
      <c r="C314" s="1">
        <v>522</v>
      </c>
      <c r="D314" s="1">
        <v>483</v>
      </c>
      <c r="E314" s="1">
        <v>320</v>
      </c>
      <c r="F314" s="1">
        <v>136</v>
      </c>
      <c r="G314" s="1">
        <v>381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AE8D-C04A-4F28-BCE4-3B166F41CA3C}">
  <dimension ref="A1:R502"/>
  <sheetViews>
    <sheetView workbookViewId="0">
      <selection activeCell="K11" sqref="K11"/>
    </sheetView>
  </sheetViews>
  <sheetFormatPr defaultRowHeight="15" x14ac:dyDescent="0.25"/>
  <cols>
    <col min="1" max="1" width="17.85546875" customWidth="1"/>
    <col min="2" max="2" width="37.85546875" customWidth="1"/>
  </cols>
  <sheetData>
    <row r="1" spans="1:18" x14ac:dyDescent="0.25">
      <c r="A1" s="4" t="s">
        <v>2841</v>
      </c>
      <c r="B1" s="4"/>
      <c r="C1" s="4"/>
      <c r="D1" s="4"/>
      <c r="E1" s="4"/>
      <c r="F1" s="4"/>
      <c r="G1" s="4"/>
      <c r="H1" s="4"/>
      <c r="I1" s="4"/>
      <c r="J1" s="4"/>
      <c r="K1" s="4"/>
      <c r="L1" s="4"/>
      <c r="M1" s="4"/>
      <c r="N1" s="4"/>
      <c r="O1" s="4"/>
      <c r="P1" s="4"/>
      <c r="Q1" s="4"/>
      <c r="R1" s="4"/>
    </row>
    <row r="2" spans="1:18" x14ac:dyDescent="0.25">
      <c r="A2" s="5" t="s">
        <v>1</v>
      </c>
      <c r="B2" s="5" t="s">
        <v>2</v>
      </c>
      <c r="C2" s="5" t="s">
        <v>3</v>
      </c>
      <c r="D2" s="5" t="s">
        <v>4</v>
      </c>
      <c r="E2" s="5"/>
      <c r="F2" s="5"/>
      <c r="G2" s="5"/>
      <c r="H2" s="5"/>
      <c r="I2" s="5"/>
      <c r="J2" s="5"/>
      <c r="K2" s="5"/>
      <c r="L2" s="5"/>
      <c r="M2" s="5"/>
      <c r="N2" s="5"/>
      <c r="O2" s="5"/>
      <c r="P2" s="5"/>
      <c r="Q2" s="5"/>
      <c r="R2" s="5"/>
    </row>
    <row r="3" spans="1:18" x14ac:dyDescent="0.25">
      <c r="A3" s="5" t="s">
        <v>980</v>
      </c>
      <c r="B3" s="5" t="s">
        <v>981</v>
      </c>
      <c r="C3" s="5" t="s">
        <v>9</v>
      </c>
      <c r="D3" s="5">
        <v>4803</v>
      </c>
      <c r="E3" s="5"/>
      <c r="F3" s="5"/>
      <c r="G3" s="5"/>
      <c r="H3" s="5"/>
      <c r="I3" s="5"/>
      <c r="J3" s="5"/>
      <c r="K3" s="5"/>
      <c r="L3" s="5"/>
      <c r="M3" s="5"/>
      <c r="N3" s="5"/>
      <c r="O3" s="5"/>
      <c r="P3" s="5"/>
      <c r="Q3" s="5"/>
      <c r="R3" s="5"/>
    </row>
    <row r="4" spans="1:18" x14ac:dyDescent="0.25">
      <c r="A4" s="5" t="s">
        <v>1661</v>
      </c>
      <c r="B4" s="5" t="s">
        <v>1660</v>
      </c>
      <c r="C4" s="5" t="s">
        <v>9</v>
      </c>
      <c r="D4" s="5">
        <v>2731</v>
      </c>
      <c r="E4" s="5"/>
      <c r="F4" s="5"/>
      <c r="G4" s="5"/>
      <c r="H4" s="5"/>
      <c r="I4" s="5"/>
      <c r="J4" s="5"/>
      <c r="K4" s="5"/>
      <c r="L4" s="5"/>
      <c r="M4" s="5"/>
      <c r="N4" s="5"/>
      <c r="O4" s="5"/>
      <c r="P4" s="5"/>
      <c r="Q4" s="5"/>
      <c r="R4" s="5"/>
    </row>
    <row r="5" spans="1:18" x14ac:dyDescent="0.25">
      <c r="A5" s="5" t="s">
        <v>2531</v>
      </c>
      <c r="B5" s="5" t="s">
        <v>2842</v>
      </c>
      <c r="C5" s="5" t="s">
        <v>9</v>
      </c>
      <c r="D5" s="5">
        <v>1879</v>
      </c>
      <c r="E5" s="5"/>
      <c r="F5" s="5"/>
      <c r="G5" s="5"/>
      <c r="H5" s="5"/>
      <c r="I5" s="5"/>
      <c r="J5" s="5"/>
      <c r="K5" s="5"/>
      <c r="L5" s="5"/>
      <c r="M5" s="5"/>
      <c r="N5" s="5"/>
      <c r="O5" s="5"/>
      <c r="P5" s="5"/>
      <c r="Q5" s="5"/>
      <c r="R5" s="5"/>
    </row>
    <row r="6" spans="1:18" x14ac:dyDescent="0.25">
      <c r="A6" s="5" t="s">
        <v>1636</v>
      </c>
      <c r="B6" s="5" t="s">
        <v>2843</v>
      </c>
      <c r="C6" s="5" t="s">
        <v>9</v>
      </c>
      <c r="D6" s="5">
        <v>1733</v>
      </c>
      <c r="E6" s="5"/>
      <c r="F6" s="5"/>
      <c r="G6" s="5"/>
      <c r="H6" s="5"/>
      <c r="I6" s="5"/>
      <c r="J6" s="5"/>
      <c r="K6" s="5"/>
      <c r="L6" s="5"/>
      <c r="M6" s="5"/>
      <c r="N6" s="5"/>
      <c r="O6" s="5"/>
      <c r="P6" s="5"/>
      <c r="Q6" s="5"/>
      <c r="R6" s="5"/>
    </row>
    <row r="7" spans="1:18" x14ac:dyDescent="0.25">
      <c r="A7" s="5" t="s">
        <v>1657</v>
      </c>
      <c r="B7" s="5" t="s">
        <v>2844</v>
      </c>
      <c r="C7" s="5" t="s">
        <v>9</v>
      </c>
      <c r="D7" s="5">
        <v>1641</v>
      </c>
      <c r="E7" s="5"/>
      <c r="F7" s="5"/>
      <c r="G7" s="5"/>
      <c r="H7" s="5"/>
      <c r="I7" s="5"/>
      <c r="J7" s="5"/>
      <c r="K7" s="5"/>
      <c r="L7" s="5"/>
      <c r="M7" s="5"/>
      <c r="N7" s="5"/>
      <c r="O7" s="5"/>
      <c r="P7" s="5"/>
      <c r="Q7" s="5"/>
      <c r="R7" s="5"/>
    </row>
    <row r="8" spans="1:18" x14ac:dyDescent="0.25">
      <c r="A8" s="5" t="s">
        <v>1682</v>
      </c>
      <c r="B8" s="5" t="s">
        <v>2845</v>
      </c>
      <c r="C8" s="5" t="s">
        <v>9</v>
      </c>
      <c r="D8" s="5">
        <v>1632</v>
      </c>
      <c r="E8" s="5"/>
      <c r="F8" s="5"/>
      <c r="G8" s="5"/>
      <c r="H8" s="5"/>
      <c r="I8" s="5"/>
      <c r="J8" s="5"/>
      <c r="K8" s="5"/>
      <c r="L8" s="5"/>
      <c r="M8" s="5"/>
      <c r="N8" s="5"/>
      <c r="O8" s="5"/>
      <c r="P8" s="5"/>
      <c r="Q8" s="5"/>
      <c r="R8" s="5"/>
    </row>
    <row r="9" spans="1:18" x14ac:dyDescent="0.25">
      <c r="A9" s="5" t="s">
        <v>1626</v>
      </c>
      <c r="B9" s="5" t="s">
        <v>2846</v>
      </c>
      <c r="C9" s="5" t="s">
        <v>9</v>
      </c>
      <c r="D9" s="5">
        <v>1388</v>
      </c>
      <c r="E9" s="5"/>
      <c r="F9" s="5"/>
      <c r="G9" s="5"/>
      <c r="H9" s="5"/>
      <c r="I9" s="5"/>
      <c r="J9" s="5"/>
      <c r="K9" s="5"/>
      <c r="L9" s="5"/>
      <c r="M9" s="5"/>
      <c r="N9" s="5"/>
      <c r="O9" s="5"/>
      <c r="P9" s="5"/>
      <c r="Q9" s="5"/>
      <c r="R9" s="5"/>
    </row>
    <row r="10" spans="1:18" x14ac:dyDescent="0.25">
      <c r="A10" s="5" t="s">
        <v>2523</v>
      </c>
      <c r="B10" s="5" t="s">
        <v>2847</v>
      </c>
      <c r="C10" s="5" t="s">
        <v>9</v>
      </c>
      <c r="D10" s="5">
        <v>1231</v>
      </c>
      <c r="E10" s="5"/>
      <c r="F10" s="5"/>
      <c r="G10" s="5"/>
      <c r="H10" s="5"/>
      <c r="I10" s="5"/>
      <c r="J10" s="5"/>
      <c r="K10" s="5"/>
      <c r="L10" s="5"/>
      <c r="M10" s="5"/>
      <c r="N10" s="5"/>
      <c r="O10" s="5"/>
      <c r="P10" s="5"/>
      <c r="Q10" s="5"/>
      <c r="R10" s="5"/>
    </row>
    <row r="11" spans="1:18" x14ac:dyDescent="0.25">
      <c r="A11" s="5" t="s">
        <v>2537</v>
      </c>
      <c r="B11" s="5" t="s">
        <v>2848</v>
      </c>
      <c r="C11" s="5" t="s">
        <v>9</v>
      </c>
      <c r="D11" s="5">
        <v>1204</v>
      </c>
      <c r="E11" s="5"/>
      <c r="F11" s="5"/>
      <c r="G11" s="5"/>
      <c r="H11" s="5"/>
      <c r="I11" s="5"/>
      <c r="J11" s="5"/>
      <c r="K11" s="5"/>
      <c r="L11" s="5"/>
      <c r="M11" s="5"/>
      <c r="N11" s="5"/>
      <c r="O11" s="5"/>
      <c r="P11" s="5"/>
      <c r="Q11" s="5"/>
      <c r="R11" s="5"/>
    </row>
    <row r="12" spans="1:18" x14ac:dyDescent="0.25">
      <c r="A12" s="5" t="s">
        <v>1671</v>
      </c>
      <c r="B12" s="5" t="s">
        <v>2849</v>
      </c>
      <c r="C12" s="5" t="s">
        <v>9</v>
      </c>
      <c r="D12" s="5">
        <v>971</v>
      </c>
      <c r="E12" s="5"/>
      <c r="F12" s="5"/>
      <c r="G12" s="5"/>
      <c r="H12" s="5"/>
      <c r="I12" s="5"/>
      <c r="J12" s="5"/>
      <c r="K12" s="5"/>
      <c r="L12" s="5"/>
      <c r="M12" s="5"/>
      <c r="N12" s="5"/>
      <c r="O12" s="5"/>
      <c r="P12" s="5"/>
      <c r="Q12" s="5"/>
      <c r="R12" s="5"/>
    </row>
    <row r="13" spans="1:18" x14ac:dyDescent="0.25">
      <c r="A13" s="5" t="s">
        <v>2499</v>
      </c>
      <c r="B13" s="5" t="s">
        <v>2498</v>
      </c>
      <c r="C13" s="5" t="s">
        <v>9</v>
      </c>
      <c r="D13" s="5">
        <v>947</v>
      </c>
      <c r="E13" s="5"/>
      <c r="F13" s="5"/>
      <c r="G13" s="5"/>
      <c r="H13" s="5"/>
      <c r="I13" s="5"/>
      <c r="J13" s="5"/>
      <c r="K13" s="5"/>
      <c r="L13" s="5"/>
      <c r="M13" s="5"/>
      <c r="N13" s="5"/>
      <c r="O13" s="5"/>
      <c r="P13" s="5"/>
      <c r="Q13" s="5"/>
      <c r="R13" s="5"/>
    </row>
    <row r="14" spans="1:18" x14ac:dyDescent="0.25">
      <c r="A14" s="5" t="s">
        <v>1689</v>
      </c>
      <c r="B14" s="5" t="s">
        <v>1688</v>
      </c>
      <c r="C14" s="5" t="s">
        <v>9</v>
      </c>
      <c r="D14" s="5">
        <v>935</v>
      </c>
      <c r="E14" s="5"/>
      <c r="F14" s="5"/>
      <c r="G14" s="5"/>
      <c r="H14" s="5"/>
      <c r="I14" s="5"/>
      <c r="J14" s="5"/>
      <c r="K14" s="5"/>
      <c r="L14" s="5"/>
      <c r="M14" s="5"/>
      <c r="N14" s="5"/>
      <c r="O14" s="5"/>
      <c r="P14" s="5"/>
      <c r="Q14" s="5"/>
      <c r="R14" s="5"/>
    </row>
    <row r="15" spans="1:18" x14ac:dyDescent="0.25">
      <c r="A15" s="5" t="s">
        <v>2575</v>
      </c>
      <c r="B15" s="5" t="s">
        <v>2850</v>
      </c>
      <c r="C15" s="5" t="s">
        <v>9</v>
      </c>
      <c r="D15" s="5">
        <v>871</v>
      </c>
      <c r="E15" s="5"/>
      <c r="F15" s="5"/>
      <c r="G15" s="5"/>
      <c r="H15" s="5"/>
      <c r="I15" s="5"/>
      <c r="J15" s="5"/>
      <c r="K15" s="5"/>
      <c r="L15" s="5"/>
      <c r="M15" s="5"/>
      <c r="N15" s="5"/>
      <c r="O15" s="5"/>
      <c r="P15" s="5"/>
      <c r="Q15" s="5"/>
      <c r="R15" s="5"/>
    </row>
    <row r="16" spans="1:18" x14ac:dyDescent="0.25">
      <c r="A16" s="5" t="s">
        <v>1600</v>
      </c>
      <c r="B16" s="5" t="s">
        <v>2851</v>
      </c>
      <c r="C16" s="5" t="s">
        <v>9</v>
      </c>
      <c r="D16" s="5">
        <v>866</v>
      </c>
      <c r="E16" s="5"/>
      <c r="F16" s="5"/>
      <c r="G16" s="5"/>
      <c r="H16" s="5"/>
      <c r="I16" s="5"/>
      <c r="J16" s="5"/>
      <c r="K16" s="5"/>
      <c r="L16" s="5"/>
      <c r="M16" s="5"/>
      <c r="N16" s="5"/>
      <c r="O16" s="5"/>
      <c r="P16" s="5"/>
      <c r="Q16" s="5"/>
      <c r="R16" s="5"/>
    </row>
    <row r="17" spans="1:4" x14ac:dyDescent="0.25">
      <c r="A17" s="5" t="s">
        <v>2467</v>
      </c>
      <c r="B17" s="5" t="s">
        <v>2852</v>
      </c>
      <c r="C17" s="5" t="s">
        <v>9</v>
      </c>
      <c r="D17" s="5">
        <v>822</v>
      </c>
    </row>
    <row r="18" spans="1:4" x14ac:dyDescent="0.25">
      <c r="A18" s="5" t="s">
        <v>98</v>
      </c>
      <c r="B18" s="5" t="s">
        <v>99</v>
      </c>
      <c r="C18" s="5" t="s">
        <v>9</v>
      </c>
      <c r="D18" s="5">
        <v>762</v>
      </c>
    </row>
    <row r="19" spans="1:4" x14ac:dyDescent="0.25">
      <c r="A19" s="5" t="s">
        <v>18</v>
      </c>
      <c r="B19" s="5" t="s">
        <v>19</v>
      </c>
      <c r="C19" s="5" t="s">
        <v>9</v>
      </c>
      <c r="D19" s="5">
        <v>743</v>
      </c>
    </row>
    <row r="20" spans="1:4" x14ac:dyDescent="0.25">
      <c r="A20" s="5" t="s">
        <v>2593</v>
      </c>
      <c r="B20" s="5" t="s">
        <v>2853</v>
      </c>
      <c r="C20" s="5" t="s">
        <v>9</v>
      </c>
      <c r="D20" s="5">
        <v>730</v>
      </c>
    </row>
    <row r="21" spans="1:4" x14ac:dyDescent="0.25">
      <c r="A21" s="5" t="s">
        <v>10</v>
      </c>
      <c r="B21" s="5" t="s">
        <v>11</v>
      </c>
      <c r="C21" s="5" t="s">
        <v>9</v>
      </c>
      <c r="D21" s="5">
        <v>699</v>
      </c>
    </row>
    <row r="22" spans="1:4" x14ac:dyDescent="0.25">
      <c r="A22" s="5" t="s">
        <v>64</v>
      </c>
      <c r="B22" s="5" t="s">
        <v>65</v>
      </c>
      <c r="C22" s="5" t="s">
        <v>9</v>
      </c>
      <c r="D22" s="5">
        <v>688</v>
      </c>
    </row>
    <row r="23" spans="1:4" x14ac:dyDescent="0.25">
      <c r="A23" s="5" t="s">
        <v>14</v>
      </c>
      <c r="B23" s="5" t="s">
        <v>15</v>
      </c>
      <c r="C23" s="5" t="s">
        <v>9</v>
      </c>
      <c r="D23" s="5">
        <v>688</v>
      </c>
    </row>
    <row r="24" spans="1:4" x14ac:dyDescent="0.25">
      <c r="A24" s="5" t="s">
        <v>1705</v>
      </c>
      <c r="B24" s="5" t="s">
        <v>2854</v>
      </c>
      <c r="C24" s="5" t="s">
        <v>9</v>
      </c>
      <c r="D24" s="5">
        <v>678</v>
      </c>
    </row>
    <row r="25" spans="1:4" x14ac:dyDescent="0.25">
      <c r="A25" s="5" t="s">
        <v>1623</v>
      </c>
      <c r="B25" s="5" t="s">
        <v>2855</v>
      </c>
      <c r="C25" s="5" t="s">
        <v>9</v>
      </c>
      <c r="D25" s="5">
        <v>672</v>
      </c>
    </row>
    <row r="26" spans="1:4" x14ac:dyDescent="0.25">
      <c r="A26" s="5" t="s">
        <v>12</v>
      </c>
      <c r="B26" s="5" t="s">
        <v>13</v>
      </c>
      <c r="C26" s="5" t="s">
        <v>9</v>
      </c>
      <c r="D26" s="5">
        <v>657</v>
      </c>
    </row>
    <row r="27" spans="1:4" x14ac:dyDescent="0.25">
      <c r="A27" s="5" t="s">
        <v>2535</v>
      </c>
      <c r="B27" s="5" t="s">
        <v>2856</v>
      </c>
      <c r="C27" s="5" t="s">
        <v>9</v>
      </c>
      <c r="D27" s="5">
        <v>654</v>
      </c>
    </row>
    <row r="28" spans="1:4" x14ac:dyDescent="0.25">
      <c r="A28" s="5" t="s">
        <v>7</v>
      </c>
      <c r="B28" s="5" t="s">
        <v>8</v>
      </c>
      <c r="C28" s="5" t="s">
        <v>9</v>
      </c>
      <c r="D28" s="5">
        <v>636</v>
      </c>
    </row>
    <row r="29" spans="1:4" x14ac:dyDescent="0.25">
      <c r="A29" s="5" t="s">
        <v>38</v>
      </c>
      <c r="B29" s="5" t="s">
        <v>39</v>
      </c>
      <c r="C29" s="5" t="s">
        <v>9</v>
      </c>
      <c r="D29" s="5">
        <v>627</v>
      </c>
    </row>
    <row r="30" spans="1:4" x14ac:dyDescent="0.25">
      <c r="A30" s="5" t="s">
        <v>1680</v>
      </c>
      <c r="B30" s="5" t="s">
        <v>1679</v>
      </c>
      <c r="C30" s="5" t="s">
        <v>9</v>
      </c>
      <c r="D30" s="5">
        <v>621</v>
      </c>
    </row>
    <row r="31" spans="1:4" x14ac:dyDescent="0.25">
      <c r="A31" s="5" t="s">
        <v>88</v>
      </c>
      <c r="B31" s="5" t="s">
        <v>89</v>
      </c>
      <c r="C31" s="5" t="s">
        <v>9</v>
      </c>
      <c r="D31" s="5">
        <v>584</v>
      </c>
    </row>
    <row r="32" spans="1:4" x14ac:dyDescent="0.25">
      <c r="A32" s="5" t="s">
        <v>42</v>
      </c>
      <c r="B32" s="5" t="s">
        <v>43</v>
      </c>
      <c r="C32" s="5" t="s">
        <v>9</v>
      </c>
      <c r="D32" s="5">
        <v>582</v>
      </c>
    </row>
    <row r="33" spans="1:4" x14ac:dyDescent="0.25">
      <c r="A33" s="5" t="s">
        <v>1736</v>
      </c>
      <c r="B33" s="5" t="s">
        <v>2857</v>
      </c>
      <c r="C33" s="5" t="s">
        <v>9</v>
      </c>
      <c r="D33" s="5">
        <v>561</v>
      </c>
    </row>
    <row r="34" spans="1:4" x14ac:dyDescent="0.25">
      <c r="A34" s="5" t="s">
        <v>50</v>
      </c>
      <c r="B34" s="5" t="s">
        <v>51</v>
      </c>
      <c r="C34" s="5" t="s">
        <v>9</v>
      </c>
      <c r="D34" s="5">
        <v>548</v>
      </c>
    </row>
    <row r="35" spans="1:4" x14ac:dyDescent="0.25">
      <c r="A35" s="5" t="s">
        <v>218</v>
      </c>
      <c r="B35" s="5" t="s">
        <v>219</v>
      </c>
      <c r="C35" s="5" t="s">
        <v>9</v>
      </c>
      <c r="D35" s="5">
        <v>539</v>
      </c>
    </row>
    <row r="36" spans="1:4" x14ac:dyDescent="0.25">
      <c r="A36" s="5" t="s">
        <v>46</v>
      </c>
      <c r="B36" s="5" t="s">
        <v>47</v>
      </c>
      <c r="C36" s="5" t="s">
        <v>9</v>
      </c>
      <c r="D36" s="5">
        <v>532</v>
      </c>
    </row>
    <row r="37" spans="1:4" x14ac:dyDescent="0.25">
      <c r="A37" s="5" t="s">
        <v>54</v>
      </c>
      <c r="B37" s="5" t="s">
        <v>55</v>
      </c>
      <c r="C37" s="5" t="s">
        <v>9</v>
      </c>
      <c r="D37" s="5">
        <v>530</v>
      </c>
    </row>
    <row r="38" spans="1:4" x14ac:dyDescent="0.25">
      <c r="A38" s="5" t="s">
        <v>2591</v>
      </c>
      <c r="B38" s="5" t="s">
        <v>2858</v>
      </c>
      <c r="C38" s="5" t="s">
        <v>9</v>
      </c>
      <c r="D38" s="5">
        <v>529</v>
      </c>
    </row>
    <row r="39" spans="1:4" x14ac:dyDescent="0.25">
      <c r="A39" s="5" t="s">
        <v>2489</v>
      </c>
      <c r="B39" s="5" t="s">
        <v>2859</v>
      </c>
      <c r="C39" s="5" t="s">
        <v>9</v>
      </c>
      <c r="D39" s="5">
        <v>524</v>
      </c>
    </row>
    <row r="40" spans="1:4" x14ac:dyDescent="0.25">
      <c r="A40" s="5" t="s">
        <v>44</v>
      </c>
      <c r="B40" s="5" t="s">
        <v>45</v>
      </c>
      <c r="C40" s="5" t="s">
        <v>9</v>
      </c>
      <c r="D40" s="5">
        <v>497</v>
      </c>
    </row>
    <row r="41" spans="1:4" x14ac:dyDescent="0.25">
      <c r="A41" s="5" t="s">
        <v>2473</v>
      </c>
      <c r="B41" s="5" t="s">
        <v>2860</v>
      </c>
      <c r="C41" s="5" t="s">
        <v>9</v>
      </c>
      <c r="D41" s="5">
        <v>473</v>
      </c>
    </row>
    <row r="42" spans="1:4" x14ac:dyDescent="0.25">
      <c r="A42" s="5" t="s">
        <v>868</v>
      </c>
      <c r="B42" s="5" t="s">
        <v>869</v>
      </c>
      <c r="C42" s="5" t="s">
        <v>570</v>
      </c>
      <c r="D42" s="5">
        <v>457</v>
      </c>
    </row>
    <row r="43" spans="1:4" x14ac:dyDescent="0.25">
      <c r="A43" s="5" t="s">
        <v>157</v>
      </c>
      <c r="B43" s="5" t="s">
        <v>158</v>
      </c>
      <c r="C43" s="5" t="s">
        <v>9</v>
      </c>
      <c r="D43" s="5">
        <v>456</v>
      </c>
    </row>
    <row r="44" spans="1:4" x14ac:dyDescent="0.25">
      <c r="A44" s="5" t="s">
        <v>151</v>
      </c>
      <c r="B44" s="5" t="s">
        <v>152</v>
      </c>
      <c r="C44" s="5" t="s">
        <v>9</v>
      </c>
      <c r="D44" s="5">
        <v>436</v>
      </c>
    </row>
    <row r="45" spans="1:4" x14ac:dyDescent="0.25">
      <c r="A45" s="5" t="s">
        <v>1014</v>
      </c>
      <c r="B45" s="5" t="s">
        <v>1015</v>
      </c>
      <c r="C45" s="5" t="s">
        <v>1016</v>
      </c>
      <c r="D45" s="5">
        <v>433</v>
      </c>
    </row>
    <row r="46" spans="1:4" x14ac:dyDescent="0.25">
      <c r="A46" s="5" t="s">
        <v>2445</v>
      </c>
      <c r="B46" s="5" t="s">
        <v>2861</v>
      </c>
      <c r="C46" s="5" t="s">
        <v>9</v>
      </c>
      <c r="D46" s="5">
        <v>425</v>
      </c>
    </row>
    <row r="47" spans="1:4" x14ac:dyDescent="0.25">
      <c r="A47" s="5" t="s">
        <v>320</v>
      </c>
      <c r="B47" s="5" t="s">
        <v>321</v>
      </c>
      <c r="C47" s="5" t="s">
        <v>322</v>
      </c>
      <c r="D47" s="5">
        <v>423</v>
      </c>
    </row>
    <row r="48" spans="1:4" x14ac:dyDescent="0.25">
      <c r="A48" s="5" t="s">
        <v>56</v>
      </c>
      <c r="B48" s="5" t="s">
        <v>57</v>
      </c>
      <c r="C48" s="5" t="s">
        <v>9</v>
      </c>
      <c r="D48" s="5">
        <v>421</v>
      </c>
    </row>
    <row r="49" spans="1:4" x14ac:dyDescent="0.25">
      <c r="A49" s="5" t="s">
        <v>24</v>
      </c>
      <c r="B49" s="5" t="s">
        <v>25</v>
      </c>
      <c r="C49" s="5" t="s">
        <v>9</v>
      </c>
      <c r="D49" s="5">
        <v>419</v>
      </c>
    </row>
    <row r="50" spans="1:4" x14ac:dyDescent="0.25">
      <c r="A50" s="5" t="s">
        <v>96</v>
      </c>
      <c r="B50" s="5" t="s">
        <v>97</v>
      </c>
      <c r="C50" s="5" t="s">
        <v>9</v>
      </c>
      <c r="D50" s="5">
        <v>411</v>
      </c>
    </row>
    <row r="51" spans="1:4" x14ac:dyDescent="0.25">
      <c r="A51" s="5" t="s">
        <v>36</v>
      </c>
      <c r="B51" s="5" t="s">
        <v>37</v>
      </c>
      <c r="C51" s="5" t="s">
        <v>9</v>
      </c>
      <c r="D51" s="5">
        <v>406</v>
      </c>
    </row>
    <row r="52" spans="1:4" x14ac:dyDescent="0.25">
      <c r="A52" s="5" t="s">
        <v>34</v>
      </c>
      <c r="B52" s="5" t="s">
        <v>35</v>
      </c>
      <c r="C52" s="5" t="s">
        <v>9</v>
      </c>
      <c r="D52" s="5">
        <v>405</v>
      </c>
    </row>
    <row r="53" spans="1:4" x14ac:dyDescent="0.25">
      <c r="A53" s="5" t="s">
        <v>84</v>
      </c>
      <c r="B53" s="5" t="s">
        <v>85</v>
      </c>
      <c r="C53" s="5" t="s">
        <v>9</v>
      </c>
      <c r="D53" s="5">
        <v>399</v>
      </c>
    </row>
    <row r="54" spans="1:4" x14ac:dyDescent="0.25">
      <c r="A54" s="5" t="s">
        <v>2565</v>
      </c>
      <c r="B54" s="5" t="s">
        <v>2564</v>
      </c>
      <c r="C54" s="5" t="s">
        <v>9</v>
      </c>
      <c r="D54" s="5">
        <v>395</v>
      </c>
    </row>
    <row r="55" spans="1:4" x14ac:dyDescent="0.25">
      <c r="A55" s="5" t="s">
        <v>799</v>
      </c>
      <c r="B55" s="5" t="s">
        <v>800</v>
      </c>
      <c r="C55" s="5" t="s">
        <v>311</v>
      </c>
      <c r="D55" s="5">
        <v>390</v>
      </c>
    </row>
    <row r="56" spans="1:4" x14ac:dyDescent="0.25">
      <c r="A56" s="5" t="s">
        <v>40</v>
      </c>
      <c r="B56" s="5" t="s">
        <v>41</v>
      </c>
      <c r="C56" s="5" t="s">
        <v>9</v>
      </c>
      <c r="D56" s="5">
        <v>387</v>
      </c>
    </row>
    <row r="57" spans="1:4" x14ac:dyDescent="0.25">
      <c r="A57" s="5" t="s">
        <v>216</v>
      </c>
      <c r="B57" s="5" t="s">
        <v>217</v>
      </c>
      <c r="C57" s="5" t="s">
        <v>9</v>
      </c>
      <c r="D57" s="5">
        <v>386</v>
      </c>
    </row>
    <row r="58" spans="1:4" x14ac:dyDescent="0.25">
      <c r="A58" s="5" t="s">
        <v>283</v>
      </c>
      <c r="B58" s="5" t="s">
        <v>284</v>
      </c>
      <c r="C58" s="5" t="s">
        <v>9</v>
      </c>
      <c r="D58" s="5">
        <v>384</v>
      </c>
    </row>
    <row r="59" spans="1:4" x14ac:dyDescent="0.25">
      <c r="A59" s="5" t="s">
        <v>82</v>
      </c>
      <c r="B59" s="5" t="s">
        <v>83</v>
      </c>
      <c r="C59" s="5" t="s">
        <v>9</v>
      </c>
      <c r="D59" s="5">
        <v>381</v>
      </c>
    </row>
    <row r="60" spans="1:4" x14ac:dyDescent="0.25">
      <c r="A60" s="5" t="s">
        <v>526</v>
      </c>
      <c r="B60" s="5" t="s">
        <v>527</v>
      </c>
      <c r="C60" s="5" t="s">
        <v>185</v>
      </c>
      <c r="D60" s="5">
        <v>379</v>
      </c>
    </row>
    <row r="61" spans="1:4" x14ac:dyDescent="0.25">
      <c r="A61" s="5" t="s">
        <v>86</v>
      </c>
      <c r="B61" s="5" t="s">
        <v>87</v>
      </c>
      <c r="C61" s="5" t="s">
        <v>9</v>
      </c>
      <c r="D61" s="5">
        <v>378</v>
      </c>
    </row>
    <row r="62" spans="1:4" x14ac:dyDescent="0.25">
      <c r="A62" s="5" t="s">
        <v>1741</v>
      </c>
      <c r="B62" s="5" t="s">
        <v>2862</v>
      </c>
      <c r="C62" s="5" t="s">
        <v>9</v>
      </c>
      <c r="D62" s="5">
        <v>367</v>
      </c>
    </row>
    <row r="63" spans="1:4" x14ac:dyDescent="0.25">
      <c r="A63" s="5" t="s">
        <v>20</v>
      </c>
      <c r="B63" s="5" t="s">
        <v>21</v>
      </c>
      <c r="C63" s="5" t="s">
        <v>9</v>
      </c>
      <c r="D63" s="5">
        <v>362</v>
      </c>
    </row>
    <row r="64" spans="1:4" x14ac:dyDescent="0.25">
      <c r="A64" s="5" t="s">
        <v>16</v>
      </c>
      <c r="B64" s="5" t="s">
        <v>17</v>
      </c>
      <c r="C64" s="5" t="s">
        <v>9</v>
      </c>
      <c r="D64" s="5">
        <v>361</v>
      </c>
    </row>
    <row r="65" spans="1:4" x14ac:dyDescent="0.25">
      <c r="A65" s="5" t="s">
        <v>26</v>
      </c>
      <c r="B65" s="5" t="s">
        <v>27</v>
      </c>
      <c r="C65" s="5" t="s">
        <v>9</v>
      </c>
      <c r="D65" s="5">
        <v>358</v>
      </c>
    </row>
    <row r="66" spans="1:4" x14ac:dyDescent="0.25">
      <c r="A66" s="5" t="s">
        <v>136</v>
      </c>
      <c r="B66" s="5" t="s">
        <v>137</v>
      </c>
      <c r="C66" s="5" t="s">
        <v>9</v>
      </c>
      <c r="D66" s="5">
        <v>351</v>
      </c>
    </row>
    <row r="67" spans="1:4" x14ac:dyDescent="0.25">
      <c r="A67" s="5" t="s">
        <v>568</v>
      </c>
      <c r="B67" s="5" t="s">
        <v>569</v>
      </c>
      <c r="C67" s="5" t="s">
        <v>570</v>
      </c>
      <c r="D67" s="5">
        <v>350</v>
      </c>
    </row>
    <row r="68" spans="1:4" x14ac:dyDescent="0.25">
      <c r="A68" s="5" t="s">
        <v>2491</v>
      </c>
      <c r="B68" s="5" t="s">
        <v>2490</v>
      </c>
      <c r="C68" s="5" t="s">
        <v>9</v>
      </c>
      <c r="D68" s="5">
        <v>343</v>
      </c>
    </row>
    <row r="69" spans="1:4" x14ac:dyDescent="0.25">
      <c r="A69" s="5" t="s">
        <v>1696</v>
      </c>
      <c r="B69" s="5" t="s">
        <v>2863</v>
      </c>
      <c r="C69" s="5" t="s">
        <v>9</v>
      </c>
      <c r="D69" s="5">
        <v>341</v>
      </c>
    </row>
    <row r="70" spans="1:4" x14ac:dyDescent="0.25">
      <c r="A70" s="5" t="s">
        <v>28</v>
      </c>
      <c r="B70" s="5" t="s">
        <v>29</v>
      </c>
      <c r="C70" s="5" t="s">
        <v>9</v>
      </c>
      <c r="D70" s="5">
        <v>335</v>
      </c>
    </row>
    <row r="71" spans="1:4" x14ac:dyDescent="0.25">
      <c r="A71" s="5" t="s">
        <v>90</v>
      </c>
      <c r="B71" s="5" t="s">
        <v>91</v>
      </c>
      <c r="C71" s="5" t="s">
        <v>9</v>
      </c>
      <c r="D71" s="5">
        <v>333</v>
      </c>
    </row>
    <row r="72" spans="1:4" x14ac:dyDescent="0.25">
      <c r="A72" s="5" t="s">
        <v>32</v>
      </c>
      <c r="B72" s="5" t="s">
        <v>33</v>
      </c>
      <c r="C72" s="5" t="s">
        <v>9</v>
      </c>
      <c r="D72" s="5">
        <v>330</v>
      </c>
    </row>
    <row r="73" spans="1:4" x14ac:dyDescent="0.25">
      <c r="A73" s="5" t="s">
        <v>60</v>
      </c>
      <c r="B73" s="5" t="s">
        <v>61</v>
      </c>
      <c r="C73" s="5" t="s">
        <v>9</v>
      </c>
      <c r="D73" s="5">
        <v>326</v>
      </c>
    </row>
    <row r="74" spans="1:4" x14ac:dyDescent="0.25">
      <c r="A74" s="5" t="s">
        <v>202</v>
      </c>
      <c r="B74" s="5" t="s">
        <v>203</v>
      </c>
      <c r="C74" s="5" t="s">
        <v>185</v>
      </c>
      <c r="D74" s="5">
        <v>323</v>
      </c>
    </row>
    <row r="75" spans="1:4" x14ac:dyDescent="0.25">
      <c r="A75" s="5" t="s">
        <v>183</v>
      </c>
      <c r="B75" s="5" t="s">
        <v>184</v>
      </c>
      <c r="C75" s="5" t="s">
        <v>185</v>
      </c>
      <c r="D75" s="5">
        <v>321</v>
      </c>
    </row>
    <row r="76" spans="1:4" x14ac:dyDescent="0.25">
      <c r="A76" s="5" t="s">
        <v>140</v>
      </c>
      <c r="B76" s="5" t="s">
        <v>141</v>
      </c>
      <c r="C76" s="5" t="s">
        <v>9</v>
      </c>
      <c r="D76" s="5">
        <v>312</v>
      </c>
    </row>
    <row r="77" spans="1:4" x14ac:dyDescent="0.25">
      <c r="A77" s="5" t="s">
        <v>108</v>
      </c>
      <c r="B77" s="5" t="s">
        <v>109</v>
      </c>
      <c r="C77" s="5" t="s">
        <v>9</v>
      </c>
      <c r="D77" s="5">
        <v>312</v>
      </c>
    </row>
    <row r="78" spans="1:4" x14ac:dyDescent="0.25">
      <c r="A78" s="5" t="s">
        <v>1017</v>
      </c>
      <c r="B78" s="5" t="s">
        <v>1018</v>
      </c>
      <c r="C78" s="5" t="s">
        <v>491</v>
      </c>
      <c r="D78" s="5">
        <v>312</v>
      </c>
    </row>
    <row r="79" spans="1:4" x14ac:dyDescent="0.25">
      <c r="A79" s="5" t="s">
        <v>226</v>
      </c>
      <c r="B79" s="5" t="s">
        <v>227</v>
      </c>
      <c r="C79" s="5" t="s">
        <v>9</v>
      </c>
      <c r="D79" s="5">
        <v>311</v>
      </c>
    </row>
    <row r="80" spans="1:4" x14ac:dyDescent="0.25">
      <c r="A80" s="5" t="s">
        <v>941</v>
      </c>
      <c r="B80" s="5" t="s">
        <v>942</v>
      </c>
      <c r="C80" s="5" t="s">
        <v>491</v>
      </c>
      <c r="D80" s="5">
        <v>309</v>
      </c>
    </row>
    <row r="81" spans="1:4" x14ac:dyDescent="0.25">
      <c r="A81" s="5" t="s">
        <v>364</v>
      </c>
      <c r="B81" s="5" t="s">
        <v>365</v>
      </c>
      <c r="C81" s="5" t="s">
        <v>185</v>
      </c>
      <c r="D81" s="5">
        <v>308</v>
      </c>
    </row>
    <row r="82" spans="1:4" x14ac:dyDescent="0.25">
      <c r="A82" s="5" t="s">
        <v>1002</v>
      </c>
      <c r="B82" s="5" t="s">
        <v>1003</v>
      </c>
      <c r="C82" s="5" t="s">
        <v>783</v>
      </c>
      <c r="D82" s="5">
        <v>304</v>
      </c>
    </row>
    <row r="83" spans="1:4" x14ac:dyDescent="0.25">
      <c r="A83" s="5" t="s">
        <v>122</v>
      </c>
      <c r="B83" s="5" t="s">
        <v>123</v>
      </c>
      <c r="C83" s="5" t="s">
        <v>9</v>
      </c>
      <c r="D83" s="5">
        <v>303</v>
      </c>
    </row>
    <row r="84" spans="1:4" x14ac:dyDescent="0.25">
      <c r="A84" s="5" t="s">
        <v>124</v>
      </c>
      <c r="B84" s="5" t="s">
        <v>125</v>
      </c>
      <c r="C84" s="5" t="s">
        <v>9</v>
      </c>
      <c r="D84" s="5">
        <v>303</v>
      </c>
    </row>
    <row r="85" spans="1:4" x14ac:dyDescent="0.25">
      <c r="A85" s="5" t="s">
        <v>72</v>
      </c>
      <c r="B85" s="5" t="s">
        <v>73</v>
      </c>
      <c r="C85" s="5" t="s">
        <v>9</v>
      </c>
      <c r="D85" s="5">
        <v>302</v>
      </c>
    </row>
    <row r="86" spans="1:4" x14ac:dyDescent="0.25">
      <c r="A86" s="5" t="s">
        <v>309</v>
      </c>
      <c r="B86" s="5" t="s">
        <v>310</v>
      </c>
      <c r="C86" s="5" t="s">
        <v>311</v>
      </c>
      <c r="D86" s="5">
        <v>301</v>
      </c>
    </row>
    <row r="87" spans="1:4" x14ac:dyDescent="0.25">
      <c r="A87" s="5" t="s">
        <v>120</v>
      </c>
      <c r="B87" s="5" t="s">
        <v>121</v>
      </c>
      <c r="C87" s="5" t="s">
        <v>9</v>
      </c>
      <c r="D87" s="5">
        <v>301</v>
      </c>
    </row>
    <row r="88" spans="1:4" x14ac:dyDescent="0.25">
      <c r="A88" s="5" t="s">
        <v>2864</v>
      </c>
      <c r="B88" s="5" t="s">
        <v>2865</v>
      </c>
      <c r="C88" s="5" t="s">
        <v>491</v>
      </c>
      <c r="D88" s="5">
        <v>300</v>
      </c>
    </row>
    <row r="89" spans="1:4" x14ac:dyDescent="0.25">
      <c r="A89" s="5" t="s">
        <v>264</v>
      </c>
      <c r="B89" s="5" t="s">
        <v>265</v>
      </c>
      <c r="C89" s="5" t="s">
        <v>266</v>
      </c>
      <c r="D89" s="5">
        <v>299</v>
      </c>
    </row>
    <row r="90" spans="1:4" x14ac:dyDescent="0.25">
      <c r="A90" s="5" t="s">
        <v>699</v>
      </c>
      <c r="B90" s="5" t="s">
        <v>700</v>
      </c>
      <c r="C90" s="5" t="s">
        <v>9</v>
      </c>
      <c r="D90" s="5">
        <v>297</v>
      </c>
    </row>
    <row r="91" spans="1:4" x14ac:dyDescent="0.25">
      <c r="A91" s="5" t="s">
        <v>181</v>
      </c>
      <c r="B91" s="5" t="s">
        <v>182</v>
      </c>
      <c r="C91" s="5" t="s">
        <v>9</v>
      </c>
      <c r="D91" s="5">
        <v>297</v>
      </c>
    </row>
    <row r="92" spans="1:4" x14ac:dyDescent="0.25">
      <c r="A92" s="5" t="s">
        <v>128</v>
      </c>
      <c r="B92" s="5" t="s">
        <v>129</v>
      </c>
      <c r="C92" s="5" t="s">
        <v>9</v>
      </c>
      <c r="D92" s="5">
        <v>295</v>
      </c>
    </row>
    <row r="93" spans="1:4" x14ac:dyDescent="0.25">
      <c r="A93" s="5" t="s">
        <v>440</v>
      </c>
      <c r="B93" s="5" t="s">
        <v>441</v>
      </c>
      <c r="C93" s="5" t="s">
        <v>9</v>
      </c>
      <c r="D93" s="5">
        <v>295</v>
      </c>
    </row>
    <row r="94" spans="1:4" x14ac:dyDescent="0.25">
      <c r="A94" s="5" t="s">
        <v>1631</v>
      </c>
      <c r="B94" s="5" t="s">
        <v>2866</v>
      </c>
      <c r="C94" s="5" t="s">
        <v>9</v>
      </c>
      <c r="D94" s="5">
        <v>294</v>
      </c>
    </row>
    <row r="95" spans="1:4" x14ac:dyDescent="0.25">
      <c r="A95" s="5" t="s">
        <v>719</v>
      </c>
      <c r="B95" s="5" t="s">
        <v>720</v>
      </c>
      <c r="C95" s="5" t="s">
        <v>9</v>
      </c>
      <c r="D95" s="5">
        <v>294</v>
      </c>
    </row>
    <row r="96" spans="1:4" x14ac:dyDescent="0.25">
      <c r="A96" s="5" t="s">
        <v>210</v>
      </c>
      <c r="B96" s="5" t="s">
        <v>211</v>
      </c>
      <c r="C96" s="5" t="s">
        <v>9</v>
      </c>
      <c r="D96" s="5">
        <v>294</v>
      </c>
    </row>
    <row r="97" spans="1:4" x14ac:dyDescent="0.25">
      <c r="A97" s="5" t="s">
        <v>304</v>
      </c>
      <c r="B97" s="5" t="s">
        <v>305</v>
      </c>
      <c r="C97" s="5" t="s">
        <v>306</v>
      </c>
      <c r="D97" s="5">
        <v>294</v>
      </c>
    </row>
    <row r="98" spans="1:4" x14ac:dyDescent="0.25">
      <c r="A98" s="5" t="s">
        <v>2465</v>
      </c>
      <c r="B98" s="5" t="s">
        <v>2867</v>
      </c>
      <c r="C98" s="5" t="s">
        <v>9</v>
      </c>
      <c r="D98" s="5">
        <v>290</v>
      </c>
    </row>
    <row r="99" spans="1:4" x14ac:dyDescent="0.25">
      <c r="A99" s="5" t="s">
        <v>592</v>
      </c>
      <c r="B99" s="5" t="s">
        <v>593</v>
      </c>
      <c r="C99" s="5" t="s">
        <v>339</v>
      </c>
      <c r="D99" s="5">
        <v>289</v>
      </c>
    </row>
    <row r="100" spans="1:4" x14ac:dyDescent="0.25">
      <c r="A100" s="5" t="s">
        <v>870</v>
      </c>
      <c r="B100" s="5" t="s">
        <v>871</v>
      </c>
      <c r="C100" s="5" t="s">
        <v>491</v>
      </c>
      <c r="D100" s="5">
        <v>285</v>
      </c>
    </row>
    <row r="101" spans="1:4" x14ac:dyDescent="0.25">
      <c r="A101" s="5" t="s">
        <v>542</v>
      </c>
      <c r="B101" s="5" t="s">
        <v>543</v>
      </c>
      <c r="C101" s="5" t="s">
        <v>185</v>
      </c>
      <c r="D101" s="5">
        <v>283</v>
      </c>
    </row>
    <row r="102" spans="1:4" x14ac:dyDescent="0.25">
      <c r="A102" s="5" t="s">
        <v>66</v>
      </c>
      <c r="B102" s="5" t="s">
        <v>67</v>
      </c>
      <c r="C102" s="5" t="s">
        <v>9</v>
      </c>
      <c r="D102" s="5">
        <v>283</v>
      </c>
    </row>
    <row r="103" spans="1:4" x14ac:dyDescent="0.25">
      <c r="A103" s="5" t="s">
        <v>80</v>
      </c>
      <c r="B103" s="5" t="s">
        <v>81</v>
      </c>
      <c r="C103" s="5" t="s">
        <v>9</v>
      </c>
      <c r="D103" s="5">
        <v>281</v>
      </c>
    </row>
    <row r="104" spans="1:4" x14ac:dyDescent="0.25">
      <c r="A104" s="5" t="s">
        <v>703</v>
      </c>
      <c r="B104" s="5" t="s">
        <v>704</v>
      </c>
      <c r="C104" s="5" t="s">
        <v>533</v>
      </c>
      <c r="D104" s="5">
        <v>280</v>
      </c>
    </row>
    <row r="105" spans="1:4" x14ac:dyDescent="0.25">
      <c r="A105" s="5" t="s">
        <v>167</v>
      </c>
      <c r="B105" s="5" t="s">
        <v>168</v>
      </c>
      <c r="C105" s="5" t="s">
        <v>9</v>
      </c>
      <c r="D105" s="5">
        <v>279</v>
      </c>
    </row>
    <row r="106" spans="1:4" x14ac:dyDescent="0.25">
      <c r="A106" s="5" t="s">
        <v>583</v>
      </c>
      <c r="B106" s="5" t="s">
        <v>584</v>
      </c>
      <c r="C106" s="5" t="s">
        <v>9</v>
      </c>
      <c r="D106" s="5">
        <v>278</v>
      </c>
    </row>
    <row r="107" spans="1:4" x14ac:dyDescent="0.25">
      <c r="A107" s="5" t="s">
        <v>489</v>
      </c>
      <c r="B107" s="5" t="s">
        <v>490</v>
      </c>
      <c r="C107" s="5" t="s">
        <v>491</v>
      </c>
      <c r="D107" s="5">
        <v>278</v>
      </c>
    </row>
    <row r="108" spans="1:4" x14ac:dyDescent="0.25">
      <c r="A108" s="5" t="s">
        <v>94</v>
      </c>
      <c r="B108" s="5" t="s">
        <v>95</v>
      </c>
      <c r="C108" s="5" t="s">
        <v>9</v>
      </c>
      <c r="D108" s="5">
        <v>277</v>
      </c>
    </row>
    <row r="109" spans="1:4" x14ac:dyDescent="0.25">
      <c r="A109" s="5" t="s">
        <v>478</v>
      </c>
      <c r="B109" s="5" t="s">
        <v>479</v>
      </c>
      <c r="C109" s="5" t="s">
        <v>394</v>
      </c>
      <c r="D109" s="5">
        <v>276</v>
      </c>
    </row>
    <row r="110" spans="1:4" x14ac:dyDescent="0.25">
      <c r="A110" s="5" t="s">
        <v>1744</v>
      </c>
      <c r="B110" s="5" t="s">
        <v>2868</v>
      </c>
      <c r="C110" s="5" t="s">
        <v>9</v>
      </c>
      <c r="D110" s="5">
        <v>273</v>
      </c>
    </row>
    <row r="111" spans="1:4" x14ac:dyDescent="0.25">
      <c r="A111" s="5" t="s">
        <v>762</v>
      </c>
      <c r="B111" s="5" t="s">
        <v>763</v>
      </c>
      <c r="C111" s="5" t="s">
        <v>408</v>
      </c>
      <c r="D111" s="5">
        <v>273</v>
      </c>
    </row>
    <row r="112" spans="1:4" x14ac:dyDescent="0.25">
      <c r="A112" s="5" t="s">
        <v>307</v>
      </c>
      <c r="B112" s="5" t="s">
        <v>308</v>
      </c>
      <c r="C112" s="5" t="s">
        <v>9</v>
      </c>
      <c r="D112" s="5">
        <v>272</v>
      </c>
    </row>
    <row r="113" spans="1:4" x14ac:dyDescent="0.25">
      <c r="A113" s="5" t="s">
        <v>402</v>
      </c>
      <c r="B113" s="5" t="s">
        <v>403</v>
      </c>
      <c r="C113" s="5" t="s">
        <v>144</v>
      </c>
      <c r="D113" s="5">
        <v>271</v>
      </c>
    </row>
    <row r="114" spans="1:4" x14ac:dyDescent="0.25">
      <c r="A114" s="5" t="s">
        <v>267</v>
      </c>
      <c r="B114" s="5" t="s">
        <v>268</v>
      </c>
      <c r="C114" s="5" t="s">
        <v>9</v>
      </c>
      <c r="D114" s="5">
        <v>271</v>
      </c>
    </row>
    <row r="115" spans="1:4" x14ac:dyDescent="0.25">
      <c r="A115" s="5" t="s">
        <v>254</v>
      </c>
      <c r="B115" s="5" t="s">
        <v>255</v>
      </c>
      <c r="C115" s="5" t="s">
        <v>9</v>
      </c>
      <c r="D115" s="5">
        <v>271</v>
      </c>
    </row>
    <row r="116" spans="1:4" x14ac:dyDescent="0.25">
      <c r="A116" s="5" t="s">
        <v>427</v>
      </c>
      <c r="B116" s="5" t="s">
        <v>428</v>
      </c>
      <c r="C116" s="5" t="s">
        <v>429</v>
      </c>
      <c r="D116" s="5">
        <v>270</v>
      </c>
    </row>
    <row r="117" spans="1:4" x14ac:dyDescent="0.25">
      <c r="A117" s="5" t="s">
        <v>2869</v>
      </c>
      <c r="B117" s="5" t="s">
        <v>2870</v>
      </c>
      <c r="C117" s="5" t="s">
        <v>533</v>
      </c>
      <c r="D117" s="5">
        <v>270</v>
      </c>
    </row>
    <row r="118" spans="1:4" x14ac:dyDescent="0.25">
      <c r="A118" s="5" t="s">
        <v>754</v>
      </c>
      <c r="B118" s="5" t="s">
        <v>755</v>
      </c>
      <c r="C118" s="5" t="s">
        <v>185</v>
      </c>
      <c r="D118" s="5">
        <v>268</v>
      </c>
    </row>
    <row r="119" spans="1:4" x14ac:dyDescent="0.25">
      <c r="A119" s="5" t="s">
        <v>350</v>
      </c>
      <c r="B119" s="5" t="s">
        <v>351</v>
      </c>
      <c r="C119" s="5" t="s">
        <v>9</v>
      </c>
      <c r="D119" s="5">
        <v>267</v>
      </c>
    </row>
    <row r="120" spans="1:4" x14ac:dyDescent="0.25">
      <c r="A120" s="5" t="s">
        <v>76</v>
      </c>
      <c r="B120" s="5" t="s">
        <v>77</v>
      </c>
      <c r="C120" s="5" t="s">
        <v>9</v>
      </c>
      <c r="D120" s="5">
        <v>267</v>
      </c>
    </row>
    <row r="121" spans="1:4" x14ac:dyDescent="0.25">
      <c r="A121" s="5" t="s">
        <v>2871</v>
      </c>
      <c r="B121" s="5" t="s">
        <v>2872</v>
      </c>
      <c r="C121" s="5" t="s">
        <v>456</v>
      </c>
      <c r="D121" s="5">
        <v>267</v>
      </c>
    </row>
    <row r="122" spans="1:4" x14ac:dyDescent="0.25">
      <c r="A122" s="5" t="s">
        <v>610</v>
      </c>
      <c r="B122" s="5" t="s">
        <v>611</v>
      </c>
      <c r="C122" s="5" t="s">
        <v>491</v>
      </c>
      <c r="D122" s="5">
        <v>266</v>
      </c>
    </row>
    <row r="123" spans="1:4" x14ac:dyDescent="0.25">
      <c r="A123" s="5" t="s">
        <v>898</v>
      </c>
      <c r="B123" s="5" t="s">
        <v>899</v>
      </c>
      <c r="C123" s="5" t="s">
        <v>491</v>
      </c>
      <c r="D123" s="5">
        <v>265</v>
      </c>
    </row>
    <row r="124" spans="1:4" x14ac:dyDescent="0.25">
      <c r="A124" s="5" t="s">
        <v>142</v>
      </c>
      <c r="B124" s="5" t="s">
        <v>143</v>
      </c>
      <c r="C124" s="5" t="s">
        <v>144</v>
      </c>
      <c r="D124" s="5">
        <v>264</v>
      </c>
    </row>
    <row r="125" spans="1:4" x14ac:dyDescent="0.25">
      <c r="A125" s="5" t="s">
        <v>149</v>
      </c>
      <c r="B125" s="5" t="s">
        <v>150</v>
      </c>
      <c r="C125" s="5" t="s">
        <v>9</v>
      </c>
      <c r="D125" s="5">
        <v>262</v>
      </c>
    </row>
    <row r="126" spans="1:4" x14ac:dyDescent="0.25">
      <c r="A126" s="5" t="s">
        <v>190</v>
      </c>
      <c r="B126" s="5" t="s">
        <v>191</v>
      </c>
      <c r="C126" s="5" t="s">
        <v>9</v>
      </c>
      <c r="D126" s="5">
        <v>261</v>
      </c>
    </row>
    <row r="127" spans="1:4" x14ac:dyDescent="0.25">
      <c r="A127" s="5" t="s">
        <v>760</v>
      </c>
      <c r="B127" s="5" t="s">
        <v>761</v>
      </c>
      <c r="C127" s="5" t="s">
        <v>491</v>
      </c>
      <c r="D127" s="5">
        <v>261</v>
      </c>
    </row>
    <row r="128" spans="1:4" x14ac:dyDescent="0.25">
      <c r="A128" s="5" t="s">
        <v>78</v>
      </c>
      <c r="B128" s="5" t="s">
        <v>79</v>
      </c>
      <c r="C128" s="5" t="s">
        <v>9</v>
      </c>
      <c r="D128" s="5">
        <v>259</v>
      </c>
    </row>
    <row r="129" spans="1:4" x14ac:dyDescent="0.25">
      <c r="A129" s="5" t="s">
        <v>112</v>
      </c>
      <c r="B129" s="5" t="s">
        <v>113</v>
      </c>
      <c r="C129" s="5" t="s">
        <v>9</v>
      </c>
      <c r="D129" s="5">
        <v>252</v>
      </c>
    </row>
    <row r="130" spans="1:4" x14ac:dyDescent="0.25">
      <c r="A130" s="5" t="s">
        <v>2551</v>
      </c>
      <c r="B130" s="5" t="s">
        <v>2873</v>
      </c>
      <c r="C130" s="5" t="s">
        <v>9</v>
      </c>
      <c r="D130" s="5">
        <v>252</v>
      </c>
    </row>
    <row r="131" spans="1:4" x14ac:dyDescent="0.25">
      <c r="A131" s="5" t="s">
        <v>116</v>
      </c>
      <c r="B131" s="5" t="s">
        <v>117</v>
      </c>
      <c r="C131" s="5" t="s">
        <v>9</v>
      </c>
      <c r="D131" s="5">
        <v>251</v>
      </c>
    </row>
    <row r="132" spans="1:4" x14ac:dyDescent="0.25">
      <c r="A132" s="5" t="s">
        <v>301</v>
      </c>
      <c r="B132" s="5" t="s">
        <v>302</v>
      </c>
      <c r="C132" s="5" t="s">
        <v>303</v>
      </c>
      <c r="D132" s="5">
        <v>249</v>
      </c>
    </row>
    <row r="133" spans="1:4" x14ac:dyDescent="0.25">
      <c r="A133" s="5" t="s">
        <v>949</v>
      </c>
      <c r="B133" s="5" t="s">
        <v>950</v>
      </c>
      <c r="C133" s="5" t="s">
        <v>491</v>
      </c>
      <c r="D133" s="5">
        <v>246</v>
      </c>
    </row>
    <row r="134" spans="1:4" x14ac:dyDescent="0.25">
      <c r="A134" s="5" t="s">
        <v>102</v>
      </c>
      <c r="B134" s="5" t="s">
        <v>103</v>
      </c>
      <c r="C134" s="5" t="s">
        <v>9</v>
      </c>
      <c r="D134" s="5">
        <v>245</v>
      </c>
    </row>
    <row r="135" spans="1:4" x14ac:dyDescent="0.25">
      <c r="A135" s="5" t="s">
        <v>397</v>
      </c>
      <c r="B135" s="5" t="s">
        <v>398</v>
      </c>
      <c r="C135" s="5" t="s">
        <v>9</v>
      </c>
      <c r="D135" s="5">
        <v>245</v>
      </c>
    </row>
    <row r="136" spans="1:4" x14ac:dyDescent="0.25">
      <c r="A136" s="5" t="s">
        <v>2874</v>
      </c>
      <c r="B136" s="5" t="s">
        <v>2875</v>
      </c>
      <c r="C136" s="5" t="s">
        <v>2876</v>
      </c>
      <c r="D136" s="5">
        <v>245</v>
      </c>
    </row>
    <row r="137" spans="1:4" x14ac:dyDescent="0.25">
      <c r="A137" s="5" t="s">
        <v>516</v>
      </c>
      <c r="B137" s="5" t="s">
        <v>517</v>
      </c>
      <c r="C137" s="5" t="s">
        <v>322</v>
      </c>
      <c r="D137" s="5">
        <v>244</v>
      </c>
    </row>
    <row r="138" spans="1:4" x14ac:dyDescent="0.25">
      <c r="A138" s="5" t="s">
        <v>378</v>
      </c>
      <c r="B138" s="5" t="s">
        <v>379</v>
      </c>
      <c r="C138" s="5" t="s">
        <v>9</v>
      </c>
      <c r="D138" s="5">
        <v>244</v>
      </c>
    </row>
    <row r="139" spans="1:4" x14ac:dyDescent="0.25">
      <c r="A139" s="5" t="s">
        <v>1641</v>
      </c>
      <c r="B139" s="5" t="s">
        <v>2877</v>
      </c>
      <c r="C139" s="5" t="s">
        <v>9</v>
      </c>
      <c r="D139" s="5">
        <v>242</v>
      </c>
    </row>
    <row r="140" spans="1:4" x14ac:dyDescent="0.25">
      <c r="A140" s="5" t="s">
        <v>62</v>
      </c>
      <c r="B140" s="5" t="s">
        <v>63</v>
      </c>
      <c r="C140" s="5" t="s">
        <v>9</v>
      </c>
      <c r="D140" s="5">
        <v>242</v>
      </c>
    </row>
    <row r="141" spans="1:4" x14ac:dyDescent="0.25">
      <c r="A141" s="5" t="s">
        <v>2529</v>
      </c>
      <c r="B141" s="5" t="s">
        <v>2528</v>
      </c>
      <c r="C141" s="5" t="s">
        <v>9</v>
      </c>
      <c r="D141" s="5">
        <v>239</v>
      </c>
    </row>
    <row r="142" spans="1:4" x14ac:dyDescent="0.25">
      <c r="A142" s="5" t="s">
        <v>323</v>
      </c>
      <c r="B142" s="5" t="s">
        <v>324</v>
      </c>
      <c r="C142" s="5" t="s">
        <v>9</v>
      </c>
      <c r="D142" s="5">
        <v>239</v>
      </c>
    </row>
    <row r="143" spans="1:4" x14ac:dyDescent="0.25">
      <c r="A143" s="5" t="s">
        <v>289</v>
      </c>
      <c r="B143" s="5" t="s">
        <v>290</v>
      </c>
      <c r="C143" s="5" t="s">
        <v>9</v>
      </c>
      <c r="D143" s="5">
        <v>238</v>
      </c>
    </row>
    <row r="144" spans="1:4" x14ac:dyDescent="0.25">
      <c r="A144" s="5" t="s">
        <v>612</v>
      </c>
      <c r="B144" s="5" t="s">
        <v>613</v>
      </c>
      <c r="C144" s="5" t="s">
        <v>9</v>
      </c>
      <c r="D144" s="5">
        <v>238</v>
      </c>
    </row>
    <row r="145" spans="1:4" x14ac:dyDescent="0.25">
      <c r="A145" s="5" t="s">
        <v>784</v>
      </c>
      <c r="B145" s="5" t="s">
        <v>785</v>
      </c>
      <c r="C145" s="5" t="s">
        <v>9</v>
      </c>
      <c r="D145" s="5">
        <v>236</v>
      </c>
    </row>
    <row r="146" spans="1:4" x14ac:dyDescent="0.25">
      <c r="A146" s="5" t="s">
        <v>368</v>
      </c>
      <c r="B146" s="5" t="s">
        <v>369</v>
      </c>
      <c r="C146" s="5" t="s">
        <v>9</v>
      </c>
      <c r="D146" s="5">
        <v>235</v>
      </c>
    </row>
    <row r="147" spans="1:4" x14ac:dyDescent="0.25">
      <c r="A147" s="5" t="s">
        <v>697</v>
      </c>
      <c r="B147" s="5" t="s">
        <v>698</v>
      </c>
      <c r="C147" s="5" t="s">
        <v>408</v>
      </c>
      <c r="D147" s="5">
        <v>234</v>
      </c>
    </row>
    <row r="148" spans="1:4" x14ac:dyDescent="0.25">
      <c r="A148" s="5" t="s">
        <v>512</v>
      </c>
      <c r="B148" s="5" t="s">
        <v>513</v>
      </c>
      <c r="C148" s="5" t="s">
        <v>394</v>
      </c>
      <c r="D148" s="5">
        <v>233</v>
      </c>
    </row>
    <row r="149" spans="1:4" x14ac:dyDescent="0.25">
      <c r="A149" s="5" t="s">
        <v>673</v>
      </c>
      <c r="B149" s="5" t="s">
        <v>674</v>
      </c>
      <c r="C149" s="5" t="s">
        <v>266</v>
      </c>
      <c r="D149" s="5">
        <v>233</v>
      </c>
    </row>
    <row r="150" spans="1:4" x14ac:dyDescent="0.25">
      <c r="A150" s="5" t="s">
        <v>58</v>
      </c>
      <c r="B150" s="5" t="s">
        <v>59</v>
      </c>
      <c r="C150" s="5" t="s">
        <v>9</v>
      </c>
      <c r="D150" s="5">
        <v>232</v>
      </c>
    </row>
    <row r="151" spans="1:4" x14ac:dyDescent="0.25">
      <c r="A151" s="5" t="s">
        <v>370</v>
      </c>
      <c r="B151" s="5" t="s">
        <v>371</v>
      </c>
      <c r="C151" s="5" t="s">
        <v>9</v>
      </c>
      <c r="D151" s="5">
        <v>230</v>
      </c>
    </row>
    <row r="152" spans="1:4" x14ac:dyDescent="0.25">
      <c r="A152" s="5" t="s">
        <v>329</v>
      </c>
      <c r="B152" s="5" t="s">
        <v>330</v>
      </c>
      <c r="C152" s="5" t="s">
        <v>9</v>
      </c>
      <c r="D152" s="5">
        <v>227</v>
      </c>
    </row>
    <row r="153" spans="1:4" x14ac:dyDescent="0.25">
      <c r="A153" s="5" t="s">
        <v>314</v>
      </c>
      <c r="B153" s="5" t="s">
        <v>315</v>
      </c>
      <c r="C153" s="5" t="s">
        <v>9</v>
      </c>
      <c r="D153" s="5">
        <v>227</v>
      </c>
    </row>
    <row r="154" spans="1:4" x14ac:dyDescent="0.25">
      <c r="A154" s="5" t="s">
        <v>2878</v>
      </c>
      <c r="B154" s="5" t="s">
        <v>2879</v>
      </c>
      <c r="C154" s="5" t="s">
        <v>2880</v>
      </c>
      <c r="D154" s="5">
        <v>227</v>
      </c>
    </row>
    <row r="155" spans="1:4" x14ac:dyDescent="0.25">
      <c r="A155" s="5" t="s">
        <v>911</v>
      </c>
      <c r="B155" s="5" t="s">
        <v>912</v>
      </c>
      <c r="C155" s="5" t="s">
        <v>570</v>
      </c>
      <c r="D155" s="5">
        <v>227</v>
      </c>
    </row>
    <row r="156" spans="1:4" x14ac:dyDescent="0.25">
      <c r="A156" s="5" t="s">
        <v>171</v>
      </c>
      <c r="B156" s="5" t="s">
        <v>172</v>
      </c>
      <c r="C156" s="5" t="s">
        <v>9</v>
      </c>
      <c r="D156" s="5">
        <v>224</v>
      </c>
    </row>
    <row r="157" spans="1:4" x14ac:dyDescent="0.25">
      <c r="A157" s="5" t="s">
        <v>498</v>
      </c>
      <c r="B157" s="5" t="s">
        <v>499</v>
      </c>
      <c r="C157" s="5" t="s">
        <v>144</v>
      </c>
      <c r="D157" s="5">
        <v>222</v>
      </c>
    </row>
    <row r="158" spans="1:4" x14ac:dyDescent="0.25">
      <c r="A158" s="5" t="s">
        <v>212</v>
      </c>
      <c r="B158" s="5" t="s">
        <v>213</v>
      </c>
      <c r="C158" s="5" t="s">
        <v>9</v>
      </c>
      <c r="D158" s="5">
        <v>221</v>
      </c>
    </row>
    <row r="159" spans="1:4" x14ac:dyDescent="0.25">
      <c r="A159" s="5" t="s">
        <v>1738</v>
      </c>
      <c r="B159" s="5" t="s">
        <v>2881</v>
      </c>
      <c r="C159" s="5" t="s">
        <v>9</v>
      </c>
      <c r="D159" s="5">
        <v>220</v>
      </c>
    </row>
    <row r="160" spans="1:4" x14ac:dyDescent="0.25">
      <c r="A160" s="5" t="s">
        <v>238</v>
      </c>
      <c r="B160" s="5" t="s">
        <v>239</v>
      </c>
      <c r="C160" s="5" t="s">
        <v>144</v>
      </c>
      <c r="D160" s="5">
        <v>218</v>
      </c>
    </row>
    <row r="161" spans="1:4" x14ac:dyDescent="0.25">
      <c r="A161" s="5" t="s">
        <v>318</v>
      </c>
      <c r="B161" s="5" t="s">
        <v>319</v>
      </c>
      <c r="C161" s="5" t="s">
        <v>266</v>
      </c>
      <c r="D161" s="5">
        <v>216</v>
      </c>
    </row>
    <row r="162" spans="1:4" x14ac:dyDescent="0.25">
      <c r="A162" s="5" t="s">
        <v>585</v>
      </c>
      <c r="B162" s="5" t="s">
        <v>586</v>
      </c>
      <c r="C162" s="5" t="s">
        <v>587</v>
      </c>
      <c r="D162" s="5">
        <v>216</v>
      </c>
    </row>
    <row r="163" spans="1:4" x14ac:dyDescent="0.25">
      <c r="A163" s="5" t="s">
        <v>2882</v>
      </c>
      <c r="B163" s="5" t="s">
        <v>2883</v>
      </c>
      <c r="C163" s="5" t="s">
        <v>2884</v>
      </c>
      <c r="D163" s="5">
        <v>215</v>
      </c>
    </row>
    <row r="164" spans="1:4" x14ac:dyDescent="0.25">
      <c r="A164" s="5" t="s">
        <v>2885</v>
      </c>
      <c r="B164" s="5" t="s">
        <v>2886</v>
      </c>
      <c r="C164" s="5" t="s">
        <v>9</v>
      </c>
      <c r="D164" s="5">
        <v>214</v>
      </c>
    </row>
    <row r="165" spans="1:4" x14ac:dyDescent="0.25">
      <c r="A165" s="5" t="s">
        <v>194</v>
      </c>
      <c r="B165" s="5" t="s">
        <v>195</v>
      </c>
      <c r="C165" s="5" t="s">
        <v>9</v>
      </c>
      <c r="D165" s="5">
        <v>212</v>
      </c>
    </row>
    <row r="166" spans="1:4" x14ac:dyDescent="0.25">
      <c r="A166" s="5" t="s">
        <v>931</v>
      </c>
      <c r="B166" s="5" t="s">
        <v>932</v>
      </c>
      <c r="C166" s="5" t="s">
        <v>408</v>
      </c>
      <c r="D166" s="5">
        <v>212</v>
      </c>
    </row>
    <row r="167" spans="1:4" x14ac:dyDescent="0.25">
      <c r="A167" s="5" t="s">
        <v>285</v>
      </c>
      <c r="B167" s="5" t="s">
        <v>286</v>
      </c>
      <c r="C167" s="5" t="s">
        <v>9</v>
      </c>
      <c r="D167" s="5">
        <v>211</v>
      </c>
    </row>
    <row r="168" spans="1:4" x14ac:dyDescent="0.25">
      <c r="A168" s="5" t="s">
        <v>2887</v>
      </c>
      <c r="B168" s="5" t="s">
        <v>2888</v>
      </c>
      <c r="C168" s="5" t="s">
        <v>408</v>
      </c>
      <c r="D168" s="5">
        <v>211</v>
      </c>
    </row>
    <row r="169" spans="1:4" x14ac:dyDescent="0.25">
      <c r="A169" s="5" t="s">
        <v>465</v>
      </c>
      <c r="B169" s="5" t="s">
        <v>466</v>
      </c>
      <c r="C169" s="5" t="s">
        <v>9</v>
      </c>
      <c r="D169" s="5">
        <v>210</v>
      </c>
    </row>
    <row r="170" spans="1:4" x14ac:dyDescent="0.25">
      <c r="A170" s="5" t="s">
        <v>945</v>
      </c>
      <c r="B170" s="5" t="s">
        <v>946</v>
      </c>
      <c r="C170" s="5" t="s">
        <v>551</v>
      </c>
      <c r="D170" s="5">
        <v>210</v>
      </c>
    </row>
    <row r="171" spans="1:4" x14ac:dyDescent="0.25">
      <c r="A171" s="5" t="s">
        <v>204</v>
      </c>
      <c r="B171" s="5" t="s">
        <v>205</v>
      </c>
      <c r="C171" s="5" t="s">
        <v>185</v>
      </c>
      <c r="D171" s="5">
        <v>210</v>
      </c>
    </row>
    <row r="172" spans="1:4" x14ac:dyDescent="0.25">
      <c r="A172" s="5" t="s">
        <v>376</v>
      </c>
      <c r="B172" s="5" t="s">
        <v>377</v>
      </c>
      <c r="C172" s="5" t="s">
        <v>9</v>
      </c>
      <c r="D172" s="5">
        <v>209</v>
      </c>
    </row>
    <row r="173" spans="1:4" x14ac:dyDescent="0.25">
      <c r="A173" s="5" t="s">
        <v>2889</v>
      </c>
      <c r="B173" s="5" t="s">
        <v>2890</v>
      </c>
      <c r="C173" s="5" t="s">
        <v>408</v>
      </c>
      <c r="D173" s="5">
        <v>209</v>
      </c>
    </row>
    <row r="174" spans="1:4" x14ac:dyDescent="0.25">
      <c r="A174" s="5" t="s">
        <v>943</v>
      </c>
      <c r="B174" s="5" t="s">
        <v>944</v>
      </c>
      <c r="C174" s="5" t="s">
        <v>570</v>
      </c>
      <c r="D174" s="5">
        <v>207</v>
      </c>
    </row>
    <row r="175" spans="1:4" x14ac:dyDescent="0.25">
      <c r="A175" s="5" t="s">
        <v>277</v>
      </c>
      <c r="B175" s="5" t="s">
        <v>278</v>
      </c>
      <c r="C175" s="5" t="s">
        <v>9</v>
      </c>
      <c r="D175" s="5">
        <v>207</v>
      </c>
    </row>
    <row r="176" spans="1:4" x14ac:dyDescent="0.25">
      <c r="A176" s="5" t="s">
        <v>434</v>
      </c>
      <c r="B176" s="5" t="s">
        <v>435</v>
      </c>
      <c r="C176" s="5" t="s">
        <v>394</v>
      </c>
      <c r="D176" s="5">
        <v>207</v>
      </c>
    </row>
    <row r="177" spans="1:4" x14ac:dyDescent="0.25">
      <c r="A177" s="5" t="s">
        <v>30</v>
      </c>
      <c r="B177" s="5" t="s">
        <v>31</v>
      </c>
      <c r="C177" s="5" t="s">
        <v>9</v>
      </c>
      <c r="D177" s="5">
        <v>205</v>
      </c>
    </row>
    <row r="178" spans="1:4" x14ac:dyDescent="0.25">
      <c r="A178" s="5" t="s">
        <v>244</v>
      </c>
      <c r="B178" s="5" t="s">
        <v>245</v>
      </c>
      <c r="C178" s="5" t="s">
        <v>9</v>
      </c>
      <c r="D178" s="5">
        <v>205</v>
      </c>
    </row>
    <row r="179" spans="1:4" x14ac:dyDescent="0.25">
      <c r="A179" s="5" t="s">
        <v>921</v>
      </c>
      <c r="B179" s="5" t="s">
        <v>922</v>
      </c>
      <c r="C179" s="5" t="s">
        <v>491</v>
      </c>
      <c r="D179" s="5">
        <v>204</v>
      </c>
    </row>
    <row r="180" spans="1:4" x14ac:dyDescent="0.25">
      <c r="A180" s="5" t="s">
        <v>955</v>
      </c>
      <c r="B180" s="5" t="s">
        <v>956</v>
      </c>
      <c r="C180" s="5" t="s">
        <v>322</v>
      </c>
      <c r="D180" s="5">
        <v>203</v>
      </c>
    </row>
    <row r="181" spans="1:4" x14ac:dyDescent="0.25">
      <c r="A181" s="5" t="s">
        <v>2517</v>
      </c>
      <c r="B181" s="5" t="s">
        <v>2516</v>
      </c>
      <c r="C181" s="5" t="s">
        <v>9</v>
      </c>
      <c r="D181" s="5">
        <v>201</v>
      </c>
    </row>
    <row r="182" spans="1:4" x14ac:dyDescent="0.25">
      <c r="A182" s="5" t="s">
        <v>411</v>
      </c>
      <c r="B182" s="5" t="s">
        <v>412</v>
      </c>
      <c r="C182" s="5" t="s">
        <v>266</v>
      </c>
      <c r="D182" s="5">
        <v>200</v>
      </c>
    </row>
    <row r="183" spans="1:4" x14ac:dyDescent="0.25">
      <c r="A183" s="5" t="s">
        <v>258</v>
      </c>
      <c r="B183" s="5" t="s">
        <v>259</v>
      </c>
      <c r="C183" s="5" t="s">
        <v>9</v>
      </c>
      <c r="D183" s="5">
        <v>197</v>
      </c>
    </row>
    <row r="184" spans="1:4" x14ac:dyDescent="0.25">
      <c r="A184" s="5" t="s">
        <v>395</v>
      </c>
      <c r="B184" s="5" t="s">
        <v>396</v>
      </c>
      <c r="C184" s="5" t="s">
        <v>311</v>
      </c>
      <c r="D184" s="5">
        <v>196</v>
      </c>
    </row>
    <row r="185" spans="1:4" x14ac:dyDescent="0.25">
      <c r="A185" s="5" t="s">
        <v>163</v>
      </c>
      <c r="B185" s="5" t="s">
        <v>164</v>
      </c>
      <c r="C185" s="5" t="s">
        <v>9</v>
      </c>
      <c r="D185" s="5">
        <v>196</v>
      </c>
    </row>
    <row r="186" spans="1:4" x14ac:dyDescent="0.25">
      <c r="A186" s="5" t="s">
        <v>22</v>
      </c>
      <c r="B186" s="5" t="s">
        <v>23</v>
      </c>
      <c r="C186" s="5" t="s">
        <v>9</v>
      </c>
      <c r="D186" s="5">
        <v>195</v>
      </c>
    </row>
    <row r="187" spans="1:4" x14ac:dyDescent="0.25">
      <c r="A187" s="5" t="s">
        <v>2891</v>
      </c>
      <c r="B187" s="5" t="s">
        <v>2892</v>
      </c>
      <c r="C187" s="5" t="s">
        <v>2884</v>
      </c>
      <c r="D187" s="5">
        <v>195</v>
      </c>
    </row>
    <row r="188" spans="1:4" x14ac:dyDescent="0.25">
      <c r="A188" s="5" t="s">
        <v>547</v>
      </c>
      <c r="B188" s="5" t="s">
        <v>548</v>
      </c>
      <c r="C188" s="5" t="s">
        <v>456</v>
      </c>
      <c r="D188" s="5">
        <v>194</v>
      </c>
    </row>
    <row r="189" spans="1:4" x14ac:dyDescent="0.25">
      <c r="A189" s="5" t="s">
        <v>2893</v>
      </c>
      <c r="B189" s="5" t="s">
        <v>2894</v>
      </c>
      <c r="C189" s="5" t="s">
        <v>747</v>
      </c>
      <c r="D189" s="5">
        <v>194</v>
      </c>
    </row>
    <row r="190" spans="1:4" x14ac:dyDescent="0.25">
      <c r="A190" s="5" t="s">
        <v>2895</v>
      </c>
      <c r="B190" s="5" t="s">
        <v>2896</v>
      </c>
      <c r="C190" s="5" t="s">
        <v>570</v>
      </c>
      <c r="D190" s="5">
        <v>194</v>
      </c>
    </row>
    <row r="191" spans="1:4" x14ac:dyDescent="0.25">
      <c r="A191" s="5" t="s">
        <v>2897</v>
      </c>
      <c r="B191" s="5" t="s">
        <v>2898</v>
      </c>
      <c r="C191" s="5" t="s">
        <v>587</v>
      </c>
      <c r="D191" s="5">
        <v>194</v>
      </c>
    </row>
    <row r="192" spans="1:4" x14ac:dyDescent="0.25">
      <c r="A192" s="5" t="s">
        <v>2899</v>
      </c>
      <c r="B192" s="5" t="s">
        <v>2900</v>
      </c>
      <c r="C192" s="5" t="s">
        <v>587</v>
      </c>
      <c r="D192" s="5">
        <v>194</v>
      </c>
    </row>
    <row r="193" spans="1:4" x14ac:dyDescent="0.25">
      <c r="A193" s="5" t="s">
        <v>188</v>
      </c>
      <c r="B193" s="5" t="s">
        <v>189</v>
      </c>
      <c r="C193" s="5" t="s">
        <v>9</v>
      </c>
      <c r="D193" s="5">
        <v>193</v>
      </c>
    </row>
    <row r="194" spans="1:4" x14ac:dyDescent="0.25">
      <c r="A194" s="5" t="s">
        <v>2901</v>
      </c>
      <c r="B194" s="5" t="s">
        <v>2902</v>
      </c>
      <c r="C194" s="5" t="s">
        <v>322</v>
      </c>
      <c r="D194" s="5">
        <v>193</v>
      </c>
    </row>
    <row r="195" spans="1:4" x14ac:dyDescent="0.25">
      <c r="A195" s="5" t="s">
        <v>2903</v>
      </c>
      <c r="B195" s="5" t="s">
        <v>2904</v>
      </c>
      <c r="C195" s="5" t="s">
        <v>2905</v>
      </c>
      <c r="D195" s="5">
        <v>189</v>
      </c>
    </row>
    <row r="196" spans="1:4" x14ac:dyDescent="0.25">
      <c r="A196" s="5" t="s">
        <v>2906</v>
      </c>
      <c r="B196" s="5" t="s">
        <v>2907</v>
      </c>
      <c r="C196" s="5" t="s">
        <v>9</v>
      </c>
      <c r="D196" s="5">
        <v>188</v>
      </c>
    </row>
    <row r="197" spans="1:4" x14ac:dyDescent="0.25">
      <c r="A197" s="5" t="s">
        <v>388</v>
      </c>
      <c r="B197" s="5" t="s">
        <v>389</v>
      </c>
      <c r="C197" s="5" t="s">
        <v>185</v>
      </c>
      <c r="D197" s="5">
        <v>186</v>
      </c>
    </row>
    <row r="198" spans="1:4" x14ac:dyDescent="0.25">
      <c r="A198" s="5" t="s">
        <v>510</v>
      </c>
      <c r="B198" s="5" t="s">
        <v>511</v>
      </c>
      <c r="C198" s="5" t="s">
        <v>491</v>
      </c>
      <c r="D198" s="5">
        <v>186</v>
      </c>
    </row>
    <row r="199" spans="1:4" x14ac:dyDescent="0.25">
      <c r="A199" s="5" t="s">
        <v>1643</v>
      </c>
      <c r="B199" s="5" t="s">
        <v>2908</v>
      </c>
      <c r="C199" s="5" t="s">
        <v>9</v>
      </c>
      <c r="D199" s="5">
        <v>185</v>
      </c>
    </row>
    <row r="200" spans="1:4" x14ac:dyDescent="0.25">
      <c r="A200" s="5" t="s">
        <v>380</v>
      </c>
      <c r="B200" s="5" t="s">
        <v>381</v>
      </c>
      <c r="C200" s="5" t="s">
        <v>9</v>
      </c>
      <c r="D200" s="5">
        <v>185</v>
      </c>
    </row>
    <row r="201" spans="1:4" x14ac:dyDescent="0.25">
      <c r="A201" s="5" t="s">
        <v>683</v>
      </c>
      <c r="B201" s="5" t="s">
        <v>684</v>
      </c>
      <c r="C201" s="5" t="s">
        <v>401</v>
      </c>
      <c r="D201" s="5">
        <v>184</v>
      </c>
    </row>
    <row r="202" spans="1:4" x14ac:dyDescent="0.25">
      <c r="A202" s="5" t="s">
        <v>890</v>
      </c>
      <c r="B202" s="5" t="s">
        <v>891</v>
      </c>
      <c r="C202" s="5" t="s">
        <v>311</v>
      </c>
      <c r="D202" s="5">
        <v>183</v>
      </c>
    </row>
    <row r="203" spans="1:4" x14ac:dyDescent="0.25">
      <c r="A203" s="5" t="s">
        <v>2909</v>
      </c>
      <c r="B203" s="5" t="s">
        <v>2910</v>
      </c>
      <c r="C203" s="5" t="s">
        <v>9</v>
      </c>
      <c r="D203" s="5">
        <v>181</v>
      </c>
    </row>
    <row r="204" spans="1:4" x14ac:dyDescent="0.25">
      <c r="A204" s="5" t="s">
        <v>695</v>
      </c>
      <c r="B204" s="5" t="s">
        <v>696</v>
      </c>
      <c r="C204" s="5" t="s">
        <v>185</v>
      </c>
      <c r="D204" s="5">
        <v>181</v>
      </c>
    </row>
    <row r="205" spans="1:4" x14ac:dyDescent="0.25">
      <c r="A205" s="5" t="s">
        <v>179</v>
      </c>
      <c r="B205" s="5" t="s">
        <v>180</v>
      </c>
      <c r="C205" s="5" t="s">
        <v>9</v>
      </c>
      <c r="D205" s="5">
        <v>180</v>
      </c>
    </row>
    <row r="206" spans="1:4" x14ac:dyDescent="0.25">
      <c r="A206" s="5" t="s">
        <v>409</v>
      </c>
      <c r="B206" s="5" t="s">
        <v>410</v>
      </c>
      <c r="C206" s="5" t="s">
        <v>185</v>
      </c>
      <c r="D206" s="5">
        <v>179</v>
      </c>
    </row>
    <row r="207" spans="1:4" x14ac:dyDescent="0.25">
      <c r="A207" s="5" t="s">
        <v>74</v>
      </c>
      <c r="B207" s="5" t="s">
        <v>75</v>
      </c>
      <c r="C207" s="5" t="s">
        <v>9</v>
      </c>
      <c r="D207" s="5">
        <v>179</v>
      </c>
    </row>
    <row r="208" spans="1:4" x14ac:dyDescent="0.25">
      <c r="A208" s="5" t="s">
        <v>1646</v>
      </c>
      <c r="B208" s="5" t="s">
        <v>2911</v>
      </c>
      <c r="C208" s="5" t="s">
        <v>9</v>
      </c>
      <c r="D208" s="5">
        <v>179</v>
      </c>
    </row>
    <row r="209" spans="1:4" x14ac:dyDescent="0.25">
      <c r="A209" s="5" t="s">
        <v>1025</v>
      </c>
      <c r="B209" s="5" t="s">
        <v>1026</v>
      </c>
      <c r="C209" s="5" t="s">
        <v>322</v>
      </c>
      <c r="D209" s="5">
        <v>178</v>
      </c>
    </row>
    <row r="210" spans="1:4" x14ac:dyDescent="0.25">
      <c r="A210" s="5" t="s">
        <v>671</v>
      </c>
      <c r="B210" s="5" t="s">
        <v>672</v>
      </c>
      <c r="C210" s="5" t="s">
        <v>9</v>
      </c>
      <c r="D210" s="5">
        <v>178</v>
      </c>
    </row>
    <row r="211" spans="1:4" x14ac:dyDescent="0.25">
      <c r="A211" s="5" t="s">
        <v>1133</v>
      </c>
      <c r="B211" s="5" t="s">
        <v>1134</v>
      </c>
      <c r="C211" s="5" t="s">
        <v>9</v>
      </c>
      <c r="D211" s="5">
        <v>178</v>
      </c>
    </row>
    <row r="212" spans="1:4" x14ac:dyDescent="0.25">
      <c r="A212" s="5" t="s">
        <v>104</v>
      </c>
      <c r="B212" s="5" t="s">
        <v>105</v>
      </c>
      <c r="C212" s="5" t="s">
        <v>9</v>
      </c>
      <c r="D212" s="5">
        <v>177</v>
      </c>
    </row>
    <row r="213" spans="1:4" x14ac:dyDescent="0.25">
      <c r="A213" s="5" t="s">
        <v>2912</v>
      </c>
      <c r="B213" s="5" t="s">
        <v>2913</v>
      </c>
      <c r="C213" s="5" t="s">
        <v>491</v>
      </c>
      <c r="D213" s="5">
        <v>177</v>
      </c>
    </row>
    <row r="214" spans="1:4" x14ac:dyDescent="0.25">
      <c r="A214" s="5" t="s">
        <v>520</v>
      </c>
      <c r="B214" s="5" t="s">
        <v>521</v>
      </c>
      <c r="C214" s="5" t="s">
        <v>491</v>
      </c>
      <c r="D214" s="5">
        <v>176</v>
      </c>
    </row>
    <row r="215" spans="1:4" x14ac:dyDescent="0.25">
      <c r="A215" s="5" t="s">
        <v>130</v>
      </c>
      <c r="B215" s="5" t="s">
        <v>131</v>
      </c>
      <c r="C215" s="5" t="s">
        <v>9</v>
      </c>
      <c r="D215" s="5">
        <v>175</v>
      </c>
    </row>
    <row r="216" spans="1:4" x14ac:dyDescent="0.25">
      <c r="A216" s="5" t="s">
        <v>186</v>
      </c>
      <c r="B216" s="5" t="s">
        <v>187</v>
      </c>
      <c r="C216" s="5" t="s">
        <v>9</v>
      </c>
      <c r="D216" s="5">
        <v>175</v>
      </c>
    </row>
    <row r="217" spans="1:4" x14ac:dyDescent="0.25">
      <c r="A217" s="5" t="s">
        <v>496</v>
      </c>
      <c r="B217" s="5" t="s">
        <v>497</v>
      </c>
      <c r="C217" s="5" t="s">
        <v>9</v>
      </c>
      <c r="D217" s="5">
        <v>174</v>
      </c>
    </row>
    <row r="218" spans="1:4" x14ac:dyDescent="0.25">
      <c r="A218" s="5" t="s">
        <v>2447</v>
      </c>
      <c r="B218" s="5" t="s">
        <v>2914</v>
      </c>
      <c r="C218" s="5" t="s">
        <v>9</v>
      </c>
      <c r="D218" s="5">
        <v>174</v>
      </c>
    </row>
    <row r="219" spans="1:4" x14ac:dyDescent="0.25">
      <c r="A219" s="5" t="s">
        <v>2915</v>
      </c>
      <c r="B219" s="5" t="s">
        <v>2916</v>
      </c>
      <c r="C219" s="5" t="s">
        <v>491</v>
      </c>
      <c r="D219" s="5">
        <v>174</v>
      </c>
    </row>
    <row r="220" spans="1:4" x14ac:dyDescent="0.25">
      <c r="A220" s="5" t="s">
        <v>358</v>
      </c>
      <c r="B220" s="5" t="s">
        <v>359</v>
      </c>
      <c r="C220" s="5" t="s">
        <v>311</v>
      </c>
      <c r="D220" s="5">
        <v>173</v>
      </c>
    </row>
    <row r="221" spans="1:4" x14ac:dyDescent="0.25">
      <c r="A221" s="5" t="s">
        <v>297</v>
      </c>
      <c r="B221" s="5" t="s">
        <v>298</v>
      </c>
      <c r="C221" s="5" t="s">
        <v>144</v>
      </c>
      <c r="D221" s="5">
        <v>173</v>
      </c>
    </row>
    <row r="222" spans="1:4" x14ac:dyDescent="0.25">
      <c r="A222" s="5" t="s">
        <v>633</v>
      </c>
      <c r="B222" s="5" t="s">
        <v>634</v>
      </c>
      <c r="C222" s="5" t="s">
        <v>408</v>
      </c>
      <c r="D222" s="5">
        <v>172</v>
      </c>
    </row>
    <row r="223" spans="1:4" x14ac:dyDescent="0.25">
      <c r="A223" s="5" t="s">
        <v>134</v>
      </c>
      <c r="B223" s="5" t="s">
        <v>135</v>
      </c>
      <c r="C223" s="5" t="s">
        <v>9</v>
      </c>
      <c r="D223" s="5">
        <v>172</v>
      </c>
    </row>
    <row r="224" spans="1:4" x14ac:dyDescent="0.25">
      <c r="A224" s="5" t="s">
        <v>262</v>
      </c>
      <c r="B224" s="5" t="s">
        <v>263</v>
      </c>
      <c r="C224" s="5" t="s">
        <v>9</v>
      </c>
      <c r="D224" s="5">
        <v>172</v>
      </c>
    </row>
    <row r="225" spans="1:4" x14ac:dyDescent="0.25">
      <c r="A225" s="5" t="s">
        <v>807</v>
      </c>
      <c r="B225" s="5" t="s">
        <v>808</v>
      </c>
      <c r="C225" s="5" t="s">
        <v>491</v>
      </c>
      <c r="D225" s="5">
        <v>172</v>
      </c>
    </row>
    <row r="226" spans="1:4" x14ac:dyDescent="0.25">
      <c r="A226" s="5" t="s">
        <v>406</v>
      </c>
      <c r="B226" s="5" t="s">
        <v>407</v>
      </c>
      <c r="C226" s="5" t="s">
        <v>408</v>
      </c>
      <c r="D226" s="5">
        <v>172</v>
      </c>
    </row>
    <row r="227" spans="1:4" x14ac:dyDescent="0.25">
      <c r="A227" s="5" t="s">
        <v>984</v>
      </c>
      <c r="B227" s="5" t="s">
        <v>985</v>
      </c>
      <c r="C227" s="5" t="s">
        <v>185</v>
      </c>
      <c r="D227" s="5">
        <v>172</v>
      </c>
    </row>
    <row r="228" spans="1:4" x14ac:dyDescent="0.25">
      <c r="A228" s="5" t="s">
        <v>2917</v>
      </c>
      <c r="B228" s="5" t="s">
        <v>2918</v>
      </c>
      <c r="C228" s="5" t="s">
        <v>620</v>
      </c>
      <c r="D228" s="5">
        <v>170</v>
      </c>
    </row>
    <row r="229" spans="1:4" x14ac:dyDescent="0.25">
      <c r="A229" s="5" t="s">
        <v>110</v>
      </c>
      <c r="B229" s="5" t="s">
        <v>111</v>
      </c>
      <c r="C229" s="5" t="s">
        <v>9</v>
      </c>
      <c r="D229" s="5">
        <v>169</v>
      </c>
    </row>
    <row r="230" spans="1:4" x14ac:dyDescent="0.25">
      <c r="A230" s="5" t="s">
        <v>978</v>
      </c>
      <c r="B230" s="5" t="s">
        <v>979</v>
      </c>
      <c r="C230" s="5" t="s">
        <v>783</v>
      </c>
      <c r="D230" s="5">
        <v>169</v>
      </c>
    </row>
    <row r="231" spans="1:4" x14ac:dyDescent="0.25">
      <c r="A231" s="5" t="s">
        <v>643</v>
      </c>
      <c r="B231" s="5" t="s">
        <v>644</v>
      </c>
      <c r="C231" s="5" t="s">
        <v>311</v>
      </c>
      <c r="D231" s="5">
        <v>168</v>
      </c>
    </row>
    <row r="232" spans="1:4" x14ac:dyDescent="0.25">
      <c r="A232" s="5" t="s">
        <v>68</v>
      </c>
      <c r="B232" s="5" t="s">
        <v>69</v>
      </c>
      <c r="C232" s="5" t="s">
        <v>9</v>
      </c>
      <c r="D232" s="5">
        <v>168</v>
      </c>
    </row>
    <row r="233" spans="1:4" x14ac:dyDescent="0.25">
      <c r="A233" s="5" t="s">
        <v>454</v>
      </c>
      <c r="B233" s="5" t="s">
        <v>455</v>
      </c>
      <c r="C233" s="5" t="s">
        <v>456</v>
      </c>
      <c r="D233" s="5">
        <v>168</v>
      </c>
    </row>
    <row r="234" spans="1:4" x14ac:dyDescent="0.25">
      <c r="A234" s="5" t="s">
        <v>70</v>
      </c>
      <c r="B234" s="5" t="s">
        <v>71</v>
      </c>
      <c r="C234" s="5" t="s">
        <v>9</v>
      </c>
      <c r="D234" s="5">
        <v>167</v>
      </c>
    </row>
    <row r="235" spans="1:4" x14ac:dyDescent="0.25">
      <c r="A235" s="5" t="s">
        <v>777</v>
      </c>
      <c r="B235" s="5" t="s">
        <v>778</v>
      </c>
      <c r="C235" s="5" t="s">
        <v>570</v>
      </c>
      <c r="D235" s="5">
        <v>167</v>
      </c>
    </row>
    <row r="236" spans="1:4" x14ac:dyDescent="0.25">
      <c r="A236" s="5" t="s">
        <v>1675</v>
      </c>
      <c r="B236" s="5" t="s">
        <v>2919</v>
      </c>
      <c r="C236" s="5" t="s">
        <v>9</v>
      </c>
      <c r="D236" s="5">
        <v>166</v>
      </c>
    </row>
    <row r="237" spans="1:4" x14ac:dyDescent="0.25">
      <c r="A237" s="5" t="s">
        <v>1616</v>
      </c>
      <c r="B237" s="5" t="s">
        <v>2920</v>
      </c>
      <c r="C237" s="5" t="s">
        <v>9</v>
      </c>
      <c r="D237" s="5">
        <v>165</v>
      </c>
    </row>
    <row r="238" spans="1:4" x14ac:dyDescent="0.25">
      <c r="A238" s="5" t="s">
        <v>1083</v>
      </c>
      <c r="B238" s="5" t="s">
        <v>1084</v>
      </c>
      <c r="C238" s="5" t="s">
        <v>9</v>
      </c>
      <c r="D238" s="5">
        <v>165</v>
      </c>
    </row>
    <row r="239" spans="1:4" x14ac:dyDescent="0.25">
      <c r="A239" s="5" t="s">
        <v>862</v>
      </c>
      <c r="B239" s="5" t="s">
        <v>863</v>
      </c>
      <c r="C239" s="5" t="s">
        <v>185</v>
      </c>
      <c r="D239" s="5">
        <v>165</v>
      </c>
    </row>
    <row r="240" spans="1:4" x14ac:dyDescent="0.25">
      <c r="A240" s="5" t="s">
        <v>2759</v>
      </c>
      <c r="B240" s="5" t="s">
        <v>2921</v>
      </c>
      <c r="C240" s="5" t="s">
        <v>9</v>
      </c>
      <c r="D240" s="5">
        <v>165</v>
      </c>
    </row>
    <row r="241" spans="1:4" x14ac:dyDescent="0.25">
      <c r="A241" s="5" t="s">
        <v>775</v>
      </c>
      <c r="B241" s="5" t="s">
        <v>776</v>
      </c>
      <c r="C241" s="5" t="s">
        <v>185</v>
      </c>
      <c r="D241" s="5">
        <v>165</v>
      </c>
    </row>
    <row r="242" spans="1:4" x14ac:dyDescent="0.25">
      <c r="A242" s="5" t="s">
        <v>2922</v>
      </c>
      <c r="B242" s="5" t="s">
        <v>2923</v>
      </c>
      <c r="C242" s="5" t="s">
        <v>9</v>
      </c>
      <c r="D242" s="5">
        <v>164</v>
      </c>
    </row>
    <row r="243" spans="1:4" x14ac:dyDescent="0.25">
      <c r="A243" s="5" t="s">
        <v>246</v>
      </c>
      <c r="B243" s="5" t="s">
        <v>247</v>
      </c>
      <c r="C243" s="5" t="s">
        <v>9</v>
      </c>
      <c r="D243" s="5">
        <v>164</v>
      </c>
    </row>
    <row r="244" spans="1:4" x14ac:dyDescent="0.25">
      <c r="A244" s="5" t="s">
        <v>2924</v>
      </c>
      <c r="B244" s="5" t="s">
        <v>2925</v>
      </c>
      <c r="C244" s="5" t="s">
        <v>2926</v>
      </c>
      <c r="D244" s="5">
        <v>164</v>
      </c>
    </row>
    <row r="245" spans="1:4" x14ac:dyDescent="0.25">
      <c r="A245" s="5" t="s">
        <v>621</v>
      </c>
      <c r="B245" s="5" t="s">
        <v>622</v>
      </c>
      <c r="C245" s="5" t="s">
        <v>185</v>
      </c>
      <c r="D245" s="5">
        <v>164</v>
      </c>
    </row>
    <row r="246" spans="1:4" x14ac:dyDescent="0.25">
      <c r="A246" s="5" t="s">
        <v>256</v>
      </c>
      <c r="B246" s="5" t="s">
        <v>257</v>
      </c>
      <c r="C246" s="5" t="s">
        <v>9</v>
      </c>
      <c r="D246" s="5">
        <v>163</v>
      </c>
    </row>
    <row r="247" spans="1:4" x14ac:dyDescent="0.25">
      <c r="A247" s="5" t="s">
        <v>316</v>
      </c>
      <c r="B247" s="5" t="s">
        <v>317</v>
      </c>
      <c r="C247" s="5" t="s">
        <v>9</v>
      </c>
      <c r="D247" s="5">
        <v>163</v>
      </c>
    </row>
    <row r="248" spans="1:4" x14ac:dyDescent="0.25">
      <c r="A248" s="5" t="s">
        <v>348</v>
      </c>
      <c r="B248" s="5" t="s">
        <v>349</v>
      </c>
      <c r="C248" s="5" t="s">
        <v>9</v>
      </c>
      <c r="D248" s="5">
        <v>163</v>
      </c>
    </row>
    <row r="249" spans="1:4" x14ac:dyDescent="0.25">
      <c r="A249" s="5" t="s">
        <v>2927</v>
      </c>
      <c r="B249" s="5" t="s">
        <v>2928</v>
      </c>
      <c r="C249" s="5" t="s">
        <v>266</v>
      </c>
      <c r="D249" s="5">
        <v>163</v>
      </c>
    </row>
    <row r="250" spans="1:4" x14ac:dyDescent="0.25">
      <c r="A250" s="5" t="s">
        <v>2929</v>
      </c>
      <c r="B250" s="5" t="s">
        <v>2930</v>
      </c>
      <c r="C250" s="5" t="s">
        <v>429</v>
      </c>
      <c r="D250" s="5">
        <v>163</v>
      </c>
    </row>
    <row r="251" spans="1:4" x14ac:dyDescent="0.25">
      <c r="A251" s="5" t="s">
        <v>709</v>
      </c>
      <c r="B251" s="5" t="s">
        <v>710</v>
      </c>
      <c r="C251" s="5" t="s">
        <v>322</v>
      </c>
      <c r="D251" s="5">
        <v>161</v>
      </c>
    </row>
    <row r="252" spans="1:4" x14ac:dyDescent="0.25">
      <c r="A252" s="5" t="s">
        <v>161</v>
      </c>
      <c r="B252" s="5" t="s">
        <v>162</v>
      </c>
      <c r="C252" s="5" t="s">
        <v>9</v>
      </c>
      <c r="D252" s="5">
        <v>161</v>
      </c>
    </row>
    <row r="253" spans="1:4" x14ac:dyDescent="0.25">
      <c r="A253" s="5" t="s">
        <v>2931</v>
      </c>
      <c r="B253" s="5" t="s">
        <v>2932</v>
      </c>
      <c r="C253" s="5" t="s">
        <v>2933</v>
      </c>
      <c r="D253" s="5">
        <v>161</v>
      </c>
    </row>
    <row r="254" spans="1:4" x14ac:dyDescent="0.25">
      <c r="A254" s="5" t="s">
        <v>354</v>
      </c>
      <c r="B254" s="5" t="s">
        <v>355</v>
      </c>
      <c r="C254" s="5" t="s">
        <v>9</v>
      </c>
      <c r="D254" s="5">
        <v>161</v>
      </c>
    </row>
    <row r="255" spans="1:4" x14ac:dyDescent="0.25">
      <c r="A255" s="5" t="s">
        <v>432</v>
      </c>
      <c r="B255" s="5" t="s">
        <v>433</v>
      </c>
      <c r="C255" s="5" t="s">
        <v>408</v>
      </c>
      <c r="D255" s="5">
        <v>161</v>
      </c>
    </row>
    <row r="256" spans="1:4" x14ac:dyDescent="0.25">
      <c r="A256" s="5" t="s">
        <v>2934</v>
      </c>
      <c r="B256" s="5" t="s">
        <v>2935</v>
      </c>
      <c r="C256" s="5" t="s">
        <v>551</v>
      </c>
      <c r="D256" s="5">
        <v>161</v>
      </c>
    </row>
    <row r="257" spans="1:4" x14ac:dyDescent="0.25">
      <c r="A257" s="5" t="s">
        <v>2936</v>
      </c>
      <c r="B257" s="5" t="s">
        <v>2937</v>
      </c>
      <c r="C257" s="5" t="s">
        <v>2938</v>
      </c>
      <c r="D257" s="5">
        <v>161</v>
      </c>
    </row>
    <row r="258" spans="1:4" x14ac:dyDescent="0.25">
      <c r="A258" s="5" t="s">
        <v>851</v>
      </c>
      <c r="B258" s="5" t="s">
        <v>852</v>
      </c>
      <c r="C258" s="5" t="s">
        <v>853</v>
      </c>
      <c r="D258" s="5">
        <v>161</v>
      </c>
    </row>
    <row r="259" spans="1:4" x14ac:dyDescent="0.25">
      <c r="A259" s="5" t="s">
        <v>997</v>
      </c>
      <c r="B259" s="5" t="s">
        <v>998</v>
      </c>
      <c r="C259" s="5" t="s">
        <v>533</v>
      </c>
      <c r="D259" s="5">
        <v>160</v>
      </c>
    </row>
    <row r="260" spans="1:4" x14ac:dyDescent="0.25">
      <c r="A260" s="5" t="s">
        <v>1279</v>
      </c>
      <c r="B260" s="5" t="s">
        <v>2939</v>
      </c>
      <c r="C260" s="5" t="s">
        <v>9</v>
      </c>
      <c r="D260" s="5">
        <v>159</v>
      </c>
    </row>
    <row r="261" spans="1:4" x14ac:dyDescent="0.25">
      <c r="A261" s="5" t="s">
        <v>748</v>
      </c>
      <c r="B261" s="5" t="s">
        <v>749</v>
      </c>
      <c r="C261" s="5" t="s">
        <v>429</v>
      </c>
      <c r="D261" s="5">
        <v>159</v>
      </c>
    </row>
    <row r="262" spans="1:4" x14ac:dyDescent="0.25">
      <c r="A262" s="5" t="s">
        <v>917</v>
      </c>
      <c r="B262" s="5" t="s">
        <v>918</v>
      </c>
      <c r="C262" s="5" t="s">
        <v>783</v>
      </c>
      <c r="D262" s="5">
        <v>159</v>
      </c>
    </row>
    <row r="263" spans="1:4" x14ac:dyDescent="0.25">
      <c r="A263" s="5" t="s">
        <v>132</v>
      </c>
      <c r="B263" s="5" t="s">
        <v>133</v>
      </c>
      <c r="C263" s="5" t="s">
        <v>9</v>
      </c>
      <c r="D263" s="5">
        <v>158</v>
      </c>
    </row>
    <row r="264" spans="1:4" x14ac:dyDescent="0.25">
      <c r="A264" s="5" t="s">
        <v>502</v>
      </c>
      <c r="B264" s="5" t="s">
        <v>503</v>
      </c>
      <c r="C264" s="5" t="s">
        <v>9</v>
      </c>
      <c r="D264" s="5">
        <v>157</v>
      </c>
    </row>
    <row r="265" spans="1:4" x14ac:dyDescent="0.25">
      <c r="A265" s="5" t="s">
        <v>52</v>
      </c>
      <c r="B265" s="5" t="s">
        <v>53</v>
      </c>
      <c r="C265" s="5" t="s">
        <v>9</v>
      </c>
      <c r="D265" s="5">
        <v>157</v>
      </c>
    </row>
    <row r="266" spans="1:4" x14ac:dyDescent="0.25">
      <c r="A266" s="5" t="s">
        <v>459</v>
      </c>
      <c r="B266" s="5" t="s">
        <v>460</v>
      </c>
      <c r="C266" s="5" t="s">
        <v>9</v>
      </c>
      <c r="D266" s="5">
        <v>157</v>
      </c>
    </row>
    <row r="267" spans="1:4" x14ac:dyDescent="0.25">
      <c r="A267" s="5" t="s">
        <v>625</v>
      </c>
      <c r="B267" s="5" t="s">
        <v>626</v>
      </c>
      <c r="C267" s="5" t="s">
        <v>551</v>
      </c>
      <c r="D267" s="5">
        <v>157</v>
      </c>
    </row>
    <row r="268" spans="1:4" x14ac:dyDescent="0.25">
      <c r="A268" s="5" t="s">
        <v>831</v>
      </c>
      <c r="B268" s="5" t="s">
        <v>832</v>
      </c>
      <c r="C268" s="5" t="s">
        <v>408</v>
      </c>
      <c r="D268" s="5">
        <v>157</v>
      </c>
    </row>
    <row r="269" spans="1:4" x14ac:dyDescent="0.25">
      <c r="A269" s="5" t="s">
        <v>48</v>
      </c>
      <c r="B269" s="5" t="s">
        <v>49</v>
      </c>
      <c r="C269" s="5" t="s">
        <v>9</v>
      </c>
      <c r="D269" s="5">
        <v>156</v>
      </c>
    </row>
    <row r="270" spans="1:4" x14ac:dyDescent="0.25">
      <c r="A270" s="5" t="s">
        <v>448</v>
      </c>
      <c r="B270" s="5" t="s">
        <v>449</v>
      </c>
      <c r="C270" s="5" t="s">
        <v>9</v>
      </c>
      <c r="D270" s="5">
        <v>155</v>
      </c>
    </row>
    <row r="271" spans="1:4" x14ac:dyDescent="0.25">
      <c r="A271" s="5" t="s">
        <v>118</v>
      </c>
      <c r="B271" s="5" t="s">
        <v>119</v>
      </c>
      <c r="C271" s="5" t="s">
        <v>9</v>
      </c>
      <c r="D271" s="5">
        <v>155</v>
      </c>
    </row>
    <row r="272" spans="1:4" x14ac:dyDescent="0.25">
      <c r="A272" s="5" t="s">
        <v>234</v>
      </c>
      <c r="B272" s="5" t="s">
        <v>235</v>
      </c>
      <c r="C272" s="5" t="s">
        <v>9</v>
      </c>
      <c r="D272" s="5">
        <v>155</v>
      </c>
    </row>
    <row r="273" spans="1:4" x14ac:dyDescent="0.25">
      <c r="A273" s="5" t="s">
        <v>2940</v>
      </c>
      <c r="B273" s="5" t="s">
        <v>2941</v>
      </c>
      <c r="C273" s="5" t="s">
        <v>322</v>
      </c>
      <c r="D273" s="5">
        <v>155</v>
      </c>
    </row>
    <row r="274" spans="1:4" x14ac:dyDescent="0.25">
      <c r="A274" s="5" t="s">
        <v>581</v>
      </c>
      <c r="B274" s="5" t="s">
        <v>582</v>
      </c>
      <c r="C274" s="5" t="s">
        <v>9</v>
      </c>
      <c r="D274" s="5">
        <v>154</v>
      </c>
    </row>
    <row r="275" spans="1:4" x14ac:dyDescent="0.25">
      <c r="A275" s="5" t="s">
        <v>2942</v>
      </c>
      <c r="B275" s="5" t="s">
        <v>2943</v>
      </c>
      <c r="C275" s="5" t="s">
        <v>429</v>
      </c>
      <c r="D275" s="5">
        <v>154</v>
      </c>
    </row>
    <row r="276" spans="1:4" x14ac:dyDescent="0.25">
      <c r="A276" s="5" t="s">
        <v>165</v>
      </c>
      <c r="B276" s="5" t="s">
        <v>166</v>
      </c>
      <c r="C276" s="5" t="s">
        <v>9</v>
      </c>
      <c r="D276" s="5">
        <v>154</v>
      </c>
    </row>
    <row r="277" spans="1:4" x14ac:dyDescent="0.25">
      <c r="A277" s="5" t="s">
        <v>484</v>
      </c>
      <c r="B277" s="5" t="s">
        <v>485</v>
      </c>
      <c r="C277" s="5" t="s">
        <v>486</v>
      </c>
      <c r="D277" s="5">
        <v>154</v>
      </c>
    </row>
    <row r="278" spans="1:4" x14ac:dyDescent="0.25">
      <c r="A278" s="5" t="s">
        <v>2487</v>
      </c>
      <c r="B278" s="5" t="s">
        <v>2944</v>
      </c>
      <c r="C278" s="5" t="s">
        <v>9</v>
      </c>
      <c r="D278" s="5">
        <v>153</v>
      </c>
    </row>
    <row r="279" spans="1:4" x14ac:dyDescent="0.25">
      <c r="A279" s="5" t="s">
        <v>399</v>
      </c>
      <c r="B279" s="5" t="s">
        <v>400</v>
      </c>
      <c r="C279" s="5" t="s">
        <v>401</v>
      </c>
      <c r="D279" s="5">
        <v>152</v>
      </c>
    </row>
    <row r="280" spans="1:4" x14ac:dyDescent="0.25">
      <c r="A280" s="5" t="s">
        <v>2945</v>
      </c>
      <c r="B280" s="5" t="s">
        <v>2946</v>
      </c>
      <c r="C280" s="5" t="s">
        <v>408</v>
      </c>
      <c r="D280" s="5">
        <v>152</v>
      </c>
    </row>
    <row r="281" spans="1:4" x14ac:dyDescent="0.25">
      <c r="A281" s="5" t="s">
        <v>764</v>
      </c>
      <c r="B281" s="5" t="s">
        <v>765</v>
      </c>
      <c r="C281" s="5" t="s">
        <v>9</v>
      </c>
      <c r="D281" s="5">
        <v>151</v>
      </c>
    </row>
    <row r="282" spans="1:4" x14ac:dyDescent="0.25">
      <c r="A282" s="5" t="s">
        <v>1125</v>
      </c>
      <c r="B282" s="5" t="s">
        <v>1126</v>
      </c>
      <c r="C282" s="5" t="s">
        <v>1016</v>
      </c>
      <c r="D282" s="5">
        <v>151</v>
      </c>
    </row>
    <row r="283" spans="1:4" x14ac:dyDescent="0.25">
      <c r="A283" s="5" t="s">
        <v>1101</v>
      </c>
      <c r="B283" s="5" t="s">
        <v>1102</v>
      </c>
      <c r="C283" s="5" t="s">
        <v>9</v>
      </c>
      <c r="D283" s="5">
        <v>150</v>
      </c>
    </row>
    <row r="284" spans="1:4" x14ac:dyDescent="0.25">
      <c r="A284" s="5" t="s">
        <v>1655</v>
      </c>
      <c r="B284" s="5" t="s">
        <v>2947</v>
      </c>
      <c r="C284" s="5" t="s">
        <v>9</v>
      </c>
      <c r="D284" s="5">
        <v>150</v>
      </c>
    </row>
    <row r="285" spans="1:4" x14ac:dyDescent="0.25">
      <c r="A285" s="5" t="s">
        <v>196</v>
      </c>
      <c r="B285" s="5" t="s">
        <v>197</v>
      </c>
      <c r="C285" s="5" t="s">
        <v>9</v>
      </c>
      <c r="D285" s="5">
        <v>149</v>
      </c>
    </row>
    <row r="286" spans="1:4" x14ac:dyDescent="0.25">
      <c r="A286" s="5" t="s">
        <v>2948</v>
      </c>
      <c r="B286" s="5" t="s">
        <v>2949</v>
      </c>
      <c r="C286" s="5" t="s">
        <v>770</v>
      </c>
      <c r="D286" s="5">
        <v>149</v>
      </c>
    </row>
    <row r="287" spans="1:4" x14ac:dyDescent="0.25">
      <c r="A287" s="5" t="s">
        <v>2479</v>
      </c>
      <c r="B287" s="5" t="s">
        <v>2950</v>
      </c>
      <c r="C287" s="5" t="s">
        <v>9</v>
      </c>
      <c r="D287" s="5">
        <v>148</v>
      </c>
    </row>
    <row r="288" spans="1:4" x14ac:dyDescent="0.25">
      <c r="A288" s="5" t="s">
        <v>556</v>
      </c>
      <c r="B288" s="5" t="s">
        <v>557</v>
      </c>
      <c r="C288" s="5" t="s">
        <v>339</v>
      </c>
      <c r="D288" s="5">
        <v>148</v>
      </c>
    </row>
    <row r="289" spans="1:4" x14ac:dyDescent="0.25">
      <c r="A289" s="5" t="s">
        <v>1273</v>
      </c>
      <c r="B289" s="5" t="s">
        <v>2951</v>
      </c>
      <c r="C289" s="5" t="s">
        <v>9</v>
      </c>
      <c r="D289" s="5">
        <v>147</v>
      </c>
    </row>
    <row r="290" spans="1:4" x14ac:dyDescent="0.25">
      <c r="A290" s="5" t="s">
        <v>504</v>
      </c>
      <c r="B290" s="5" t="s">
        <v>505</v>
      </c>
      <c r="C290" s="5" t="s">
        <v>266</v>
      </c>
      <c r="D290" s="5">
        <v>147</v>
      </c>
    </row>
    <row r="291" spans="1:4" x14ac:dyDescent="0.25">
      <c r="A291" s="5" t="s">
        <v>438</v>
      </c>
      <c r="B291" s="5" t="s">
        <v>439</v>
      </c>
      <c r="C291" s="5" t="s">
        <v>408</v>
      </c>
      <c r="D291" s="5">
        <v>147</v>
      </c>
    </row>
    <row r="292" spans="1:4" x14ac:dyDescent="0.25">
      <c r="A292" s="5" t="s">
        <v>823</v>
      </c>
      <c r="B292" s="5" t="s">
        <v>824</v>
      </c>
      <c r="C292" s="5" t="s">
        <v>9</v>
      </c>
      <c r="D292" s="5">
        <v>146</v>
      </c>
    </row>
    <row r="293" spans="1:4" x14ac:dyDescent="0.25">
      <c r="A293" s="5" t="s">
        <v>2952</v>
      </c>
      <c r="B293" s="5" t="s">
        <v>2953</v>
      </c>
      <c r="C293" s="5" t="s">
        <v>783</v>
      </c>
      <c r="D293" s="5">
        <v>146</v>
      </c>
    </row>
    <row r="294" spans="1:4" x14ac:dyDescent="0.25">
      <c r="A294" s="5" t="s">
        <v>727</v>
      </c>
      <c r="B294" s="5" t="s">
        <v>728</v>
      </c>
      <c r="C294" s="5" t="s">
        <v>185</v>
      </c>
      <c r="D294" s="5">
        <v>146</v>
      </c>
    </row>
    <row r="295" spans="1:4" x14ac:dyDescent="0.25">
      <c r="A295" s="5" t="s">
        <v>937</v>
      </c>
      <c r="B295" s="5" t="s">
        <v>938</v>
      </c>
      <c r="C295" s="5" t="s">
        <v>408</v>
      </c>
      <c r="D295" s="5">
        <v>146</v>
      </c>
    </row>
    <row r="296" spans="1:4" x14ac:dyDescent="0.25">
      <c r="A296" s="5" t="s">
        <v>562</v>
      </c>
      <c r="B296" s="5" t="s">
        <v>563</v>
      </c>
      <c r="C296" s="5" t="s">
        <v>185</v>
      </c>
      <c r="D296" s="5">
        <v>145</v>
      </c>
    </row>
    <row r="297" spans="1:4" x14ac:dyDescent="0.25">
      <c r="A297" s="5" t="s">
        <v>2954</v>
      </c>
      <c r="B297" s="5" t="s">
        <v>2955</v>
      </c>
      <c r="C297" s="5" t="s">
        <v>491</v>
      </c>
      <c r="D297" s="5">
        <v>145</v>
      </c>
    </row>
    <row r="298" spans="1:4" x14ac:dyDescent="0.25">
      <c r="A298" s="5" t="s">
        <v>2956</v>
      </c>
      <c r="B298" s="5" t="s">
        <v>2957</v>
      </c>
      <c r="C298" s="5" t="s">
        <v>491</v>
      </c>
      <c r="D298" s="5">
        <v>144</v>
      </c>
    </row>
    <row r="299" spans="1:4" x14ac:dyDescent="0.25">
      <c r="A299" s="5" t="s">
        <v>2958</v>
      </c>
      <c r="B299" s="5" t="s">
        <v>2959</v>
      </c>
      <c r="C299" s="5" t="s">
        <v>783</v>
      </c>
      <c r="D299" s="5">
        <v>144</v>
      </c>
    </row>
    <row r="300" spans="1:4" x14ac:dyDescent="0.25">
      <c r="A300" s="5" t="s">
        <v>2960</v>
      </c>
      <c r="B300" s="5" t="s">
        <v>2961</v>
      </c>
      <c r="C300" s="5" t="s">
        <v>185</v>
      </c>
      <c r="D300" s="5">
        <v>143</v>
      </c>
    </row>
    <row r="301" spans="1:4" x14ac:dyDescent="0.25">
      <c r="A301" s="5" t="s">
        <v>2962</v>
      </c>
      <c r="B301" s="5" t="s">
        <v>2963</v>
      </c>
      <c r="C301" s="5" t="s">
        <v>2933</v>
      </c>
      <c r="D301" s="5">
        <v>143</v>
      </c>
    </row>
    <row r="302" spans="1:4" x14ac:dyDescent="0.25">
      <c r="A302" s="5" t="s">
        <v>335</v>
      </c>
      <c r="B302" s="5" t="s">
        <v>336</v>
      </c>
      <c r="C302" s="5" t="s">
        <v>9</v>
      </c>
      <c r="D302" s="5">
        <v>143</v>
      </c>
    </row>
    <row r="303" spans="1:4" x14ac:dyDescent="0.25">
      <c r="A303" s="5" t="s">
        <v>92</v>
      </c>
      <c r="B303" s="5" t="s">
        <v>93</v>
      </c>
      <c r="C303" s="5" t="s">
        <v>9</v>
      </c>
      <c r="D303" s="5">
        <v>143</v>
      </c>
    </row>
    <row r="304" spans="1:4" x14ac:dyDescent="0.25">
      <c r="A304" s="5" t="s">
        <v>2964</v>
      </c>
      <c r="B304" s="5" t="s">
        <v>2965</v>
      </c>
      <c r="C304" s="5" t="s">
        <v>491</v>
      </c>
      <c r="D304" s="5">
        <v>142</v>
      </c>
    </row>
    <row r="305" spans="1:4" x14ac:dyDescent="0.25">
      <c r="A305" s="5" t="s">
        <v>653</v>
      </c>
      <c r="B305" s="5" t="s">
        <v>654</v>
      </c>
      <c r="C305" s="5" t="s">
        <v>266</v>
      </c>
      <c r="D305" s="5">
        <v>142</v>
      </c>
    </row>
    <row r="306" spans="1:4" x14ac:dyDescent="0.25">
      <c r="A306" s="5" t="s">
        <v>1141</v>
      </c>
      <c r="B306" s="5" t="s">
        <v>1142</v>
      </c>
      <c r="C306" s="5" t="s">
        <v>9</v>
      </c>
      <c r="D306" s="5">
        <v>142</v>
      </c>
    </row>
    <row r="307" spans="1:4" x14ac:dyDescent="0.25">
      <c r="A307" s="5" t="s">
        <v>2966</v>
      </c>
      <c r="B307" s="5" t="s">
        <v>2967</v>
      </c>
      <c r="C307" s="5" t="s">
        <v>2933</v>
      </c>
      <c r="D307" s="5">
        <v>142</v>
      </c>
    </row>
    <row r="308" spans="1:4" x14ac:dyDescent="0.25">
      <c r="A308" s="5" t="s">
        <v>2968</v>
      </c>
      <c r="B308" s="5" t="s">
        <v>2969</v>
      </c>
      <c r="C308" s="5" t="s">
        <v>9</v>
      </c>
      <c r="D308" s="5">
        <v>142</v>
      </c>
    </row>
    <row r="309" spans="1:4" x14ac:dyDescent="0.25">
      <c r="A309" s="5" t="s">
        <v>2970</v>
      </c>
      <c r="B309" s="5" t="s">
        <v>2971</v>
      </c>
      <c r="C309" s="5" t="s">
        <v>408</v>
      </c>
      <c r="D309" s="5">
        <v>142</v>
      </c>
    </row>
    <row r="310" spans="1:4" x14ac:dyDescent="0.25">
      <c r="A310" s="5" t="s">
        <v>993</v>
      </c>
      <c r="B310" s="5" t="s">
        <v>994</v>
      </c>
      <c r="C310" s="5" t="s">
        <v>491</v>
      </c>
      <c r="D310" s="5">
        <v>142</v>
      </c>
    </row>
    <row r="311" spans="1:4" x14ac:dyDescent="0.25">
      <c r="A311" s="5" t="s">
        <v>701</v>
      </c>
      <c r="B311" s="5" t="s">
        <v>702</v>
      </c>
      <c r="C311" s="5" t="s">
        <v>486</v>
      </c>
      <c r="D311" s="5">
        <v>142</v>
      </c>
    </row>
    <row r="312" spans="1:4" x14ac:dyDescent="0.25">
      <c r="A312" s="5" t="s">
        <v>153</v>
      </c>
      <c r="B312" s="5" t="s">
        <v>154</v>
      </c>
      <c r="C312" s="5" t="s">
        <v>9</v>
      </c>
      <c r="D312" s="5">
        <v>141</v>
      </c>
    </row>
    <row r="313" spans="1:4" x14ac:dyDescent="0.25">
      <c r="A313" s="5" t="s">
        <v>214</v>
      </c>
      <c r="B313" s="5" t="s">
        <v>215</v>
      </c>
      <c r="C313" s="5" t="s">
        <v>9</v>
      </c>
      <c r="D313" s="5">
        <v>141</v>
      </c>
    </row>
    <row r="314" spans="1:4" x14ac:dyDescent="0.25">
      <c r="A314" s="5" t="s">
        <v>691</v>
      </c>
      <c r="B314" s="5" t="s">
        <v>692</v>
      </c>
      <c r="C314" s="5" t="s">
        <v>9</v>
      </c>
      <c r="D314" s="5">
        <v>141</v>
      </c>
    </row>
    <row r="315" spans="1:4" x14ac:dyDescent="0.25">
      <c r="A315" s="5" t="s">
        <v>995</v>
      </c>
      <c r="B315" s="5" t="s">
        <v>996</v>
      </c>
      <c r="C315" s="5" t="s">
        <v>491</v>
      </c>
      <c r="D315" s="5">
        <v>141</v>
      </c>
    </row>
    <row r="316" spans="1:4" x14ac:dyDescent="0.25">
      <c r="A316" s="5" t="s">
        <v>648</v>
      </c>
      <c r="B316" s="5" t="s">
        <v>649</v>
      </c>
      <c r="C316" s="5" t="s">
        <v>650</v>
      </c>
      <c r="D316" s="5">
        <v>141</v>
      </c>
    </row>
    <row r="317" spans="1:4" x14ac:dyDescent="0.25">
      <c r="A317" s="5" t="s">
        <v>2972</v>
      </c>
      <c r="B317" s="5" t="s">
        <v>2973</v>
      </c>
      <c r="C317" s="5" t="s">
        <v>2884</v>
      </c>
      <c r="D317" s="5">
        <v>140</v>
      </c>
    </row>
    <row r="318" spans="1:4" x14ac:dyDescent="0.25">
      <c r="A318" s="5" t="s">
        <v>299</v>
      </c>
      <c r="B318" s="5" t="s">
        <v>300</v>
      </c>
      <c r="C318" s="5" t="s">
        <v>9</v>
      </c>
      <c r="D318" s="5">
        <v>139</v>
      </c>
    </row>
    <row r="319" spans="1:4" x14ac:dyDescent="0.25">
      <c r="A319" s="5" t="s">
        <v>596</v>
      </c>
      <c r="B319" s="5" t="s">
        <v>597</v>
      </c>
      <c r="C319" s="5" t="s">
        <v>9</v>
      </c>
      <c r="D319" s="5">
        <v>138</v>
      </c>
    </row>
    <row r="320" spans="1:4" x14ac:dyDescent="0.25">
      <c r="A320" s="5" t="s">
        <v>2974</v>
      </c>
      <c r="B320" s="5" t="s">
        <v>2975</v>
      </c>
      <c r="C320" s="5" t="s">
        <v>491</v>
      </c>
      <c r="D320" s="5">
        <v>138</v>
      </c>
    </row>
    <row r="321" spans="1:4" x14ac:dyDescent="0.25">
      <c r="A321" s="5" t="s">
        <v>1243</v>
      </c>
      <c r="B321" s="5" t="s">
        <v>1242</v>
      </c>
      <c r="C321" s="5" t="s">
        <v>9</v>
      </c>
      <c r="D321" s="5">
        <v>137</v>
      </c>
    </row>
    <row r="322" spans="1:4" x14ac:dyDescent="0.25">
      <c r="A322" s="5" t="s">
        <v>2976</v>
      </c>
      <c r="B322" s="5" t="s">
        <v>2977</v>
      </c>
      <c r="C322" s="5" t="s">
        <v>9</v>
      </c>
      <c r="D322" s="5">
        <v>137</v>
      </c>
    </row>
    <row r="323" spans="1:4" x14ac:dyDescent="0.25">
      <c r="A323" s="5" t="s">
        <v>2978</v>
      </c>
      <c r="B323" s="5" t="s">
        <v>2979</v>
      </c>
      <c r="C323" s="5" t="s">
        <v>491</v>
      </c>
      <c r="D323" s="5">
        <v>137</v>
      </c>
    </row>
    <row r="324" spans="1:4" x14ac:dyDescent="0.25">
      <c r="A324" s="5" t="s">
        <v>2980</v>
      </c>
      <c r="B324" s="5" t="s">
        <v>2981</v>
      </c>
      <c r="C324" s="5" t="s">
        <v>491</v>
      </c>
      <c r="D324" s="5">
        <v>137</v>
      </c>
    </row>
    <row r="325" spans="1:4" x14ac:dyDescent="0.25">
      <c r="A325" s="5" t="s">
        <v>2982</v>
      </c>
      <c r="B325" s="5" t="s">
        <v>2983</v>
      </c>
      <c r="C325" s="5" t="s">
        <v>620</v>
      </c>
      <c r="D325" s="5">
        <v>137</v>
      </c>
    </row>
    <row r="326" spans="1:4" x14ac:dyDescent="0.25">
      <c r="A326" s="5" t="s">
        <v>2984</v>
      </c>
      <c r="B326" s="5" t="s">
        <v>2985</v>
      </c>
      <c r="C326" s="5" t="s">
        <v>961</v>
      </c>
      <c r="D326" s="5">
        <v>137</v>
      </c>
    </row>
    <row r="327" spans="1:4" x14ac:dyDescent="0.25">
      <c r="A327" s="5" t="s">
        <v>2986</v>
      </c>
      <c r="B327" s="5" t="s">
        <v>2987</v>
      </c>
      <c r="C327" s="5" t="s">
        <v>311</v>
      </c>
      <c r="D327" s="5">
        <v>136</v>
      </c>
    </row>
    <row r="328" spans="1:4" x14ac:dyDescent="0.25">
      <c r="A328" s="5" t="s">
        <v>2988</v>
      </c>
      <c r="B328" s="5" t="s">
        <v>2989</v>
      </c>
      <c r="C328" s="5" t="s">
        <v>9</v>
      </c>
      <c r="D328" s="5">
        <v>136</v>
      </c>
    </row>
    <row r="329" spans="1:4" x14ac:dyDescent="0.25">
      <c r="A329" s="5" t="s">
        <v>2990</v>
      </c>
      <c r="B329" s="5" t="s">
        <v>2991</v>
      </c>
      <c r="C329" s="5" t="s">
        <v>9</v>
      </c>
      <c r="D329" s="5">
        <v>136</v>
      </c>
    </row>
    <row r="330" spans="1:4" x14ac:dyDescent="0.25">
      <c r="A330" s="5" t="s">
        <v>2992</v>
      </c>
      <c r="B330" s="5" t="s">
        <v>2993</v>
      </c>
      <c r="C330" s="5" t="s">
        <v>2994</v>
      </c>
      <c r="D330" s="5">
        <v>136</v>
      </c>
    </row>
    <row r="331" spans="1:4" x14ac:dyDescent="0.25">
      <c r="A331" s="5" t="s">
        <v>2995</v>
      </c>
      <c r="B331" s="5" t="s">
        <v>2996</v>
      </c>
      <c r="C331" s="5" t="s">
        <v>303</v>
      </c>
      <c r="D331" s="5">
        <v>136</v>
      </c>
    </row>
    <row r="332" spans="1:4" x14ac:dyDescent="0.25">
      <c r="A332" s="5" t="s">
        <v>2997</v>
      </c>
      <c r="B332" s="5" t="s">
        <v>2998</v>
      </c>
      <c r="C332" s="5" t="s">
        <v>491</v>
      </c>
      <c r="D332" s="5">
        <v>136</v>
      </c>
    </row>
    <row r="333" spans="1:4" x14ac:dyDescent="0.25">
      <c r="A333" s="5" t="s">
        <v>2999</v>
      </c>
      <c r="B333" s="5" t="s">
        <v>3000</v>
      </c>
      <c r="C333" s="5" t="s">
        <v>491</v>
      </c>
      <c r="D333" s="5">
        <v>136</v>
      </c>
    </row>
    <row r="334" spans="1:4" x14ac:dyDescent="0.25">
      <c r="A334" s="5" t="s">
        <v>959</v>
      </c>
      <c r="B334" s="5" t="s">
        <v>960</v>
      </c>
      <c r="C334" s="5" t="s">
        <v>961</v>
      </c>
      <c r="D334" s="5">
        <v>135</v>
      </c>
    </row>
    <row r="335" spans="1:4" x14ac:dyDescent="0.25">
      <c r="A335" s="5" t="s">
        <v>3001</v>
      </c>
      <c r="B335" s="5" t="s">
        <v>3002</v>
      </c>
      <c r="C335" s="5" t="s">
        <v>429</v>
      </c>
      <c r="D335" s="5">
        <v>135</v>
      </c>
    </row>
    <row r="336" spans="1:4" x14ac:dyDescent="0.25">
      <c r="A336" s="5" t="s">
        <v>3003</v>
      </c>
      <c r="B336" s="5" t="s">
        <v>3004</v>
      </c>
      <c r="C336" s="5" t="s">
        <v>9</v>
      </c>
      <c r="D336" s="5">
        <v>135</v>
      </c>
    </row>
    <row r="337" spans="1:4" x14ac:dyDescent="0.25">
      <c r="A337" s="5" t="s">
        <v>252</v>
      </c>
      <c r="B337" s="5" t="s">
        <v>253</v>
      </c>
      <c r="C337" s="5" t="s">
        <v>9</v>
      </c>
      <c r="D337" s="5">
        <v>135</v>
      </c>
    </row>
    <row r="338" spans="1:4" x14ac:dyDescent="0.25">
      <c r="A338" s="5" t="s">
        <v>3005</v>
      </c>
      <c r="B338" s="5" t="s">
        <v>3006</v>
      </c>
      <c r="C338" s="5" t="s">
        <v>2933</v>
      </c>
      <c r="D338" s="5">
        <v>135</v>
      </c>
    </row>
    <row r="339" spans="1:4" x14ac:dyDescent="0.25">
      <c r="A339" s="5" t="s">
        <v>3007</v>
      </c>
      <c r="B339" s="5" t="s">
        <v>3008</v>
      </c>
      <c r="C339" s="5" t="s">
        <v>429</v>
      </c>
      <c r="D339" s="5">
        <v>135</v>
      </c>
    </row>
    <row r="340" spans="1:4" x14ac:dyDescent="0.25">
      <c r="A340" s="5" t="s">
        <v>3009</v>
      </c>
      <c r="B340" s="5" t="s">
        <v>3010</v>
      </c>
      <c r="C340" s="5" t="s">
        <v>961</v>
      </c>
      <c r="D340" s="5">
        <v>135</v>
      </c>
    </row>
    <row r="341" spans="1:4" x14ac:dyDescent="0.25">
      <c r="A341" s="5" t="s">
        <v>3011</v>
      </c>
      <c r="B341" s="5" t="s">
        <v>3012</v>
      </c>
      <c r="C341" s="5" t="s">
        <v>783</v>
      </c>
      <c r="D341" s="5">
        <v>135</v>
      </c>
    </row>
    <row r="342" spans="1:4" x14ac:dyDescent="0.25">
      <c r="A342" s="5" t="s">
        <v>3013</v>
      </c>
      <c r="B342" s="5" t="s">
        <v>3014</v>
      </c>
      <c r="C342" s="5" t="s">
        <v>491</v>
      </c>
      <c r="D342" s="5">
        <v>135</v>
      </c>
    </row>
    <row r="343" spans="1:4" x14ac:dyDescent="0.25">
      <c r="A343" s="5" t="s">
        <v>821</v>
      </c>
      <c r="B343" s="5" t="s">
        <v>822</v>
      </c>
      <c r="C343" s="5" t="s">
        <v>408</v>
      </c>
      <c r="D343" s="5">
        <v>134</v>
      </c>
    </row>
    <row r="344" spans="1:4" x14ac:dyDescent="0.25">
      <c r="A344" s="5" t="s">
        <v>3015</v>
      </c>
      <c r="B344" s="5" t="s">
        <v>3016</v>
      </c>
      <c r="C344" s="5" t="s">
        <v>429</v>
      </c>
      <c r="D344" s="5">
        <v>134</v>
      </c>
    </row>
    <row r="345" spans="1:4" x14ac:dyDescent="0.25">
      <c r="A345" s="5" t="s">
        <v>733</v>
      </c>
      <c r="B345" s="5" t="s">
        <v>734</v>
      </c>
      <c r="C345" s="5" t="s">
        <v>322</v>
      </c>
      <c r="D345" s="5">
        <v>134</v>
      </c>
    </row>
    <row r="346" spans="1:4" x14ac:dyDescent="0.25">
      <c r="A346" s="5" t="s">
        <v>340</v>
      </c>
      <c r="B346" s="5" t="s">
        <v>341</v>
      </c>
      <c r="C346" s="5" t="s">
        <v>266</v>
      </c>
      <c r="D346" s="5">
        <v>134</v>
      </c>
    </row>
    <row r="347" spans="1:4" x14ac:dyDescent="0.25">
      <c r="A347" s="5" t="s">
        <v>3017</v>
      </c>
      <c r="B347" s="5" t="s">
        <v>3018</v>
      </c>
      <c r="C347" s="5" t="s">
        <v>491</v>
      </c>
      <c r="D347" s="5">
        <v>134</v>
      </c>
    </row>
    <row r="348" spans="1:4" x14ac:dyDescent="0.25">
      <c r="A348" s="5" t="s">
        <v>919</v>
      </c>
      <c r="B348" s="5" t="s">
        <v>920</v>
      </c>
      <c r="C348" s="5" t="s">
        <v>408</v>
      </c>
      <c r="D348" s="5">
        <v>134</v>
      </c>
    </row>
    <row r="349" spans="1:4" x14ac:dyDescent="0.25">
      <c r="A349" s="5" t="s">
        <v>145</v>
      </c>
      <c r="B349" s="5" t="s">
        <v>146</v>
      </c>
      <c r="C349" s="5" t="s">
        <v>9</v>
      </c>
      <c r="D349" s="5">
        <v>134</v>
      </c>
    </row>
    <row r="350" spans="1:4" x14ac:dyDescent="0.25">
      <c r="A350" s="5" t="s">
        <v>3019</v>
      </c>
      <c r="B350" s="5" t="s">
        <v>3020</v>
      </c>
      <c r="C350" s="5" t="s">
        <v>3021</v>
      </c>
      <c r="D350" s="5">
        <v>134</v>
      </c>
    </row>
    <row r="351" spans="1:4" x14ac:dyDescent="0.25">
      <c r="A351" s="5" t="s">
        <v>3022</v>
      </c>
      <c r="B351" s="5" t="s">
        <v>3023</v>
      </c>
      <c r="C351" s="5" t="s">
        <v>783</v>
      </c>
      <c r="D351" s="5">
        <v>134</v>
      </c>
    </row>
    <row r="352" spans="1:4" x14ac:dyDescent="0.25">
      <c r="A352" s="5" t="s">
        <v>3024</v>
      </c>
      <c r="B352" s="5" t="s">
        <v>3025</v>
      </c>
      <c r="C352" s="5" t="s">
        <v>491</v>
      </c>
      <c r="D352" s="5">
        <v>133</v>
      </c>
    </row>
    <row r="353" spans="1:4" x14ac:dyDescent="0.25">
      <c r="A353" s="5" t="s">
        <v>114</v>
      </c>
      <c r="B353" s="5" t="s">
        <v>115</v>
      </c>
      <c r="C353" s="5" t="s">
        <v>9</v>
      </c>
      <c r="D353" s="5">
        <v>133</v>
      </c>
    </row>
    <row r="354" spans="1:4" x14ac:dyDescent="0.25">
      <c r="A354" s="5" t="s">
        <v>3026</v>
      </c>
      <c r="B354" s="5" t="s">
        <v>3027</v>
      </c>
      <c r="C354" s="5" t="s">
        <v>2933</v>
      </c>
      <c r="D354" s="5">
        <v>133</v>
      </c>
    </row>
    <row r="355" spans="1:4" x14ac:dyDescent="0.25">
      <c r="A355" s="5" t="s">
        <v>3028</v>
      </c>
      <c r="B355" s="5" t="s">
        <v>3029</v>
      </c>
      <c r="C355" s="5" t="s">
        <v>570</v>
      </c>
      <c r="D355" s="5">
        <v>133</v>
      </c>
    </row>
    <row r="356" spans="1:4" x14ac:dyDescent="0.25">
      <c r="A356" s="5" t="s">
        <v>3030</v>
      </c>
      <c r="B356" s="5" t="s">
        <v>3031</v>
      </c>
      <c r="C356" s="5" t="s">
        <v>322</v>
      </c>
      <c r="D356" s="5">
        <v>133</v>
      </c>
    </row>
    <row r="357" spans="1:4" x14ac:dyDescent="0.25">
      <c r="A357" s="5" t="s">
        <v>3032</v>
      </c>
      <c r="B357" s="5" t="s">
        <v>3033</v>
      </c>
      <c r="C357" s="5" t="s">
        <v>2933</v>
      </c>
      <c r="D357" s="5">
        <v>133</v>
      </c>
    </row>
    <row r="358" spans="1:4" x14ac:dyDescent="0.25">
      <c r="A358" s="5" t="s">
        <v>3034</v>
      </c>
      <c r="B358" s="5" t="s">
        <v>3035</v>
      </c>
      <c r="C358" s="5" t="s">
        <v>2933</v>
      </c>
      <c r="D358" s="5">
        <v>133</v>
      </c>
    </row>
    <row r="359" spans="1:4" x14ac:dyDescent="0.25">
      <c r="A359" s="5" t="s">
        <v>3036</v>
      </c>
      <c r="B359" s="5" t="s">
        <v>3037</v>
      </c>
      <c r="C359" s="5" t="s">
        <v>491</v>
      </c>
      <c r="D359" s="5">
        <v>133</v>
      </c>
    </row>
    <row r="360" spans="1:4" x14ac:dyDescent="0.25">
      <c r="A360" s="5" t="s">
        <v>3038</v>
      </c>
      <c r="B360" s="5" t="s">
        <v>3039</v>
      </c>
      <c r="C360" s="5" t="s">
        <v>185</v>
      </c>
      <c r="D360" s="5">
        <v>132</v>
      </c>
    </row>
    <row r="361" spans="1:4" x14ac:dyDescent="0.25">
      <c r="A361" s="5" t="s">
        <v>3040</v>
      </c>
      <c r="B361" s="5" t="s">
        <v>3041</v>
      </c>
      <c r="C361" s="5" t="s">
        <v>9</v>
      </c>
      <c r="D361" s="5">
        <v>132</v>
      </c>
    </row>
    <row r="362" spans="1:4" x14ac:dyDescent="0.25">
      <c r="A362" s="5" t="s">
        <v>982</v>
      </c>
      <c r="B362" s="5" t="s">
        <v>983</v>
      </c>
      <c r="C362" s="5" t="s">
        <v>9</v>
      </c>
      <c r="D362" s="5">
        <v>131</v>
      </c>
    </row>
    <row r="363" spans="1:4" x14ac:dyDescent="0.25">
      <c r="A363" s="5" t="s">
        <v>3042</v>
      </c>
      <c r="B363" s="5" t="s">
        <v>3043</v>
      </c>
      <c r="C363" s="5" t="s">
        <v>491</v>
      </c>
      <c r="D363" s="5">
        <v>131</v>
      </c>
    </row>
    <row r="364" spans="1:4" x14ac:dyDescent="0.25">
      <c r="A364" s="5" t="s">
        <v>3044</v>
      </c>
      <c r="B364" s="5" t="s">
        <v>3045</v>
      </c>
      <c r="C364" s="5" t="s">
        <v>2933</v>
      </c>
      <c r="D364" s="5">
        <v>131</v>
      </c>
    </row>
    <row r="365" spans="1:4" x14ac:dyDescent="0.25">
      <c r="A365" s="5" t="s">
        <v>689</v>
      </c>
      <c r="B365" s="5" t="s">
        <v>690</v>
      </c>
      <c r="C365" s="5" t="s">
        <v>491</v>
      </c>
      <c r="D365" s="5">
        <v>131</v>
      </c>
    </row>
    <row r="366" spans="1:4" x14ac:dyDescent="0.25">
      <c r="A366" s="5" t="s">
        <v>531</v>
      </c>
      <c r="B366" s="5" t="s">
        <v>532</v>
      </c>
      <c r="C366" s="5" t="s">
        <v>533</v>
      </c>
      <c r="D366" s="5">
        <v>131</v>
      </c>
    </row>
    <row r="367" spans="1:4" x14ac:dyDescent="0.25">
      <c r="A367" s="5" t="s">
        <v>106</v>
      </c>
      <c r="B367" s="5" t="s">
        <v>107</v>
      </c>
      <c r="C367" s="5" t="s">
        <v>9</v>
      </c>
      <c r="D367" s="5">
        <v>130</v>
      </c>
    </row>
    <row r="368" spans="1:4" x14ac:dyDescent="0.25">
      <c r="A368" s="5" t="s">
        <v>175</v>
      </c>
      <c r="B368" s="5" t="s">
        <v>176</v>
      </c>
      <c r="C368" s="5" t="s">
        <v>9</v>
      </c>
      <c r="D368" s="5">
        <v>130</v>
      </c>
    </row>
    <row r="369" spans="1:4" x14ac:dyDescent="0.25">
      <c r="A369" s="5" t="s">
        <v>208</v>
      </c>
      <c r="B369" s="5" t="s">
        <v>209</v>
      </c>
      <c r="C369" s="5" t="s">
        <v>9</v>
      </c>
      <c r="D369" s="5">
        <v>130</v>
      </c>
    </row>
    <row r="370" spans="1:4" x14ac:dyDescent="0.25">
      <c r="A370" s="5" t="s">
        <v>3046</v>
      </c>
      <c r="B370" s="5" t="s">
        <v>3047</v>
      </c>
      <c r="C370" s="5" t="s">
        <v>456</v>
      </c>
      <c r="D370" s="5">
        <v>130</v>
      </c>
    </row>
    <row r="371" spans="1:4" x14ac:dyDescent="0.25">
      <c r="A371" s="5" t="s">
        <v>3048</v>
      </c>
      <c r="B371" s="5" t="s">
        <v>3049</v>
      </c>
      <c r="C371" s="5" t="s">
        <v>783</v>
      </c>
      <c r="D371" s="5">
        <v>130</v>
      </c>
    </row>
    <row r="372" spans="1:4" x14ac:dyDescent="0.25">
      <c r="A372" s="5" t="s">
        <v>3050</v>
      </c>
      <c r="B372" s="5" t="s">
        <v>3051</v>
      </c>
      <c r="C372" s="5" t="s">
        <v>783</v>
      </c>
      <c r="D372" s="5">
        <v>130</v>
      </c>
    </row>
    <row r="373" spans="1:4" x14ac:dyDescent="0.25">
      <c r="A373" s="5" t="s">
        <v>872</v>
      </c>
      <c r="B373" s="5" t="s">
        <v>873</v>
      </c>
      <c r="C373" s="5" t="s">
        <v>408</v>
      </c>
      <c r="D373" s="5">
        <v>130</v>
      </c>
    </row>
    <row r="374" spans="1:4" x14ac:dyDescent="0.25">
      <c r="A374" s="5" t="s">
        <v>745</v>
      </c>
      <c r="B374" s="5" t="s">
        <v>746</v>
      </c>
      <c r="C374" s="5" t="s">
        <v>747</v>
      </c>
      <c r="D374" s="5">
        <v>130</v>
      </c>
    </row>
    <row r="375" spans="1:4" x14ac:dyDescent="0.25">
      <c r="A375" s="5" t="s">
        <v>3052</v>
      </c>
      <c r="B375" s="5" t="s">
        <v>3053</v>
      </c>
      <c r="C375" s="5" t="s">
        <v>408</v>
      </c>
      <c r="D375" s="5">
        <v>130</v>
      </c>
    </row>
    <row r="376" spans="1:4" x14ac:dyDescent="0.25">
      <c r="A376" s="5" t="s">
        <v>663</v>
      </c>
      <c r="B376" s="5" t="s">
        <v>664</v>
      </c>
      <c r="C376" s="5" t="s">
        <v>266</v>
      </c>
      <c r="D376" s="5">
        <v>129</v>
      </c>
    </row>
    <row r="377" spans="1:4" x14ac:dyDescent="0.25">
      <c r="A377" s="5" t="s">
        <v>3054</v>
      </c>
      <c r="B377" s="5" t="s">
        <v>3055</v>
      </c>
      <c r="C377" s="5" t="s">
        <v>961</v>
      </c>
      <c r="D377" s="5">
        <v>129</v>
      </c>
    </row>
    <row r="378" spans="1:4" x14ac:dyDescent="0.25">
      <c r="A378" s="5" t="s">
        <v>3056</v>
      </c>
      <c r="B378" s="5" t="s">
        <v>3057</v>
      </c>
      <c r="C378" s="5" t="s">
        <v>456</v>
      </c>
      <c r="D378" s="5">
        <v>128</v>
      </c>
    </row>
    <row r="379" spans="1:4" x14ac:dyDescent="0.25">
      <c r="A379" s="5" t="s">
        <v>986</v>
      </c>
      <c r="B379" s="5" t="s">
        <v>987</v>
      </c>
      <c r="C379" s="5" t="s">
        <v>322</v>
      </c>
      <c r="D379" s="5">
        <v>127</v>
      </c>
    </row>
    <row r="380" spans="1:4" x14ac:dyDescent="0.25">
      <c r="A380" s="5" t="s">
        <v>2471</v>
      </c>
      <c r="B380" s="5" t="s">
        <v>2470</v>
      </c>
      <c r="C380" s="5" t="s">
        <v>9</v>
      </c>
      <c r="D380" s="5">
        <v>127</v>
      </c>
    </row>
    <row r="381" spans="1:4" x14ac:dyDescent="0.25">
      <c r="A381" s="5" t="s">
        <v>3058</v>
      </c>
      <c r="B381" s="5" t="s">
        <v>3059</v>
      </c>
      <c r="C381" s="5" t="s">
        <v>144</v>
      </c>
      <c r="D381" s="5">
        <v>127</v>
      </c>
    </row>
    <row r="382" spans="1:4" x14ac:dyDescent="0.25">
      <c r="A382" s="5" t="s">
        <v>374</v>
      </c>
      <c r="B382" s="5" t="s">
        <v>375</v>
      </c>
      <c r="C382" s="5" t="s">
        <v>9</v>
      </c>
      <c r="D382" s="5">
        <v>126</v>
      </c>
    </row>
    <row r="383" spans="1:4" x14ac:dyDescent="0.25">
      <c r="A383" s="5" t="s">
        <v>739</v>
      </c>
      <c r="B383" s="5" t="s">
        <v>740</v>
      </c>
      <c r="C383" s="5" t="s">
        <v>429</v>
      </c>
      <c r="D383" s="5">
        <v>125</v>
      </c>
    </row>
    <row r="384" spans="1:4" x14ac:dyDescent="0.25">
      <c r="A384" s="5" t="s">
        <v>874</v>
      </c>
      <c r="B384" s="5" t="s">
        <v>875</v>
      </c>
      <c r="C384" s="5" t="s">
        <v>144</v>
      </c>
      <c r="D384" s="5">
        <v>125</v>
      </c>
    </row>
    <row r="385" spans="1:4" x14ac:dyDescent="0.25">
      <c r="A385" s="5" t="s">
        <v>3060</v>
      </c>
      <c r="B385" s="5" t="s">
        <v>3061</v>
      </c>
      <c r="C385" s="5" t="s">
        <v>2933</v>
      </c>
      <c r="D385" s="5">
        <v>124</v>
      </c>
    </row>
    <row r="386" spans="1:4" x14ac:dyDescent="0.25">
      <c r="A386" s="5" t="s">
        <v>3062</v>
      </c>
      <c r="B386" s="5" t="s">
        <v>3063</v>
      </c>
      <c r="C386" s="5" t="s">
        <v>783</v>
      </c>
      <c r="D386" s="5">
        <v>124</v>
      </c>
    </row>
    <row r="387" spans="1:4" x14ac:dyDescent="0.25">
      <c r="A387" s="5" t="s">
        <v>3064</v>
      </c>
      <c r="B387" s="5" t="s">
        <v>3065</v>
      </c>
      <c r="C387" s="5" t="s">
        <v>322</v>
      </c>
      <c r="D387" s="5">
        <v>124</v>
      </c>
    </row>
    <row r="388" spans="1:4" x14ac:dyDescent="0.25">
      <c r="A388" s="5" t="s">
        <v>3066</v>
      </c>
      <c r="B388" s="5" t="s">
        <v>3067</v>
      </c>
      <c r="C388" s="5" t="s">
        <v>853</v>
      </c>
      <c r="D388" s="5">
        <v>123</v>
      </c>
    </row>
    <row r="389" spans="1:4" x14ac:dyDescent="0.25">
      <c r="A389" s="5" t="s">
        <v>232</v>
      </c>
      <c r="B389" s="5" t="s">
        <v>233</v>
      </c>
      <c r="C389" s="5" t="s">
        <v>9</v>
      </c>
      <c r="D389" s="5">
        <v>122</v>
      </c>
    </row>
    <row r="390" spans="1:4" x14ac:dyDescent="0.25">
      <c r="A390" s="5" t="s">
        <v>177</v>
      </c>
      <c r="B390" s="5" t="s">
        <v>178</v>
      </c>
      <c r="C390" s="5" t="s">
        <v>9</v>
      </c>
      <c r="D390" s="5">
        <v>122</v>
      </c>
    </row>
    <row r="391" spans="1:4" x14ac:dyDescent="0.25">
      <c r="A391" s="5" t="s">
        <v>3068</v>
      </c>
      <c r="B391" s="5" t="s">
        <v>3069</v>
      </c>
      <c r="C391" s="5" t="s">
        <v>491</v>
      </c>
      <c r="D391" s="5">
        <v>122</v>
      </c>
    </row>
    <row r="392" spans="1:4" x14ac:dyDescent="0.25">
      <c r="A392" s="5" t="s">
        <v>1175</v>
      </c>
      <c r="B392" s="5" t="s">
        <v>1176</v>
      </c>
      <c r="C392" s="5" t="s">
        <v>408</v>
      </c>
      <c r="D392" s="5">
        <v>122</v>
      </c>
    </row>
    <row r="393" spans="1:4" x14ac:dyDescent="0.25">
      <c r="A393" s="5" t="s">
        <v>3070</v>
      </c>
      <c r="B393" s="5" t="s">
        <v>3071</v>
      </c>
      <c r="C393" s="5" t="s">
        <v>322</v>
      </c>
      <c r="D393" s="5">
        <v>121</v>
      </c>
    </row>
    <row r="394" spans="1:4" x14ac:dyDescent="0.25">
      <c r="A394" s="5" t="s">
        <v>3072</v>
      </c>
      <c r="B394" s="5" t="s">
        <v>3073</v>
      </c>
      <c r="C394" s="5" t="s">
        <v>770</v>
      </c>
      <c r="D394" s="5">
        <v>121</v>
      </c>
    </row>
    <row r="395" spans="1:4" x14ac:dyDescent="0.25">
      <c r="A395" s="5" t="s">
        <v>1031</v>
      </c>
      <c r="B395" s="5" t="s">
        <v>1032</v>
      </c>
      <c r="C395" s="5" t="s">
        <v>408</v>
      </c>
      <c r="D395" s="5">
        <v>121</v>
      </c>
    </row>
    <row r="396" spans="1:4" x14ac:dyDescent="0.25">
      <c r="A396" s="5" t="s">
        <v>909</v>
      </c>
      <c r="B396" s="5" t="s">
        <v>910</v>
      </c>
      <c r="C396" s="5" t="s">
        <v>303</v>
      </c>
      <c r="D396" s="5">
        <v>121</v>
      </c>
    </row>
    <row r="397" spans="1:4" x14ac:dyDescent="0.25">
      <c r="A397" s="5" t="s">
        <v>3074</v>
      </c>
      <c r="B397" s="5" t="s">
        <v>3075</v>
      </c>
      <c r="C397" s="5" t="s">
        <v>792</v>
      </c>
      <c r="D397" s="5">
        <v>120</v>
      </c>
    </row>
    <row r="398" spans="1:4" x14ac:dyDescent="0.25">
      <c r="A398" s="5" t="s">
        <v>3076</v>
      </c>
      <c r="B398" s="5" t="s">
        <v>3077</v>
      </c>
      <c r="C398" s="5" t="s">
        <v>3078</v>
      </c>
      <c r="D398" s="5">
        <v>120</v>
      </c>
    </row>
    <row r="399" spans="1:4" x14ac:dyDescent="0.25">
      <c r="A399" s="5" t="s">
        <v>773</v>
      </c>
      <c r="B399" s="5" t="s">
        <v>774</v>
      </c>
      <c r="C399" s="5" t="s">
        <v>770</v>
      </c>
      <c r="D399" s="5">
        <v>120</v>
      </c>
    </row>
    <row r="400" spans="1:4" x14ac:dyDescent="0.25">
      <c r="A400" s="5" t="s">
        <v>3079</v>
      </c>
      <c r="B400" s="5" t="s">
        <v>3080</v>
      </c>
      <c r="C400" s="5" t="s">
        <v>408</v>
      </c>
      <c r="D400" s="5">
        <v>120</v>
      </c>
    </row>
    <row r="401" spans="1:4" x14ac:dyDescent="0.25">
      <c r="A401" s="5" t="s">
        <v>3081</v>
      </c>
      <c r="B401" s="5" t="s">
        <v>3082</v>
      </c>
      <c r="C401" s="5" t="s">
        <v>1066</v>
      </c>
      <c r="D401" s="5">
        <v>120</v>
      </c>
    </row>
    <row r="402" spans="1:4" x14ac:dyDescent="0.25">
      <c r="A402" s="5" t="s">
        <v>876</v>
      </c>
      <c r="B402" s="5" t="s">
        <v>877</v>
      </c>
      <c r="C402" s="5" t="s">
        <v>144</v>
      </c>
      <c r="D402" s="5">
        <v>119</v>
      </c>
    </row>
    <row r="403" spans="1:4" x14ac:dyDescent="0.25">
      <c r="A403" s="5" t="s">
        <v>693</v>
      </c>
      <c r="B403" s="5" t="s">
        <v>694</v>
      </c>
      <c r="C403" s="5" t="s">
        <v>9</v>
      </c>
      <c r="D403" s="5">
        <v>119</v>
      </c>
    </row>
    <row r="404" spans="1:4" x14ac:dyDescent="0.25">
      <c r="A404" s="5" t="s">
        <v>927</v>
      </c>
      <c r="B404" s="5" t="s">
        <v>928</v>
      </c>
      <c r="C404" s="5" t="s">
        <v>491</v>
      </c>
      <c r="D404" s="5">
        <v>119</v>
      </c>
    </row>
    <row r="405" spans="1:4" x14ac:dyDescent="0.25">
      <c r="A405" s="5" t="s">
        <v>3083</v>
      </c>
      <c r="B405" s="5" t="s">
        <v>3084</v>
      </c>
      <c r="C405" s="5" t="s">
        <v>491</v>
      </c>
      <c r="D405" s="5">
        <v>119</v>
      </c>
    </row>
    <row r="406" spans="1:4" x14ac:dyDescent="0.25">
      <c r="A406" s="5" t="s">
        <v>805</v>
      </c>
      <c r="B406" s="5" t="s">
        <v>806</v>
      </c>
      <c r="C406" s="5" t="s">
        <v>9</v>
      </c>
      <c r="D406" s="5">
        <v>118</v>
      </c>
    </row>
    <row r="407" spans="1:4" x14ac:dyDescent="0.25">
      <c r="A407" s="5" t="s">
        <v>3085</v>
      </c>
      <c r="B407" s="5" t="s">
        <v>3086</v>
      </c>
      <c r="C407" s="5" t="s">
        <v>3078</v>
      </c>
      <c r="D407" s="5">
        <v>118</v>
      </c>
    </row>
    <row r="408" spans="1:4" x14ac:dyDescent="0.25">
      <c r="A408" s="5" t="s">
        <v>250</v>
      </c>
      <c r="B408" s="5" t="s">
        <v>251</v>
      </c>
      <c r="C408" s="5" t="s">
        <v>185</v>
      </c>
      <c r="D408" s="5">
        <v>118</v>
      </c>
    </row>
    <row r="409" spans="1:4" x14ac:dyDescent="0.25">
      <c r="A409" s="5" t="s">
        <v>3087</v>
      </c>
      <c r="B409" s="5" t="s">
        <v>3088</v>
      </c>
      <c r="C409" s="5" t="s">
        <v>9</v>
      </c>
      <c r="D409" s="5">
        <v>117</v>
      </c>
    </row>
    <row r="410" spans="1:4" x14ac:dyDescent="0.25">
      <c r="A410" s="5" t="s">
        <v>813</v>
      </c>
      <c r="B410" s="5" t="s">
        <v>814</v>
      </c>
      <c r="C410" s="5" t="s">
        <v>266</v>
      </c>
      <c r="D410" s="5">
        <v>117</v>
      </c>
    </row>
    <row r="411" spans="1:4" x14ac:dyDescent="0.25">
      <c r="A411" s="5" t="s">
        <v>327</v>
      </c>
      <c r="B411" s="5" t="s">
        <v>328</v>
      </c>
      <c r="C411" s="5" t="s">
        <v>9</v>
      </c>
      <c r="D411" s="5">
        <v>116</v>
      </c>
    </row>
    <row r="412" spans="1:4" x14ac:dyDescent="0.25">
      <c r="A412" s="5" t="s">
        <v>3089</v>
      </c>
      <c r="B412" s="5" t="s">
        <v>3090</v>
      </c>
      <c r="C412" s="5" t="s">
        <v>144</v>
      </c>
      <c r="D412" s="5">
        <v>116</v>
      </c>
    </row>
    <row r="413" spans="1:4" x14ac:dyDescent="0.25">
      <c r="A413" s="5" t="s">
        <v>3091</v>
      </c>
      <c r="B413" s="5" t="s">
        <v>3092</v>
      </c>
      <c r="C413" s="5" t="s">
        <v>3078</v>
      </c>
      <c r="D413" s="5">
        <v>116</v>
      </c>
    </row>
    <row r="414" spans="1:4" x14ac:dyDescent="0.25">
      <c r="A414" s="5" t="s">
        <v>3093</v>
      </c>
      <c r="B414" s="5" t="s">
        <v>3094</v>
      </c>
      <c r="C414" s="5" t="s">
        <v>491</v>
      </c>
      <c r="D414" s="5">
        <v>116</v>
      </c>
    </row>
    <row r="415" spans="1:4" x14ac:dyDescent="0.25">
      <c r="A415" s="5" t="s">
        <v>3095</v>
      </c>
      <c r="B415" s="5" t="s">
        <v>3096</v>
      </c>
      <c r="C415" s="5" t="s">
        <v>650</v>
      </c>
      <c r="D415" s="5">
        <v>116</v>
      </c>
    </row>
    <row r="416" spans="1:4" x14ac:dyDescent="0.25">
      <c r="A416" s="5" t="s">
        <v>3097</v>
      </c>
      <c r="B416" s="5" t="s">
        <v>3098</v>
      </c>
      <c r="C416" s="5" t="s">
        <v>961</v>
      </c>
      <c r="D416" s="5">
        <v>115</v>
      </c>
    </row>
    <row r="417" spans="1:4" x14ac:dyDescent="0.25">
      <c r="A417" s="5" t="s">
        <v>953</v>
      </c>
      <c r="B417" s="5" t="s">
        <v>954</v>
      </c>
      <c r="C417" s="5" t="s">
        <v>394</v>
      </c>
      <c r="D417" s="5">
        <v>115</v>
      </c>
    </row>
    <row r="418" spans="1:4" x14ac:dyDescent="0.25">
      <c r="A418" s="5" t="s">
        <v>752</v>
      </c>
      <c r="B418" s="5" t="s">
        <v>753</v>
      </c>
      <c r="C418" s="5" t="s">
        <v>401</v>
      </c>
      <c r="D418" s="5">
        <v>115</v>
      </c>
    </row>
    <row r="419" spans="1:4" x14ac:dyDescent="0.25">
      <c r="A419" s="5" t="s">
        <v>206</v>
      </c>
      <c r="B419" s="5" t="s">
        <v>207</v>
      </c>
      <c r="C419" s="5" t="s">
        <v>9</v>
      </c>
      <c r="D419" s="5">
        <v>114</v>
      </c>
    </row>
    <row r="420" spans="1:4" x14ac:dyDescent="0.25">
      <c r="A420" s="5" t="s">
        <v>837</v>
      </c>
      <c r="B420" s="5" t="s">
        <v>838</v>
      </c>
      <c r="C420" s="5" t="s">
        <v>408</v>
      </c>
      <c r="D420" s="5">
        <v>114</v>
      </c>
    </row>
    <row r="421" spans="1:4" x14ac:dyDescent="0.25">
      <c r="A421" s="5" t="s">
        <v>637</v>
      </c>
      <c r="B421" s="5" t="s">
        <v>638</v>
      </c>
      <c r="C421" s="5" t="s">
        <v>339</v>
      </c>
      <c r="D421" s="5">
        <v>114</v>
      </c>
    </row>
    <row r="422" spans="1:4" x14ac:dyDescent="0.25">
      <c r="A422" s="5" t="s">
        <v>273</v>
      </c>
      <c r="B422" s="5" t="s">
        <v>274</v>
      </c>
      <c r="C422" s="5" t="s">
        <v>9</v>
      </c>
      <c r="D422" s="5">
        <v>113</v>
      </c>
    </row>
    <row r="423" spans="1:4" x14ac:dyDescent="0.25">
      <c r="A423" s="5" t="s">
        <v>3099</v>
      </c>
      <c r="B423" s="5" t="s">
        <v>3100</v>
      </c>
      <c r="C423" s="5" t="s">
        <v>9</v>
      </c>
      <c r="D423" s="5">
        <v>113</v>
      </c>
    </row>
    <row r="424" spans="1:4" x14ac:dyDescent="0.25">
      <c r="A424" s="5" t="s">
        <v>3101</v>
      </c>
      <c r="B424" s="5" t="s">
        <v>3102</v>
      </c>
      <c r="C424" s="5" t="s">
        <v>2905</v>
      </c>
      <c r="D424" s="5">
        <v>113</v>
      </c>
    </row>
    <row r="425" spans="1:4" x14ac:dyDescent="0.25">
      <c r="A425" s="5" t="s">
        <v>2459</v>
      </c>
      <c r="B425" s="5" t="s">
        <v>3103</v>
      </c>
      <c r="C425" s="5" t="s">
        <v>9</v>
      </c>
      <c r="D425" s="5">
        <v>112</v>
      </c>
    </row>
    <row r="426" spans="1:4" x14ac:dyDescent="0.25">
      <c r="A426" s="5" t="s">
        <v>3104</v>
      </c>
      <c r="B426" s="5" t="s">
        <v>3105</v>
      </c>
      <c r="C426" s="5" t="s">
        <v>9</v>
      </c>
      <c r="D426" s="5">
        <v>112</v>
      </c>
    </row>
    <row r="427" spans="1:4" x14ac:dyDescent="0.25">
      <c r="A427" s="5" t="s">
        <v>3106</v>
      </c>
      <c r="B427" s="5" t="s">
        <v>3107</v>
      </c>
      <c r="C427" s="5" t="s">
        <v>783</v>
      </c>
      <c r="D427" s="5">
        <v>112</v>
      </c>
    </row>
    <row r="428" spans="1:4" x14ac:dyDescent="0.25">
      <c r="A428" s="5" t="s">
        <v>3108</v>
      </c>
      <c r="B428" s="5" t="s">
        <v>3109</v>
      </c>
      <c r="C428" s="5" t="s">
        <v>491</v>
      </c>
      <c r="D428" s="5">
        <v>112</v>
      </c>
    </row>
    <row r="429" spans="1:4" x14ac:dyDescent="0.25">
      <c r="A429" s="5" t="s">
        <v>3110</v>
      </c>
      <c r="B429" s="5" t="s">
        <v>3111</v>
      </c>
      <c r="C429" s="5" t="s">
        <v>3112</v>
      </c>
      <c r="D429" s="5">
        <v>112</v>
      </c>
    </row>
    <row r="430" spans="1:4" x14ac:dyDescent="0.25">
      <c r="A430" s="5" t="s">
        <v>3113</v>
      </c>
      <c r="B430" s="5" t="s">
        <v>3114</v>
      </c>
      <c r="C430" s="5" t="s">
        <v>491</v>
      </c>
      <c r="D430" s="5">
        <v>112</v>
      </c>
    </row>
    <row r="431" spans="1:4" x14ac:dyDescent="0.25">
      <c r="A431" s="5" t="s">
        <v>3115</v>
      </c>
      <c r="B431" s="5" t="s">
        <v>3116</v>
      </c>
      <c r="C431" s="5" t="s">
        <v>322</v>
      </c>
      <c r="D431" s="5">
        <v>111</v>
      </c>
    </row>
    <row r="432" spans="1:4" x14ac:dyDescent="0.25">
      <c r="A432" s="5" t="s">
        <v>3117</v>
      </c>
      <c r="B432" s="5" t="s">
        <v>3118</v>
      </c>
      <c r="C432" s="5" t="s">
        <v>303</v>
      </c>
      <c r="D432" s="5">
        <v>111</v>
      </c>
    </row>
    <row r="433" spans="1:4" x14ac:dyDescent="0.25">
      <c r="A433" s="5" t="s">
        <v>3119</v>
      </c>
      <c r="B433" s="5" t="s">
        <v>3120</v>
      </c>
      <c r="C433" s="5" t="s">
        <v>2933</v>
      </c>
      <c r="D433" s="5">
        <v>111</v>
      </c>
    </row>
    <row r="434" spans="1:4" x14ac:dyDescent="0.25">
      <c r="A434" s="5" t="s">
        <v>3121</v>
      </c>
      <c r="B434" s="5" t="s">
        <v>3122</v>
      </c>
      <c r="C434" s="5" t="s">
        <v>650</v>
      </c>
      <c r="D434" s="5">
        <v>111</v>
      </c>
    </row>
    <row r="435" spans="1:4" x14ac:dyDescent="0.25">
      <c r="A435" s="5" t="s">
        <v>3123</v>
      </c>
      <c r="B435" s="5" t="s">
        <v>3124</v>
      </c>
      <c r="C435" s="5" t="s">
        <v>3078</v>
      </c>
      <c r="D435" s="5">
        <v>111</v>
      </c>
    </row>
    <row r="436" spans="1:4" x14ac:dyDescent="0.25">
      <c r="A436" s="5" t="s">
        <v>3125</v>
      </c>
      <c r="B436" s="5" t="s">
        <v>3126</v>
      </c>
      <c r="C436" s="5" t="s">
        <v>3127</v>
      </c>
      <c r="D436" s="5">
        <v>111</v>
      </c>
    </row>
    <row r="437" spans="1:4" x14ac:dyDescent="0.25">
      <c r="A437" s="5" t="s">
        <v>3128</v>
      </c>
      <c r="B437" s="5" t="s">
        <v>3129</v>
      </c>
      <c r="C437" s="5" t="s">
        <v>853</v>
      </c>
      <c r="D437" s="5">
        <v>110</v>
      </c>
    </row>
    <row r="438" spans="1:4" x14ac:dyDescent="0.25">
      <c r="A438" s="5" t="s">
        <v>3130</v>
      </c>
      <c r="B438" s="5" t="s">
        <v>3131</v>
      </c>
      <c r="C438" s="5" t="s">
        <v>587</v>
      </c>
      <c r="D438" s="5">
        <v>110</v>
      </c>
    </row>
    <row r="439" spans="1:4" x14ac:dyDescent="0.25">
      <c r="A439" s="5" t="s">
        <v>3132</v>
      </c>
      <c r="B439" s="5" t="s">
        <v>3133</v>
      </c>
      <c r="C439" s="5" t="s">
        <v>185</v>
      </c>
      <c r="D439" s="5">
        <v>110</v>
      </c>
    </row>
    <row r="440" spans="1:4" x14ac:dyDescent="0.25">
      <c r="A440" s="5" t="s">
        <v>2791</v>
      </c>
      <c r="B440" s="5" t="s">
        <v>2790</v>
      </c>
      <c r="C440" s="5" t="s">
        <v>9</v>
      </c>
      <c r="D440" s="5">
        <v>110</v>
      </c>
    </row>
    <row r="441" spans="1:4" x14ac:dyDescent="0.25">
      <c r="A441" s="5" t="s">
        <v>3134</v>
      </c>
      <c r="B441" s="5" t="s">
        <v>3135</v>
      </c>
      <c r="C441" s="5" t="s">
        <v>961</v>
      </c>
      <c r="D441" s="5">
        <v>110</v>
      </c>
    </row>
    <row r="442" spans="1:4" x14ac:dyDescent="0.25">
      <c r="A442" s="5" t="s">
        <v>3136</v>
      </c>
      <c r="B442" s="5" t="s">
        <v>3137</v>
      </c>
      <c r="C442" s="5" t="s">
        <v>9</v>
      </c>
      <c r="D442" s="5">
        <v>110</v>
      </c>
    </row>
    <row r="443" spans="1:4" x14ac:dyDescent="0.25">
      <c r="A443" s="5" t="s">
        <v>3138</v>
      </c>
      <c r="B443" s="5" t="s">
        <v>3139</v>
      </c>
      <c r="C443" s="5" t="s">
        <v>3140</v>
      </c>
      <c r="D443" s="5">
        <v>110</v>
      </c>
    </row>
    <row r="444" spans="1:4" x14ac:dyDescent="0.25">
      <c r="A444" s="5" t="s">
        <v>446</v>
      </c>
      <c r="B444" s="5" t="s">
        <v>447</v>
      </c>
      <c r="C444" s="5" t="s">
        <v>339</v>
      </c>
      <c r="D444" s="5">
        <v>110</v>
      </c>
    </row>
    <row r="445" spans="1:4" x14ac:dyDescent="0.25">
      <c r="A445" s="5" t="s">
        <v>3141</v>
      </c>
      <c r="B445" s="5" t="s">
        <v>3142</v>
      </c>
      <c r="C445" s="5" t="s">
        <v>961</v>
      </c>
      <c r="D445" s="5">
        <v>110</v>
      </c>
    </row>
    <row r="446" spans="1:4" x14ac:dyDescent="0.25">
      <c r="A446" s="5" t="s">
        <v>287</v>
      </c>
      <c r="B446" s="5" t="s">
        <v>288</v>
      </c>
      <c r="C446" s="5" t="s">
        <v>266</v>
      </c>
      <c r="D446" s="5">
        <v>109</v>
      </c>
    </row>
    <row r="447" spans="1:4" x14ac:dyDescent="0.25">
      <c r="A447" s="5" t="s">
        <v>3143</v>
      </c>
      <c r="B447" s="5" t="s">
        <v>3144</v>
      </c>
      <c r="C447" s="5" t="s">
        <v>3145</v>
      </c>
      <c r="D447" s="5">
        <v>109</v>
      </c>
    </row>
    <row r="448" spans="1:4" x14ac:dyDescent="0.25">
      <c r="A448" s="5" t="s">
        <v>518</v>
      </c>
      <c r="B448" s="5" t="s">
        <v>519</v>
      </c>
      <c r="C448" s="5" t="s">
        <v>9</v>
      </c>
      <c r="D448" s="5">
        <v>109</v>
      </c>
    </row>
    <row r="449" spans="1:4" x14ac:dyDescent="0.25">
      <c r="A449" s="5" t="s">
        <v>3146</v>
      </c>
      <c r="B449" s="5" t="s">
        <v>3147</v>
      </c>
      <c r="C449" s="5" t="s">
        <v>9</v>
      </c>
      <c r="D449" s="5">
        <v>109</v>
      </c>
    </row>
    <row r="450" spans="1:4" x14ac:dyDescent="0.25">
      <c r="A450" s="5" t="s">
        <v>3148</v>
      </c>
      <c r="B450" s="5" t="s">
        <v>3149</v>
      </c>
      <c r="C450" s="5" t="s">
        <v>491</v>
      </c>
      <c r="D450" s="5">
        <v>109</v>
      </c>
    </row>
    <row r="451" spans="1:4" x14ac:dyDescent="0.25">
      <c r="A451" s="5" t="s">
        <v>3150</v>
      </c>
      <c r="B451" s="5" t="s">
        <v>3151</v>
      </c>
      <c r="C451" s="5" t="s">
        <v>322</v>
      </c>
      <c r="D451" s="5">
        <v>108</v>
      </c>
    </row>
    <row r="452" spans="1:4" x14ac:dyDescent="0.25">
      <c r="A452" s="5" t="s">
        <v>3152</v>
      </c>
      <c r="B452" s="5" t="s">
        <v>3153</v>
      </c>
      <c r="C452" s="5" t="s">
        <v>3078</v>
      </c>
      <c r="D452" s="5">
        <v>108</v>
      </c>
    </row>
    <row r="453" spans="1:4" x14ac:dyDescent="0.25">
      <c r="A453" s="5" t="s">
        <v>3154</v>
      </c>
      <c r="B453" s="5" t="s">
        <v>3155</v>
      </c>
      <c r="C453" s="5" t="s">
        <v>853</v>
      </c>
      <c r="D453" s="5">
        <v>108</v>
      </c>
    </row>
    <row r="454" spans="1:4" x14ac:dyDescent="0.25">
      <c r="A454" s="5" t="s">
        <v>3156</v>
      </c>
      <c r="B454" s="5" t="s">
        <v>3157</v>
      </c>
      <c r="C454" s="5" t="s">
        <v>3112</v>
      </c>
      <c r="D454" s="5">
        <v>108</v>
      </c>
    </row>
    <row r="455" spans="1:4" x14ac:dyDescent="0.25">
      <c r="A455" s="5" t="s">
        <v>3158</v>
      </c>
      <c r="B455" s="5" t="s">
        <v>3159</v>
      </c>
      <c r="C455" s="5" t="s">
        <v>408</v>
      </c>
      <c r="D455" s="5">
        <v>108</v>
      </c>
    </row>
    <row r="456" spans="1:4" x14ac:dyDescent="0.25">
      <c r="A456" s="5" t="s">
        <v>3160</v>
      </c>
      <c r="B456" s="5" t="s">
        <v>3161</v>
      </c>
      <c r="C456" s="5" t="s">
        <v>783</v>
      </c>
      <c r="D456" s="5">
        <v>108</v>
      </c>
    </row>
    <row r="457" spans="1:4" x14ac:dyDescent="0.25">
      <c r="A457" s="5" t="s">
        <v>3162</v>
      </c>
      <c r="B457" s="5" t="s">
        <v>3163</v>
      </c>
      <c r="C457" s="5" t="s">
        <v>770</v>
      </c>
      <c r="D457" s="5">
        <v>108</v>
      </c>
    </row>
    <row r="458" spans="1:4" x14ac:dyDescent="0.25">
      <c r="A458" s="5" t="s">
        <v>3164</v>
      </c>
      <c r="B458" s="5" t="s">
        <v>3165</v>
      </c>
      <c r="C458" s="5" t="s">
        <v>491</v>
      </c>
      <c r="D458" s="5">
        <v>108</v>
      </c>
    </row>
    <row r="459" spans="1:4" x14ac:dyDescent="0.25">
      <c r="A459" s="5" t="s">
        <v>1035</v>
      </c>
      <c r="B459" s="5" t="s">
        <v>1036</v>
      </c>
      <c r="C459" s="5" t="s">
        <v>266</v>
      </c>
      <c r="D459" s="5">
        <v>107</v>
      </c>
    </row>
    <row r="460" spans="1:4" x14ac:dyDescent="0.25">
      <c r="A460" s="5" t="s">
        <v>240</v>
      </c>
      <c r="B460" s="5" t="s">
        <v>241</v>
      </c>
      <c r="C460" s="5" t="s">
        <v>9</v>
      </c>
      <c r="D460" s="5">
        <v>107</v>
      </c>
    </row>
    <row r="461" spans="1:4" x14ac:dyDescent="0.25">
      <c r="A461" s="5" t="s">
        <v>538</v>
      </c>
      <c r="B461" s="5" t="s">
        <v>539</v>
      </c>
      <c r="C461" s="5" t="s">
        <v>9</v>
      </c>
      <c r="D461" s="5">
        <v>107</v>
      </c>
    </row>
    <row r="462" spans="1:4" x14ac:dyDescent="0.25">
      <c r="A462" s="5" t="s">
        <v>571</v>
      </c>
      <c r="B462" s="5" t="s">
        <v>572</v>
      </c>
      <c r="C462" s="5" t="s">
        <v>9</v>
      </c>
      <c r="D462" s="5">
        <v>107</v>
      </c>
    </row>
    <row r="463" spans="1:4" x14ac:dyDescent="0.25">
      <c r="A463" s="5" t="s">
        <v>3166</v>
      </c>
      <c r="B463" s="5" t="s">
        <v>3167</v>
      </c>
      <c r="C463" s="5" t="s">
        <v>3021</v>
      </c>
      <c r="D463" s="5">
        <v>107</v>
      </c>
    </row>
    <row r="464" spans="1:4" x14ac:dyDescent="0.25">
      <c r="A464" s="5" t="s">
        <v>3168</v>
      </c>
      <c r="B464" s="5" t="s">
        <v>3169</v>
      </c>
      <c r="C464" s="5" t="s">
        <v>3170</v>
      </c>
      <c r="D464" s="5">
        <v>107</v>
      </c>
    </row>
    <row r="465" spans="1:4" x14ac:dyDescent="0.25">
      <c r="A465" s="5" t="s">
        <v>3171</v>
      </c>
      <c r="B465" s="5" t="s">
        <v>3172</v>
      </c>
      <c r="C465" s="5" t="s">
        <v>185</v>
      </c>
      <c r="D465" s="5">
        <v>107</v>
      </c>
    </row>
    <row r="466" spans="1:4" x14ac:dyDescent="0.25">
      <c r="A466" s="5" t="s">
        <v>3173</v>
      </c>
      <c r="B466" s="5" t="s">
        <v>3174</v>
      </c>
      <c r="C466" s="5" t="s">
        <v>2905</v>
      </c>
      <c r="D466" s="5">
        <v>106</v>
      </c>
    </row>
    <row r="467" spans="1:4" x14ac:dyDescent="0.25">
      <c r="A467" s="5" t="s">
        <v>3175</v>
      </c>
      <c r="B467" s="5" t="s">
        <v>3176</v>
      </c>
      <c r="C467" s="5" t="s">
        <v>961</v>
      </c>
      <c r="D467" s="5">
        <v>106</v>
      </c>
    </row>
    <row r="468" spans="1:4" x14ac:dyDescent="0.25">
      <c r="A468" s="5" t="s">
        <v>3177</v>
      </c>
      <c r="B468" s="5" t="s">
        <v>3178</v>
      </c>
      <c r="C468" s="5" t="s">
        <v>3179</v>
      </c>
      <c r="D468" s="5">
        <v>106</v>
      </c>
    </row>
    <row r="469" spans="1:4" x14ac:dyDescent="0.25">
      <c r="A469" s="5" t="s">
        <v>3180</v>
      </c>
      <c r="B469" s="5" t="s">
        <v>3181</v>
      </c>
      <c r="C469" s="5" t="s">
        <v>322</v>
      </c>
      <c r="D469" s="5">
        <v>106</v>
      </c>
    </row>
    <row r="470" spans="1:4" x14ac:dyDescent="0.25">
      <c r="A470" s="5" t="s">
        <v>3182</v>
      </c>
      <c r="B470" s="5" t="s">
        <v>3183</v>
      </c>
      <c r="C470" s="5" t="s">
        <v>303</v>
      </c>
      <c r="D470" s="5">
        <v>106</v>
      </c>
    </row>
    <row r="471" spans="1:4" x14ac:dyDescent="0.25">
      <c r="A471" s="5" t="s">
        <v>3184</v>
      </c>
      <c r="B471" s="5" t="s">
        <v>3185</v>
      </c>
      <c r="C471" s="5" t="s">
        <v>408</v>
      </c>
      <c r="D471" s="5">
        <v>106</v>
      </c>
    </row>
    <row r="472" spans="1:4" x14ac:dyDescent="0.25">
      <c r="A472" s="5" t="s">
        <v>372</v>
      </c>
      <c r="B472" s="5" t="s">
        <v>373</v>
      </c>
      <c r="C472" s="5" t="s">
        <v>9</v>
      </c>
      <c r="D472" s="5">
        <v>106</v>
      </c>
    </row>
    <row r="473" spans="1:4" x14ac:dyDescent="0.25">
      <c r="A473" s="5" t="s">
        <v>147</v>
      </c>
      <c r="B473" s="5" t="s">
        <v>148</v>
      </c>
      <c r="C473" s="5" t="s">
        <v>9</v>
      </c>
      <c r="D473" s="5">
        <v>105</v>
      </c>
    </row>
    <row r="474" spans="1:4" x14ac:dyDescent="0.25">
      <c r="A474" s="5" t="s">
        <v>159</v>
      </c>
      <c r="B474" s="5" t="s">
        <v>160</v>
      </c>
      <c r="C474" s="5" t="s">
        <v>9</v>
      </c>
      <c r="D474" s="5">
        <v>105</v>
      </c>
    </row>
    <row r="475" spans="1:4" x14ac:dyDescent="0.25">
      <c r="A475" s="5" t="s">
        <v>3186</v>
      </c>
      <c r="B475" s="5" t="s">
        <v>3187</v>
      </c>
      <c r="C475" s="5" t="s">
        <v>322</v>
      </c>
      <c r="D475" s="5">
        <v>105</v>
      </c>
    </row>
    <row r="476" spans="1:4" x14ac:dyDescent="0.25">
      <c r="A476" s="5" t="s">
        <v>3188</v>
      </c>
      <c r="B476" s="5" t="s">
        <v>3189</v>
      </c>
      <c r="C476" s="5" t="s">
        <v>570</v>
      </c>
      <c r="D476" s="5">
        <v>105</v>
      </c>
    </row>
    <row r="477" spans="1:4" x14ac:dyDescent="0.25">
      <c r="A477" s="5" t="s">
        <v>3190</v>
      </c>
      <c r="B477" s="5" t="s">
        <v>3191</v>
      </c>
      <c r="C477" s="5" t="s">
        <v>9</v>
      </c>
      <c r="D477" s="5">
        <v>105</v>
      </c>
    </row>
    <row r="478" spans="1:4" x14ac:dyDescent="0.25">
      <c r="A478" s="5" t="s">
        <v>3192</v>
      </c>
      <c r="B478" s="5" t="s">
        <v>3193</v>
      </c>
      <c r="C478" s="5" t="s">
        <v>322</v>
      </c>
      <c r="D478" s="5">
        <v>104</v>
      </c>
    </row>
    <row r="479" spans="1:4" x14ac:dyDescent="0.25">
      <c r="A479" s="5" t="s">
        <v>3194</v>
      </c>
      <c r="B479" s="5" t="s">
        <v>3195</v>
      </c>
      <c r="C479" s="5" t="s">
        <v>2905</v>
      </c>
      <c r="D479" s="5">
        <v>104</v>
      </c>
    </row>
    <row r="480" spans="1:4" x14ac:dyDescent="0.25">
      <c r="A480" s="5" t="s">
        <v>3196</v>
      </c>
      <c r="B480" s="5" t="s">
        <v>3197</v>
      </c>
      <c r="C480" s="5" t="s">
        <v>2905</v>
      </c>
      <c r="D480" s="5">
        <v>104</v>
      </c>
    </row>
    <row r="481" spans="1:4" x14ac:dyDescent="0.25">
      <c r="A481" s="5" t="s">
        <v>3198</v>
      </c>
      <c r="B481" s="5" t="s">
        <v>3199</v>
      </c>
      <c r="C481" s="5" t="s">
        <v>322</v>
      </c>
      <c r="D481" s="5">
        <v>104</v>
      </c>
    </row>
    <row r="482" spans="1:4" x14ac:dyDescent="0.25">
      <c r="A482" s="5" t="s">
        <v>3200</v>
      </c>
      <c r="B482" s="5" t="s">
        <v>3201</v>
      </c>
      <c r="C482" s="5" t="s">
        <v>3145</v>
      </c>
      <c r="D482" s="5">
        <v>104</v>
      </c>
    </row>
    <row r="483" spans="1:4" x14ac:dyDescent="0.25">
      <c r="A483" s="5" t="s">
        <v>3202</v>
      </c>
      <c r="B483" s="5" t="s">
        <v>3203</v>
      </c>
      <c r="C483" s="5" t="s">
        <v>3204</v>
      </c>
      <c r="D483" s="5">
        <v>104</v>
      </c>
    </row>
    <row r="484" spans="1:4" x14ac:dyDescent="0.25">
      <c r="A484" s="5" t="s">
        <v>3205</v>
      </c>
      <c r="B484" s="5" t="s">
        <v>3206</v>
      </c>
      <c r="C484" s="5" t="s">
        <v>3140</v>
      </c>
      <c r="D484" s="5">
        <v>104</v>
      </c>
    </row>
    <row r="485" spans="1:4" x14ac:dyDescent="0.25">
      <c r="A485" s="5" t="s">
        <v>3207</v>
      </c>
      <c r="B485" s="5" t="s">
        <v>3208</v>
      </c>
      <c r="C485" s="5" t="s">
        <v>3209</v>
      </c>
      <c r="D485" s="5">
        <v>104</v>
      </c>
    </row>
    <row r="486" spans="1:4" x14ac:dyDescent="0.25">
      <c r="A486" s="5" t="s">
        <v>2786</v>
      </c>
      <c r="B486" s="5" t="s">
        <v>3210</v>
      </c>
      <c r="C486" s="5" t="s">
        <v>9</v>
      </c>
      <c r="D486" s="5">
        <v>103</v>
      </c>
    </row>
    <row r="487" spans="1:4" x14ac:dyDescent="0.25">
      <c r="A487" s="5" t="s">
        <v>3211</v>
      </c>
      <c r="B487" s="5" t="s">
        <v>3212</v>
      </c>
      <c r="C487" s="5" t="s">
        <v>491</v>
      </c>
      <c r="D487" s="5">
        <v>103</v>
      </c>
    </row>
    <row r="488" spans="1:4" x14ac:dyDescent="0.25">
      <c r="A488" s="5" t="s">
        <v>1033</v>
      </c>
      <c r="B488" s="5" t="s">
        <v>1034</v>
      </c>
      <c r="C488" s="5" t="s">
        <v>570</v>
      </c>
      <c r="D488" s="5">
        <v>103</v>
      </c>
    </row>
    <row r="489" spans="1:4" x14ac:dyDescent="0.25">
      <c r="A489" s="5" t="s">
        <v>3213</v>
      </c>
      <c r="B489" s="5" t="s">
        <v>3214</v>
      </c>
      <c r="C489" s="5" t="s">
        <v>783</v>
      </c>
      <c r="D489" s="5">
        <v>103</v>
      </c>
    </row>
    <row r="490" spans="1:4" x14ac:dyDescent="0.25">
      <c r="A490" s="5" t="s">
        <v>3215</v>
      </c>
      <c r="B490" s="5" t="s">
        <v>3216</v>
      </c>
      <c r="C490" s="5" t="s">
        <v>144</v>
      </c>
      <c r="D490" s="5">
        <v>102</v>
      </c>
    </row>
    <row r="491" spans="1:4" x14ac:dyDescent="0.25">
      <c r="A491" s="5" t="s">
        <v>230</v>
      </c>
      <c r="B491" s="5" t="s">
        <v>231</v>
      </c>
      <c r="C491" s="5" t="s">
        <v>9</v>
      </c>
      <c r="D491" s="5">
        <v>102</v>
      </c>
    </row>
    <row r="492" spans="1:4" x14ac:dyDescent="0.25">
      <c r="A492" s="5" t="s">
        <v>3217</v>
      </c>
      <c r="B492" s="5" t="s">
        <v>3218</v>
      </c>
      <c r="C492" s="5" t="s">
        <v>9</v>
      </c>
      <c r="D492" s="5">
        <v>102</v>
      </c>
    </row>
    <row r="493" spans="1:4" x14ac:dyDescent="0.25">
      <c r="A493" s="5" t="s">
        <v>3219</v>
      </c>
      <c r="B493" s="5" t="s">
        <v>3220</v>
      </c>
      <c r="C493" s="5" t="s">
        <v>770</v>
      </c>
      <c r="D493" s="5">
        <v>102</v>
      </c>
    </row>
    <row r="494" spans="1:4" x14ac:dyDescent="0.25">
      <c r="A494" s="5" t="s">
        <v>224</v>
      </c>
      <c r="B494" s="5" t="s">
        <v>225</v>
      </c>
      <c r="C494" s="5" t="s">
        <v>9</v>
      </c>
      <c r="D494" s="5">
        <v>101</v>
      </c>
    </row>
    <row r="495" spans="1:4" x14ac:dyDescent="0.25">
      <c r="A495" s="5" t="s">
        <v>192</v>
      </c>
      <c r="B495" s="5" t="s">
        <v>193</v>
      </c>
      <c r="C495" s="5" t="s">
        <v>9</v>
      </c>
      <c r="D495" s="5">
        <v>101</v>
      </c>
    </row>
    <row r="496" spans="1:4" x14ac:dyDescent="0.25">
      <c r="A496" s="5" t="s">
        <v>2497</v>
      </c>
      <c r="B496" s="5" t="s">
        <v>3221</v>
      </c>
      <c r="C496" s="5" t="s">
        <v>9</v>
      </c>
      <c r="D496" s="5">
        <v>101</v>
      </c>
    </row>
    <row r="497" spans="1:4" x14ac:dyDescent="0.25">
      <c r="A497" s="5" t="s">
        <v>2268</v>
      </c>
      <c r="B497" s="5" t="s">
        <v>3222</v>
      </c>
      <c r="C497" s="5" t="s">
        <v>9</v>
      </c>
      <c r="D497" s="5">
        <v>101</v>
      </c>
    </row>
    <row r="498" spans="1:4" x14ac:dyDescent="0.25">
      <c r="A498" s="5" t="s">
        <v>3223</v>
      </c>
      <c r="B498" s="5" t="s">
        <v>3224</v>
      </c>
      <c r="C498" s="5" t="s">
        <v>9</v>
      </c>
      <c r="D498" s="5">
        <v>101</v>
      </c>
    </row>
    <row r="499" spans="1:4" x14ac:dyDescent="0.25">
      <c r="A499" s="5" t="s">
        <v>3225</v>
      </c>
      <c r="B499" s="5" t="s">
        <v>3226</v>
      </c>
      <c r="C499" s="5" t="s">
        <v>429</v>
      </c>
      <c r="D499" s="5">
        <v>101</v>
      </c>
    </row>
    <row r="500" spans="1:4" x14ac:dyDescent="0.25">
      <c r="A500" s="5" t="s">
        <v>3227</v>
      </c>
      <c r="B500" s="5" t="s">
        <v>3228</v>
      </c>
      <c r="C500" s="5" t="s">
        <v>2933</v>
      </c>
      <c r="D500" s="5">
        <v>101</v>
      </c>
    </row>
    <row r="501" spans="1:4" x14ac:dyDescent="0.25">
      <c r="A501" s="5" t="s">
        <v>3229</v>
      </c>
      <c r="B501" s="5" t="s">
        <v>3230</v>
      </c>
      <c r="C501" s="5" t="s">
        <v>9</v>
      </c>
      <c r="D501" s="5">
        <v>101</v>
      </c>
    </row>
    <row r="502" spans="1:4" x14ac:dyDescent="0.25">
      <c r="A502" s="5" t="s">
        <v>3231</v>
      </c>
      <c r="B502" s="5" t="s">
        <v>3232</v>
      </c>
      <c r="C502" s="5" t="s">
        <v>783</v>
      </c>
      <c r="D502" s="5">
        <v>101</v>
      </c>
    </row>
  </sheetData>
  <mergeCells count="1">
    <mergeCell ref="A1:R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6F0F-3BB8-4A1A-AD45-7261815444AC}">
  <dimension ref="A1:H81"/>
  <sheetViews>
    <sheetView workbookViewId="0"/>
  </sheetViews>
  <sheetFormatPr defaultRowHeight="15" x14ac:dyDescent="0.25"/>
  <cols>
    <col min="1" max="1" width="14.28515625" customWidth="1"/>
  </cols>
  <sheetData>
    <row r="1" spans="1:7" x14ac:dyDescent="0.25">
      <c r="A1" s="1" t="s">
        <v>1198</v>
      </c>
      <c r="B1" s="1" t="s">
        <v>1199</v>
      </c>
      <c r="C1" s="1" t="s">
        <v>1190</v>
      </c>
      <c r="D1" s="1" t="s">
        <v>1192</v>
      </c>
      <c r="E1" s="1" t="s">
        <v>1191</v>
      </c>
      <c r="F1" s="1" t="s">
        <v>1189</v>
      </c>
      <c r="G1" s="1" t="s">
        <v>1193</v>
      </c>
    </row>
    <row r="2" spans="1:7" x14ac:dyDescent="0.25">
      <c r="A2" s="1" t="s">
        <v>1600</v>
      </c>
      <c r="B2" s="1">
        <v>123</v>
      </c>
      <c r="C2" s="1">
        <v>108</v>
      </c>
      <c r="D2" s="1">
        <v>18</v>
      </c>
      <c r="E2" s="1">
        <v>65</v>
      </c>
      <c r="F2" s="1">
        <v>21</v>
      </c>
      <c r="G2" s="1">
        <v>19</v>
      </c>
    </row>
    <row r="3" spans="1:7" x14ac:dyDescent="0.25">
      <c r="A3" s="1" t="s">
        <v>2445</v>
      </c>
      <c r="B3" s="1">
        <v>133</v>
      </c>
      <c r="C3" s="1">
        <v>35</v>
      </c>
      <c r="D3" s="1">
        <v>13</v>
      </c>
      <c r="E3" s="1">
        <v>82</v>
      </c>
      <c r="F3" s="1">
        <v>25</v>
      </c>
      <c r="G3" s="1">
        <v>13</v>
      </c>
    </row>
    <row r="4" spans="1:7" x14ac:dyDescent="0.25">
      <c r="A4" s="1" t="s">
        <v>2447</v>
      </c>
      <c r="B4" s="1">
        <v>26</v>
      </c>
      <c r="C4" s="1">
        <v>13</v>
      </c>
      <c r="D4" s="1">
        <v>13</v>
      </c>
      <c r="E4" s="1">
        <v>9</v>
      </c>
      <c r="F4" s="1">
        <v>3</v>
      </c>
      <c r="G4" s="1">
        <v>1</v>
      </c>
    </row>
    <row r="5" spans="1:7" x14ac:dyDescent="0.25">
      <c r="A5" s="1" t="s">
        <v>1602</v>
      </c>
      <c r="B5" s="1">
        <v>35</v>
      </c>
      <c r="C5" s="1">
        <v>10</v>
      </c>
      <c r="D5" s="1">
        <v>8</v>
      </c>
      <c r="E5" s="1">
        <v>18</v>
      </c>
      <c r="F5" s="1">
        <v>5</v>
      </c>
      <c r="G5" s="1">
        <v>4</v>
      </c>
    </row>
    <row r="6" spans="1:7" x14ac:dyDescent="0.25">
      <c r="A6" s="1" t="s">
        <v>2449</v>
      </c>
      <c r="B6" s="1">
        <v>5</v>
      </c>
      <c r="C6" s="1">
        <v>2</v>
      </c>
      <c r="D6" s="1">
        <v>2</v>
      </c>
      <c r="E6" s="1">
        <v>1</v>
      </c>
      <c r="F6" s="1">
        <v>0</v>
      </c>
      <c r="G6" s="1">
        <v>2</v>
      </c>
    </row>
    <row r="7" spans="1:7" x14ac:dyDescent="0.25">
      <c r="A7" s="1" t="s">
        <v>2455</v>
      </c>
      <c r="B7" s="1">
        <v>42</v>
      </c>
      <c r="C7" s="1">
        <v>19</v>
      </c>
      <c r="D7" s="1">
        <v>15</v>
      </c>
      <c r="E7" s="1">
        <v>11</v>
      </c>
      <c r="F7" s="1">
        <v>8</v>
      </c>
      <c r="G7" s="1">
        <v>8</v>
      </c>
    </row>
    <row r="8" spans="1:7" x14ac:dyDescent="0.25">
      <c r="A8" s="1" t="s">
        <v>2457</v>
      </c>
      <c r="B8" s="1">
        <v>9</v>
      </c>
      <c r="C8" s="1">
        <v>3</v>
      </c>
      <c r="D8" s="1">
        <v>4</v>
      </c>
      <c r="E8" s="1">
        <v>2</v>
      </c>
      <c r="F8" s="1">
        <v>3</v>
      </c>
      <c r="G8" s="1">
        <v>0</v>
      </c>
    </row>
    <row r="9" spans="1:7" x14ac:dyDescent="0.25">
      <c r="A9" s="1" t="s">
        <v>2459</v>
      </c>
      <c r="B9" s="1">
        <v>29</v>
      </c>
      <c r="C9" s="1">
        <v>13</v>
      </c>
      <c r="D9" s="1">
        <v>2</v>
      </c>
      <c r="E9" s="1">
        <v>18</v>
      </c>
      <c r="F9" s="1">
        <v>3</v>
      </c>
      <c r="G9" s="1">
        <v>6</v>
      </c>
    </row>
    <row r="10" spans="1:7" x14ac:dyDescent="0.25">
      <c r="A10" s="1" t="s">
        <v>2463</v>
      </c>
      <c r="B10" s="1">
        <v>4</v>
      </c>
      <c r="C10" s="1">
        <v>3</v>
      </c>
      <c r="D10" s="1">
        <v>2</v>
      </c>
      <c r="E10" s="1">
        <v>1</v>
      </c>
      <c r="F10" s="1">
        <v>1</v>
      </c>
      <c r="G10" s="1">
        <v>0</v>
      </c>
    </row>
    <row r="11" spans="1:7" x14ac:dyDescent="0.25">
      <c r="A11" s="1" t="s">
        <v>2465</v>
      </c>
      <c r="B11" s="1">
        <v>30</v>
      </c>
      <c r="C11" s="1">
        <v>51</v>
      </c>
      <c r="D11" s="1">
        <v>2</v>
      </c>
      <c r="E11" s="1">
        <v>15</v>
      </c>
      <c r="F11" s="1">
        <v>7</v>
      </c>
      <c r="G11" s="1">
        <v>6</v>
      </c>
    </row>
    <row r="12" spans="1:7" x14ac:dyDescent="0.25">
      <c r="A12" s="1" t="s">
        <v>1616</v>
      </c>
      <c r="B12" s="1">
        <v>46</v>
      </c>
      <c r="C12" s="1">
        <v>20</v>
      </c>
      <c r="D12" s="1">
        <v>8</v>
      </c>
      <c r="E12" s="1">
        <v>16</v>
      </c>
      <c r="F12" s="1">
        <v>13</v>
      </c>
      <c r="G12" s="1">
        <v>9</v>
      </c>
    </row>
    <row r="13" spans="1:7" x14ac:dyDescent="0.25">
      <c r="A13" s="1" t="s">
        <v>2467</v>
      </c>
      <c r="B13" s="1">
        <v>468</v>
      </c>
      <c r="C13" s="1">
        <v>53</v>
      </c>
      <c r="D13" s="1">
        <v>104</v>
      </c>
      <c r="E13" s="1">
        <v>288</v>
      </c>
      <c r="F13" s="1">
        <v>46</v>
      </c>
      <c r="G13" s="1">
        <v>30</v>
      </c>
    </row>
    <row r="14" spans="1:7" x14ac:dyDescent="0.25">
      <c r="A14" s="1" t="s">
        <v>2469</v>
      </c>
      <c r="B14" s="1">
        <v>2</v>
      </c>
      <c r="C14" s="1">
        <v>0</v>
      </c>
      <c r="D14" s="1">
        <v>0</v>
      </c>
      <c r="E14" s="1">
        <v>2</v>
      </c>
      <c r="F14" s="1">
        <v>0</v>
      </c>
      <c r="G14" s="1">
        <v>0</v>
      </c>
    </row>
    <row r="15" spans="1:7" x14ac:dyDescent="0.25">
      <c r="A15" s="1" t="s">
        <v>2471</v>
      </c>
      <c r="B15" s="1">
        <v>27</v>
      </c>
      <c r="C15" s="1">
        <v>16</v>
      </c>
      <c r="D15" s="1">
        <v>7</v>
      </c>
      <c r="E15" s="1">
        <v>13</v>
      </c>
      <c r="F15" s="1">
        <v>4</v>
      </c>
      <c r="G15" s="1">
        <v>3</v>
      </c>
    </row>
    <row r="16" spans="1:7" x14ac:dyDescent="0.25">
      <c r="A16" s="1" t="s">
        <v>2473</v>
      </c>
      <c r="B16" s="1">
        <v>234</v>
      </c>
      <c r="C16" s="1">
        <v>40</v>
      </c>
      <c r="D16" s="1">
        <v>48</v>
      </c>
      <c r="E16" s="1">
        <v>90</v>
      </c>
      <c r="F16" s="1">
        <v>51</v>
      </c>
      <c r="G16" s="1">
        <v>45</v>
      </c>
    </row>
    <row r="17" spans="1:8" x14ac:dyDescent="0.25">
      <c r="A17" s="1" t="s">
        <v>2479</v>
      </c>
      <c r="B17" s="1">
        <v>21</v>
      </c>
      <c r="C17" s="1">
        <v>4</v>
      </c>
      <c r="D17" s="1">
        <v>3</v>
      </c>
      <c r="E17" s="1">
        <v>9</v>
      </c>
      <c r="F17" s="1">
        <v>5</v>
      </c>
      <c r="G17" s="1">
        <v>4</v>
      </c>
    </row>
    <row r="18" spans="1:8" x14ac:dyDescent="0.25">
      <c r="A18" s="1" t="s">
        <v>1623</v>
      </c>
      <c r="B18" s="1">
        <v>211</v>
      </c>
      <c r="C18" s="1">
        <v>110</v>
      </c>
      <c r="D18" s="1">
        <v>47</v>
      </c>
      <c r="E18" s="1">
        <v>99</v>
      </c>
      <c r="F18" s="1">
        <v>35</v>
      </c>
      <c r="G18" s="1">
        <v>30</v>
      </c>
    </row>
    <row r="19" spans="1:8" x14ac:dyDescent="0.25">
      <c r="A19" s="1" t="s">
        <v>2483</v>
      </c>
      <c r="B19" s="1">
        <v>17</v>
      </c>
      <c r="C19" s="1">
        <v>7</v>
      </c>
      <c r="D19" s="1">
        <v>5</v>
      </c>
      <c r="E19" s="1">
        <v>7</v>
      </c>
      <c r="F19" s="1">
        <v>3</v>
      </c>
      <c r="G19" s="1">
        <v>2</v>
      </c>
    </row>
    <row r="20" spans="1:8" x14ac:dyDescent="0.25">
      <c r="A20" s="1" t="s">
        <v>2487</v>
      </c>
      <c r="B20" s="1">
        <v>33</v>
      </c>
      <c r="C20" s="1">
        <v>16</v>
      </c>
      <c r="D20" s="1">
        <v>5</v>
      </c>
      <c r="E20" s="1">
        <v>18</v>
      </c>
      <c r="F20" s="1">
        <v>5</v>
      </c>
      <c r="G20" s="1">
        <v>5</v>
      </c>
    </row>
    <row r="21" spans="1:8" x14ac:dyDescent="0.25">
      <c r="A21" s="1" t="s">
        <v>2489</v>
      </c>
      <c r="B21" s="1">
        <v>66</v>
      </c>
      <c r="C21" s="1">
        <v>50</v>
      </c>
      <c r="D21" s="1">
        <v>8</v>
      </c>
      <c r="E21" s="1">
        <v>21</v>
      </c>
      <c r="F21" s="1">
        <v>31</v>
      </c>
      <c r="G21" s="1">
        <v>6</v>
      </c>
    </row>
    <row r="22" spans="1:8" x14ac:dyDescent="0.25">
      <c r="A22" s="1" t="s">
        <v>2491</v>
      </c>
      <c r="B22" s="1">
        <v>238</v>
      </c>
      <c r="C22" s="1">
        <v>40</v>
      </c>
      <c r="D22" s="1">
        <v>46</v>
      </c>
      <c r="E22" s="1">
        <v>25</v>
      </c>
      <c r="F22" s="1">
        <v>147</v>
      </c>
      <c r="G22" s="1">
        <v>20</v>
      </c>
    </row>
    <row r="23" spans="1:8" x14ac:dyDescent="0.25">
      <c r="A23" s="1" t="s">
        <v>1626</v>
      </c>
      <c r="B23" s="1">
        <v>540</v>
      </c>
      <c r="C23" s="1">
        <v>196</v>
      </c>
      <c r="D23" s="1">
        <v>130</v>
      </c>
      <c r="E23" s="1">
        <v>271</v>
      </c>
      <c r="F23" s="1">
        <v>65</v>
      </c>
      <c r="G23" s="1">
        <v>74</v>
      </c>
    </row>
    <row r="24" spans="1:8" x14ac:dyDescent="0.25">
      <c r="A24" s="1" t="s">
        <v>1631</v>
      </c>
      <c r="B24" s="1">
        <v>103</v>
      </c>
      <c r="C24" s="1">
        <v>32</v>
      </c>
      <c r="D24" s="1">
        <v>4</v>
      </c>
      <c r="E24" s="1">
        <v>56</v>
      </c>
      <c r="F24" s="1">
        <v>22</v>
      </c>
      <c r="G24" s="1">
        <v>21</v>
      </c>
    </row>
    <row r="25" spans="1:8" x14ac:dyDescent="0.25">
      <c r="A25" s="1" t="s">
        <v>2495</v>
      </c>
      <c r="B25" s="1">
        <v>1</v>
      </c>
      <c r="C25" s="1">
        <v>0</v>
      </c>
      <c r="D25" s="1">
        <v>1</v>
      </c>
      <c r="E25" s="1">
        <v>0</v>
      </c>
      <c r="F25" s="1">
        <v>0</v>
      </c>
      <c r="G25" s="1">
        <v>0</v>
      </c>
    </row>
    <row r="26" spans="1:8" x14ac:dyDescent="0.25">
      <c r="A26" s="1" t="s">
        <v>2497</v>
      </c>
      <c r="B26" s="1">
        <v>15</v>
      </c>
      <c r="C26" s="1">
        <v>19</v>
      </c>
      <c r="D26" s="1">
        <v>3</v>
      </c>
      <c r="E26" s="1">
        <v>4</v>
      </c>
      <c r="F26" s="1">
        <v>5</v>
      </c>
      <c r="G26" s="1">
        <v>3</v>
      </c>
    </row>
    <row r="27" spans="1:8" x14ac:dyDescent="0.25">
      <c r="A27" s="1" t="s">
        <v>2499</v>
      </c>
      <c r="B27" s="1">
        <v>499</v>
      </c>
      <c r="C27" s="1">
        <v>82</v>
      </c>
      <c r="D27" s="1">
        <v>89</v>
      </c>
      <c r="E27" s="1">
        <v>210</v>
      </c>
      <c r="F27" s="1">
        <v>72</v>
      </c>
      <c r="G27" s="1">
        <v>128</v>
      </c>
    </row>
    <row r="28" spans="1:8" x14ac:dyDescent="0.25">
      <c r="A28" s="1" t="s">
        <v>2501</v>
      </c>
      <c r="B28" s="1">
        <v>4</v>
      </c>
      <c r="C28" s="1">
        <v>5</v>
      </c>
      <c r="D28" s="1">
        <v>0</v>
      </c>
      <c r="E28" s="1">
        <v>4</v>
      </c>
      <c r="F28" s="1">
        <v>0</v>
      </c>
      <c r="G28" s="1">
        <v>0</v>
      </c>
    </row>
    <row r="29" spans="1:8" x14ac:dyDescent="0.25">
      <c r="A29" s="1" t="s">
        <v>980</v>
      </c>
      <c r="B29" s="1">
        <v>1363</v>
      </c>
      <c r="C29" s="1">
        <v>563</v>
      </c>
      <c r="D29" s="1">
        <v>361</v>
      </c>
      <c r="E29" s="1">
        <v>532</v>
      </c>
      <c r="F29" s="1">
        <v>225</v>
      </c>
      <c r="G29" s="1">
        <v>245</v>
      </c>
      <c r="H29" t="s">
        <v>2839</v>
      </c>
    </row>
    <row r="30" spans="1:8" x14ac:dyDescent="0.25">
      <c r="A30" s="1" t="s">
        <v>2008</v>
      </c>
      <c r="B30" s="1">
        <v>1</v>
      </c>
      <c r="C30" s="1">
        <v>2</v>
      </c>
      <c r="D30" s="1">
        <v>0</v>
      </c>
      <c r="E30" s="1">
        <v>0</v>
      </c>
      <c r="F30" s="1">
        <v>1</v>
      </c>
      <c r="G30" s="1">
        <v>0</v>
      </c>
    </row>
    <row r="31" spans="1:8" x14ac:dyDescent="0.25">
      <c r="A31" s="1" t="s">
        <v>2505</v>
      </c>
      <c r="B31" s="1">
        <v>0</v>
      </c>
      <c r="C31" s="1">
        <v>1</v>
      </c>
      <c r="D31" s="1">
        <v>0</v>
      </c>
      <c r="E31" s="1">
        <v>0</v>
      </c>
      <c r="F31" s="1">
        <v>0</v>
      </c>
      <c r="G31" s="1">
        <v>0</v>
      </c>
    </row>
    <row r="32" spans="1:8" x14ac:dyDescent="0.25">
      <c r="A32" s="1" t="s">
        <v>1636</v>
      </c>
      <c r="B32" s="1">
        <v>511</v>
      </c>
      <c r="C32" s="1">
        <v>346</v>
      </c>
      <c r="D32" s="1">
        <v>142</v>
      </c>
      <c r="E32" s="1">
        <v>212</v>
      </c>
      <c r="F32" s="1">
        <v>81</v>
      </c>
      <c r="G32" s="1">
        <v>76</v>
      </c>
    </row>
    <row r="33" spans="1:7" x14ac:dyDescent="0.25">
      <c r="A33" s="1" t="s">
        <v>2507</v>
      </c>
      <c r="B33" s="1">
        <v>2</v>
      </c>
      <c r="C33" s="1">
        <v>0</v>
      </c>
      <c r="D33" s="1">
        <v>0</v>
      </c>
      <c r="E33" s="1">
        <v>2</v>
      </c>
      <c r="F33" s="1">
        <v>0</v>
      </c>
      <c r="G33" s="1">
        <v>0</v>
      </c>
    </row>
    <row r="34" spans="1:7" x14ac:dyDescent="0.25">
      <c r="A34" s="1" t="s">
        <v>2509</v>
      </c>
      <c r="B34" s="1">
        <v>9</v>
      </c>
      <c r="C34" s="1">
        <v>2</v>
      </c>
      <c r="D34" s="1">
        <v>3</v>
      </c>
      <c r="E34" s="1">
        <v>3</v>
      </c>
      <c r="F34" s="1">
        <v>1</v>
      </c>
      <c r="G34" s="1">
        <v>2</v>
      </c>
    </row>
    <row r="35" spans="1:7" x14ac:dyDescent="0.25">
      <c r="A35" s="1" t="s">
        <v>1641</v>
      </c>
      <c r="B35" s="1">
        <v>75</v>
      </c>
      <c r="C35" s="1">
        <v>32</v>
      </c>
      <c r="D35" s="1">
        <v>6</v>
      </c>
      <c r="E35" s="1">
        <v>38</v>
      </c>
      <c r="F35" s="1">
        <v>19</v>
      </c>
      <c r="G35" s="1">
        <v>12</v>
      </c>
    </row>
    <row r="36" spans="1:7" x14ac:dyDescent="0.25">
      <c r="A36" s="1" t="s">
        <v>2511</v>
      </c>
      <c r="B36" s="1">
        <v>8</v>
      </c>
      <c r="C36" s="1">
        <v>10</v>
      </c>
      <c r="D36" s="1">
        <v>1</v>
      </c>
      <c r="E36" s="1">
        <v>1</v>
      </c>
      <c r="F36" s="1">
        <v>6</v>
      </c>
      <c r="G36" s="1">
        <v>0</v>
      </c>
    </row>
    <row r="37" spans="1:7" x14ac:dyDescent="0.25">
      <c r="A37" s="1" t="s">
        <v>1643</v>
      </c>
      <c r="B37" s="1">
        <v>69</v>
      </c>
      <c r="C37" s="1">
        <v>9</v>
      </c>
      <c r="D37" s="1">
        <v>5</v>
      </c>
      <c r="E37" s="1">
        <v>25</v>
      </c>
      <c r="F37" s="1">
        <v>8</v>
      </c>
      <c r="G37" s="1">
        <v>31</v>
      </c>
    </row>
    <row r="38" spans="1:7" x14ac:dyDescent="0.25">
      <c r="A38" s="1" t="s">
        <v>2515</v>
      </c>
      <c r="B38" s="1">
        <v>3</v>
      </c>
      <c r="C38" s="1">
        <v>2</v>
      </c>
      <c r="D38" s="1">
        <v>0</v>
      </c>
      <c r="E38" s="1">
        <v>1</v>
      </c>
      <c r="F38" s="1">
        <v>1</v>
      </c>
      <c r="G38" s="1">
        <v>1</v>
      </c>
    </row>
    <row r="39" spans="1:7" x14ac:dyDescent="0.25">
      <c r="A39" s="1" t="s">
        <v>2517</v>
      </c>
      <c r="B39" s="1">
        <v>63</v>
      </c>
      <c r="C39" s="1">
        <v>48</v>
      </c>
      <c r="D39" s="1">
        <v>4</v>
      </c>
      <c r="E39" s="1">
        <v>30</v>
      </c>
      <c r="F39" s="1">
        <v>18</v>
      </c>
      <c r="G39" s="1">
        <v>11</v>
      </c>
    </row>
    <row r="40" spans="1:7" x14ac:dyDescent="0.25">
      <c r="A40" s="1" t="s">
        <v>2519</v>
      </c>
      <c r="B40" s="1">
        <v>9</v>
      </c>
      <c r="C40" s="1">
        <v>0</v>
      </c>
      <c r="D40" s="1">
        <v>0</v>
      </c>
      <c r="E40" s="1">
        <v>3</v>
      </c>
      <c r="F40" s="1">
        <v>3</v>
      </c>
      <c r="G40" s="1">
        <v>3</v>
      </c>
    </row>
    <row r="41" spans="1:7" x14ac:dyDescent="0.25">
      <c r="A41" s="1" t="s">
        <v>2521</v>
      </c>
      <c r="B41" s="1">
        <v>1</v>
      </c>
      <c r="C41" s="1">
        <v>0</v>
      </c>
      <c r="D41" s="1">
        <v>1</v>
      </c>
      <c r="E41" s="1">
        <v>0</v>
      </c>
      <c r="F41" s="1">
        <v>0</v>
      </c>
      <c r="G41" s="1">
        <v>0</v>
      </c>
    </row>
    <row r="42" spans="1:7" x14ac:dyDescent="0.25">
      <c r="A42" s="1" t="s">
        <v>2523</v>
      </c>
      <c r="B42" s="1">
        <v>643</v>
      </c>
      <c r="C42" s="1">
        <v>110</v>
      </c>
      <c r="D42" s="1">
        <v>214</v>
      </c>
      <c r="E42" s="1">
        <v>284</v>
      </c>
      <c r="F42" s="1">
        <v>86</v>
      </c>
      <c r="G42" s="1">
        <v>59</v>
      </c>
    </row>
    <row r="43" spans="1:7" x14ac:dyDescent="0.25">
      <c r="A43" s="1" t="s">
        <v>2525</v>
      </c>
      <c r="B43" s="1">
        <v>4</v>
      </c>
      <c r="C43" s="1">
        <v>0</v>
      </c>
      <c r="D43" s="1">
        <v>1</v>
      </c>
      <c r="E43" s="1">
        <v>2</v>
      </c>
      <c r="F43" s="1">
        <v>0</v>
      </c>
      <c r="G43" s="1">
        <v>1</v>
      </c>
    </row>
    <row r="44" spans="1:7" x14ac:dyDescent="0.25">
      <c r="A44" s="1" t="s">
        <v>2527</v>
      </c>
      <c r="B44" s="1">
        <v>3</v>
      </c>
      <c r="C44" s="1">
        <v>3</v>
      </c>
      <c r="D44" s="1">
        <v>1</v>
      </c>
      <c r="E44" s="1">
        <v>2</v>
      </c>
      <c r="F44" s="1">
        <v>0</v>
      </c>
      <c r="G44" s="1">
        <v>0</v>
      </c>
    </row>
    <row r="45" spans="1:7" x14ac:dyDescent="0.25">
      <c r="A45" s="1" t="s">
        <v>2529</v>
      </c>
      <c r="B45" s="1">
        <v>60</v>
      </c>
      <c r="C45" s="1">
        <v>33</v>
      </c>
      <c r="D45" s="1">
        <v>11</v>
      </c>
      <c r="E45" s="1">
        <v>24</v>
      </c>
      <c r="F45" s="1">
        <v>18</v>
      </c>
      <c r="G45" s="1">
        <v>7</v>
      </c>
    </row>
    <row r="46" spans="1:7" x14ac:dyDescent="0.25">
      <c r="A46" s="1" t="s">
        <v>2531</v>
      </c>
      <c r="B46" s="1">
        <v>635</v>
      </c>
      <c r="C46" s="1">
        <v>113</v>
      </c>
      <c r="D46" s="1">
        <v>168</v>
      </c>
      <c r="E46" s="1">
        <v>291</v>
      </c>
      <c r="F46" s="1">
        <v>106</v>
      </c>
      <c r="G46" s="1">
        <v>70</v>
      </c>
    </row>
    <row r="47" spans="1:7" x14ac:dyDescent="0.25">
      <c r="A47" s="1" t="s">
        <v>1657</v>
      </c>
      <c r="B47" s="1">
        <v>437</v>
      </c>
      <c r="C47" s="1">
        <v>168</v>
      </c>
      <c r="D47" s="1">
        <v>111</v>
      </c>
      <c r="E47" s="1">
        <v>197</v>
      </c>
      <c r="F47" s="1">
        <v>79</v>
      </c>
      <c r="G47" s="1">
        <v>50</v>
      </c>
    </row>
    <row r="48" spans="1:7" x14ac:dyDescent="0.25">
      <c r="A48" s="1" t="s">
        <v>2535</v>
      </c>
      <c r="B48" s="1">
        <v>210</v>
      </c>
      <c r="C48" s="1">
        <v>104</v>
      </c>
      <c r="D48" s="1">
        <v>45</v>
      </c>
      <c r="E48" s="1">
        <v>80</v>
      </c>
      <c r="F48" s="1">
        <v>12</v>
      </c>
      <c r="G48" s="1">
        <v>73</v>
      </c>
    </row>
    <row r="49" spans="1:7" x14ac:dyDescent="0.25">
      <c r="A49" s="1" t="s">
        <v>1661</v>
      </c>
      <c r="B49" s="1">
        <v>691</v>
      </c>
      <c r="C49" s="1">
        <v>543</v>
      </c>
      <c r="D49" s="1">
        <v>125</v>
      </c>
      <c r="E49" s="1">
        <v>343</v>
      </c>
      <c r="F49" s="1">
        <v>119</v>
      </c>
      <c r="G49" s="1">
        <v>104</v>
      </c>
    </row>
    <row r="50" spans="1:7" x14ac:dyDescent="0.25">
      <c r="A50" s="1" t="s">
        <v>2537</v>
      </c>
      <c r="B50" s="1">
        <v>472</v>
      </c>
      <c r="C50" s="1">
        <v>135</v>
      </c>
      <c r="D50" s="1">
        <v>125</v>
      </c>
      <c r="E50" s="1">
        <v>229</v>
      </c>
      <c r="F50" s="1">
        <v>52</v>
      </c>
      <c r="G50" s="1">
        <v>66</v>
      </c>
    </row>
    <row r="51" spans="1:7" x14ac:dyDescent="0.25">
      <c r="A51" s="1" t="s">
        <v>2539</v>
      </c>
      <c r="B51" s="1">
        <v>23</v>
      </c>
      <c r="C51" s="1">
        <v>16</v>
      </c>
      <c r="D51" s="1">
        <v>4</v>
      </c>
      <c r="E51" s="1">
        <v>8</v>
      </c>
      <c r="F51" s="1">
        <v>7</v>
      </c>
      <c r="G51" s="1">
        <v>4</v>
      </c>
    </row>
    <row r="52" spans="1:7" x14ac:dyDescent="0.25">
      <c r="A52" s="1" t="s">
        <v>2541</v>
      </c>
      <c r="B52" s="1">
        <v>7</v>
      </c>
      <c r="C52" s="1">
        <v>5</v>
      </c>
      <c r="D52" s="1">
        <v>0</v>
      </c>
      <c r="E52" s="1">
        <v>6</v>
      </c>
      <c r="F52" s="1">
        <v>1</v>
      </c>
      <c r="G52" s="1">
        <v>0</v>
      </c>
    </row>
    <row r="53" spans="1:7" x14ac:dyDescent="0.25">
      <c r="A53" s="1" t="s">
        <v>2543</v>
      </c>
      <c r="B53" s="1">
        <v>0</v>
      </c>
      <c r="C53" s="1">
        <v>1</v>
      </c>
      <c r="D53" s="1">
        <v>0</v>
      </c>
      <c r="E53" s="1">
        <v>0</v>
      </c>
      <c r="F53" s="1">
        <v>0</v>
      </c>
      <c r="G53" s="1">
        <v>0</v>
      </c>
    </row>
    <row r="54" spans="1:7" x14ac:dyDescent="0.25">
      <c r="A54" s="1" t="s">
        <v>2545</v>
      </c>
      <c r="B54" s="1">
        <v>4</v>
      </c>
      <c r="C54" s="1">
        <v>3</v>
      </c>
      <c r="D54" s="1">
        <v>1</v>
      </c>
      <c r="E54" s="1">
        <v>3</v>
      </c>
      <c r="F54" s="1">
        <v>0</v>
      </c>
      <c r="G54" s="1">
        <v>0</v>
      </c>
    </row>
    <row r="55" spans="1:7" x14ac:dyDescent="0.25">
      <c r="A55" s="1" t="s">
        <v>1671</v>
      </c>
      <c r="B55" s="1">
        <v>229</v>
      </c>
      <c r="C55" s="1">
        <v>158</v>
      </c>
      <c r="D55" s="1">
        <v>30</v>
      </c>
      <c r="E55" s="1">
        <v>140</v>
      </c>
      <c r="F55" s="1">
        <v>30</v>
      </c>
      <c r="G55" s="1">
        <v>29</v>
      </c>
    </row>
    <row r="56" spans="1:7" x14ac:dyDescent="0.25">
      <c r="A56" s="1" t="s">
        <v>2547</v>
      </c>
      <c r="B56" s="1">
        <v>1</v>
      </c>
      <c r="C56" s="1">
        <v>1</v>
      </c>
      <c r="D56" s="1">
        <v>0</v>
      </c>
      <c r="E56" s="1">
        <v>0</v>
      </c>
      <c r="F56" s="1">
        <v>1</v>
      </c>
      <c r="G56" s="1">
        <v>0</v>
      </c>
    </row>
    <row r="57" spans="1:7" x14ac:dyDescent="0.25">
      <c r="A57" s="1" t="s">
        <v>2549</v>
      </c>
      <c r="B57" s="1">
        <v>2</v>
      </c>
      <c r="C57" s="1">
        <v>3</v>
      </c>
      <c r="D57" s="1">
        <v>2</v>
      </c>
      <c r="E57" s="1">
        <v>0</v>
      </c>
      <c r="F57" s="1">
        <v>0</v>
      </c>
      <c r="G57" s="1">
        <v>0</v>
      </c>
    </row>
    <row r="58" spans="1:7" x14ac:dyDescent="0.25">
      <c r="A58" s="1" t="s">
        <v>2551</v>
      </c>
      <c r="B58" s="1">
        <v>31</v>
      </c>
      <c r="C58" s="1">
        <v>37</v>
      </c>
      <c r="D58" s="1">
        <v>7</v>
      </c>
      <c r="E58" s="1">
        <v>12</v>
      </c>
      <c r="F58" s="1">
        <v>8</v>
      </c>
      <c r="G58" s="1">
        <v>4</v>
      </c>
    </row>
    <row r="59" spans="1:7" x14ac:dyDescent="0.25">
      <c r="A59" s="1" t="s">
        <v>2553</v>
      </c>
      <c r="B59" s="1">
        <v>2</v>
      </c>
      <c r="C59" s="1">
        <v>7</v>
      </c>
      <c r="D59" s="1">
        <v>1</v>
      </c>
      <c r="E59" s="1">
        <v>1</v>
      </c>
      <c r="F59" s="1">
        <v>0</v>
      </c>
      <c r="G59" s="1">
        <v>0</v>
      </c>
    </row>
    <row r="60" spans="1:7" x14ac:dyDescent="0.25">
      <c r="A60" s="1" t="s">
        <v>1675</v>
      </c>
      <c r="B60" s="1">
        <v>44</v>
      </c>
      <c r="C60" s="1">
        <v>37</v>
      </c>
      <c r="D60" s="1">
        <v>10</v>
      </c>
      <c r="E60" s="1">
        <v>17</v>
      </c>
      <c r="F60" s="1">
        <v>10</v>
      </c>
      <c r="G60" s="1">
        <v>7</v>
      </c>
    </row>
    <row r="61" spans="1:7" x14ac:dyDescent="0.25">
      <c r="A61" s="1" t="s">
        <v>1680</v>
      </c>
      <c r="B61" s="1">
        <v>302</v>
      </c>
      <c r="C61" s="1">
        <v>51</v>
      </c>
      <c r="D61" s="1">
        <v>65</v>
      </c>
      <c r="E61" s="1">
        <v>56</v>
      </c>
      <c r="F61" s="1">
        <v>65</v>
      </c>
      <c r="G61" s="1">
        <v>116</v>
      </c>
    </row>
    <row r="62" spans="1:7" x14ac:dyDescent="0.25">
      <c r="A62" s="1" t="s">
        <v>2559</v>
      </c>
      <c r="B62" s="1">
        <v>16</v>
      </c>
      <c r="C62" s="1">
        <v>2</v>
      </c>
      <c r="D62" s="1">
        <v>5</v>
      </c>
      <c r="E62" s="1">
        <v>4</v>
      </c>
      <c r="F62" s="1">
        <v>4</v>
      </c>
      <c r="G62" s="1">
        <v>3</v>
      </c>
    </row>
    <row r="63" spans="1:7" x14ac:dyDescent="0.25">
      <c r="A63" s="1" t="s">
        <v>2565</v>
      </c>
      <c r="B63" s="1">
        <v>116</v>
      </c>
      <c r="C63" s="1">
        <v>56</v>
      </c>
      <c r="D63" s="1">
        <v>19</v>
      </c>
      <c r="E63" s="1">
        <v>58</v>
      </c>
      <c r="F63" s="1">
        <v>27</v>
      </c>
      <c r="G63" s="1">
        <v>12</v>
      </c>
    </row>
    <row r="64" spans="1:7" x14ac:dyDescent="0.25">
      <c r="A64" s="1" t="s">
        <v>2567</v>
      </c>
      <c r="B64" s="1">
        <v>0</v>
      </c>
      <c r="C64" s="1">
        <v>1</v>
      </c>
      <c r="D64" s="1">
        <v>0</v>
      </c>
      <c r="E64" s="1">
        <v>0</v>
      </c>
      <c r="F64" s="1">
        <v>0</v>
      </c>
      <c r="G64" s="1">
        <v>0</v>
      </c>
    </row>
    <row r="65" spans="1:7" x14ac:dyDescent="0.25">
      <c r="A65" s="1" t="s">
        <v>2569</v>
      </c>
      <c r="B65" s="1">
        <v>5</v>
      </c>
      <c r="C65" s="1">
        <v>2</v>
      </c>
      <c r="D65" s="1">
        <v>3</v>
      </c>
      <c r="E65" s="1">
        <v>2</v>
      </c>
      <c r="F65" s="1">
        <v>0</v>
      </c>
      <c r="G65" s="1">
        <v>0</v>
      </c>
    </row>
    <row r="66" spans="1:7" x14ac:dyDescent="0.25">
      <c r="A66" s="1" t="s">
        <v>2571</v>
      </c>
      <c r="B66" s="1">
        <v>0</v>
      </c>
      <c r="C66" s="1">
        <v>2</v>
      </c>
      <c r="D66" s="1">
        <v>0</v>
      </c>
      <c r="E66" s="1">
        <v>0</v>
      </c>
      <c r="F66" s="1">
        <v>0</v>
      </c>
      <c r="G66" s="1">
        <v>0</v>
      </c>
    </row>
    <row r="67" spans="1:7" x14ac:dyDescent="0.25">
      <c r="A67" s="1" t="s">
        <v>1682</v>
      </c>
      <c r="B67" s="1">
        <v>553</v>
      </c>
      <c r="C67" s="1">
        <v>272</v>
      </c>
      <c r="D67" s="1">
        <v>73</v>
      </c>
      <c r="E67" s="1">
        <v>253</v>
      </c>
      <c r="F67" s="1">
        <v>141</v>
      </c>
      <c r="G67" s="1">
        <v>86</v>
      </c>
    </row>
    <row r="68" spans="1:7" x14ac:dyDescent="0.25">
      <c r="A68" s="1" t="s">
        <v>2575</v>
      </c>
      <c r="B68" s="1">
        <v>219</v>
      </c>
      <c r="C68" s="1">
        <v>105</v>
      </c>
      <c r="D68" s="1">
        <v>60</v>
      </c>
      <c r="E68" s="1">
        <v>101</v>
      </c>
      <c r="F68" s="1">
        <v>30</v>
      </c>
      <c r="G68" s="1">
        <v>28</v>
      </c>
    </row>
    <row r="69" spans="1:7" x14ac:dyDescent="0.25">
      <c r="A69" s="1" t="s">
        <v>2577</v>
      </c>
      <c r="B69" s="1">
        <v>46</v>
      </c>
      <c r="C69" s="1">
        <v>10</v>
      </c>
      <c r="D69" s="1">
        <v>9</v>
      </c>
      <c r="E69" s="1">
        <v>23</v>
      </c>
      <c r="F69" s="1">
        <v>11</v>
      </c>
      <c r="G69" s="1">
        <v>3</v>
      </c>
    </row>
    <row r="70" spans="1:7" x14ac:dyDescent="0.25">
      <c r="A70" s="1" t="s">
        <v>1689</v>
      </c>
      <c r="B70" s="1">
        <v>278</v>
      </c>
      <c r="C70" s="1">
        <v>170</v>
      </c>
      <c r="D70" s="1">
        <v>47</v>
      </c>
      <c r="E70" s="1">
        <v>145</v>
      </c>
      <c r="F70" s="1">
        <v>56</v>
      </c>
      <c r="G70" s="1">
        <v>30</v>
      </c>
    </row>
    <row r="71" spans="1:7" x14ac:dyDescent="0.25">
      <c r="A71" s="1" t="s">
        <v>1696</v>
      </c>
      <c r="B71" s="1">
        <v>107</v>
      </c>
      <c r="C71" s="1">
        <v>65</v>
      </c>
      <c r="D71" s="1">
        <v>14</v>
      </c>
      <c r="E71" s="1">
        <v>51</v>
      </c>
      <c r="F71" s="1">
        <v>23</v>
      </c>
      <c r="G71" s="1">
        <v>19</v>
      </c>
    </row>
    <row r="72" spans="1:7" x14ac:dyDescent="0.25">
      <c r="A72" s="1" t="s">
        <v>1705</v>
      </c>
      <c r="B72" s="1">
        <v>184</v>
      </c>
      <c r="C72" s="1">
        <v>99</v>
      </c>
      <c r="D72" s="1">
        <v>29</v>
      </c>
      <c r="E72" s="1">
        <v>72</v>
      </c>
      <c r="F72" s="1">
        <v>38</v>
      </c>
      <c r="G72" s="1">
        <v>45</v>
      </c>
    </row>
    <row r="73" spans="1:7" x14ac:dyDescent="0.25">
      <c r="A73" s="1" t="s">
        <v>1736</v>
      </c>
      <c r="B73" s="1">
        <v>107</v>
      </c>
      <c r="C73" s="1">
        <v>128</v>
      </c>
      <c r="D73" s="1">
        <v>23</v>
      </c>
      <c r="E73" s="1">
        <v>54</v>
      </c>
      <c r="F73" s="1">
        <v>16</v>
      </c>
      <c r="G73" s="1">
        <v>14</v>
      </c>
    </row>
    <row r="74" spans="1:7" x14ac:dyDescent="0.25">
      <c r="A74" s="1" t="s">
        <v>1738</v>
      </c>
      <c r="B74" s="1">
        <v>119</v>
      </c>
      <c r="C74" s="1">
        <v>44</v>
      </c>
      <c r="D74" s="1">
        <v>18</v>
      </c>
      <c r="E74" s="1">
        <v>48</v>
      </c>
      <c r="F74" s="1">
        <v>33</v>
      </c>
      <c r="G74" s="1">
        <v>20</v>
      </c>
    </row>
    <row r="75" spans="1:7" x14ac:dyDescent="0.25">
      <c r="A75" s="1" t="s">
        <v>1741</v>
      </c>
      <c r="B75" s="1">
        <v>64</v>
      </c>
      <c r="C75" s="1">
        <v>50</v>
      </c>
      <c r="D75" s="1">
        <v>13</v>
      </c>
      <c r="E75" s="1">
        <v>32</v>
      </c>
      <c r="F75" s="1">
        <v>16</v>
      </c>
      <c r="G75" s="1">
        <v>3</v>
      </c>
    </row>
    <row r="76" spans="1:7" x14ac:dyDescent="0.25">
      <c r="A76" s="1" t="s">
        <v>2581</v>
      </c>
      <c r="B76" s="1">
        <v>12</v>
      </c>
      <c r="C76" s="1">
        <v>3</v>
      </c>
      <c r="D76" s="1">
        <v>6</v>
      </c>
      <c r="E76" s="1">
        <v>0</v>
      </c>
      <c r="F76" s="1">
        <v>2</v>
      </c>
      <c r="G76" s="1">
        <v>4</v>
      </c>
    </row>
    <row r="77" spans="1:7" x14ac:dyDescent="0.25">
      <c r="A77" s="1" t="s">
        <v>2585</v>
      </c>
      <c r="B77" s="1">
        <v>0</v>
      </c>
      <c r="C77" s="1">
        <v>2</v>
      </c>
      <c r="D77" s="1">
        <v>0</v>
      </c>
      <c r="E77" s="1">
        <v>0</v>
      </c>
      <c r="F77" s="1">
        <v>0</v>
      </c>
      <c r="G77" s="1">
        <v>0</v>
      </c>
    </row>
    <row r="78" spans="1:7" x14ac:dyDescent="0.25">
      <c r="A78" s="1" t="s">
        <v>1744</v>
      </c>
      <c r="B78" s="1">
        <v>65</v>
      </c>
      <c r="C78" s="1">
        <v>25</v>
      </c>
      <c r="D78" s="1">
        <v>4</v>
      </c>
      <c r="E78" s="1">
        <v>45</v>
      </c>
      <c r="F78" s="1">
        <v>7</v>
      </c>
      <c r="G78" s="1">
        <v>9</v>
      </c>
    </row>
    <row r="79" spans="1:7" x14ac:dyDescent="0.25">
      <c r="A79" s="1" t="s">
        <v>2587</v>
      </c>
      <c r="B79" s="1">
        <v>0</v>
      </c>
      <c r="C79" s="1">
        <v>2</v>
      </c>
      <c r="D79" s="1">
        <v>0</v>
      </c>
      <c r="E79" s="1">
        <v>0</v>
      </c>
      <c r="F79" s="1">
        <v>0</v>
      </c>
      <c r="G79" s="1">
        <v>0</v>
      </c>
    </row>
    <row r="80" spans="1:7" x14ac:dyDescent="0.25">
      <c r="A80" s="1" t="s">
        <v>2591</v>
      </c>
      <c r="B80" s="1">
        <v>116</v>
      </c>
      <c r="C80" s="1">
        <v>88</v>
      </c>
      <c r="D80" s="1">
        <v>37</v>
      </c>
      <c r="E80" s="1">
        <v>28</v>
      </c>
      <c r="F80" s="1">
        <v>42</v>
      </c>
      <c r="G80" s="1">
        <v>9</v>
      </c>
    </row>
    <row r="81" spans="1:7" x14ac:dyDescent="0.25">
      <c r="A81" s="1" t="s">
        <v>2593</v>
      </c>
      <c r="B81" s="1">
        <v>344</v>
      </c>
      <c r="C81" s="1">
        <v>81</v>
      </c>
      <c r="D81" s="1">
        <v>117</v>
      </c>
      <c r="E81" s="1">
        <v>155</v>
      </c>
      <c r="F81" s="1">
        <v>45</v>
      </c>
      <c r="G81" s="1">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DB5BD-C255-4B04-988F-13CD45620D4B}">
  <dimension ref="A1:E1219"/>
  <sheetViews>
    <sheetView topLeftCell="A187" workbookViewId="0">
      <selection activeCell="E1" sqref="E1"/>
    </sheetView>
  </sheetViews>
  <sheetFormatPr defaultColWidth="8.85546875" defaultRowHeight="15" x14ac:dyDescent="0.25"/>
  <cols>
    <col min="1" max="1" width="21.42578125" style="1" customWidth="1"/>
    <col min="2" max="2" width="13.28515625" style="1" customWidth="1"/>
    <col min="3" max="3" width="34" style="1" customWidth="1"/>
    <col min="4" max="4" width="77.7109375" style="1" customWidth="1"/>
    <col min="5" max="16384" width="8.85546875" style="1"/>
  </cols>
  <sheetData>
    <row r="1" spans="1:5" x14ac:dyDescent="0.25">
      <c r="A1" s="1" t="s">
        <v>1205</v>
      </c>
      <c r="B1" s="1" t="s">
        <v>1</v>
      </c>
      <c r="C1" s="1" t="s">
        <v>2</v>
      </c>
      <c r="D1" s="1" t="s">
        <v>1206</v>
      </c>
      <c r="E1" s="1" t="s">
        <v>2836</v>
      </c>
    </row>
    <row r="2" spans="1:5" x14ac:dyDescent="0.25">
      <c r="A2" s="1" t="s">
        <v>1207</v>
      </c>
      <c r="B2" s="1" t="s">
        <v>1210</v>
      </c>
      <c r="C2" s="1" t="s">
        <v>1209</v>
      </c>
      <c r="D2" s="1" t="s">
        <v>1208</v>
      </c>
      <c r="E2" s="1" t="str">
        <f>VLOOKUP(B2,summary_livedata!A:T,1,FALSE)</f>
        <v>grid.251984.3</v>
      </c>
    </row>
    <row r="3" spans="1:5" x14ac:dyDescent="0.25">
      <c r="A3" s="1" t="s">
        <v>1207</v>
      </c>
      <c r="B3" s="1" t="s">
        <v>1212</v>
      </c>
      <c r="C3" s="1" t="s">
        <v>1211</v>
      </c>
      <c r="D3" s="1" t="s">
        <v>1208</v>
      </c>
      <c r="E3" s="1" t="str">
        <f>VLOOKUP(B3,summary_livedata!A:T,1,FALSE)</f>
        <v>grid.253990.4</v>
      </c>
    </row>
    <row r="4" spans="1:5" x14ac:dyDescent="0.25">
      <c r="A4" s="1" t="s">
        <v>1207</v>
      </c>
      <c r="B4" s="1" t="s">
        <v>1214</v>
      </c>
      <c r="C4" s="1" t="s">
        <v>1213</v>
      </c>
      <c r="D4" s="1" t="s">
        <v>1208</v>
      </c>
      <c r="E4" s="1" t="str">
        <f>VLOOKUP(B4,summary_livedata!A:T,1,FALSE)</f>
        <v>grid.468968.d</v>
      </c>
    </row>
    <row r="5" spans="1:5" x14ac:dyDescent="0.25">
      <c r="A5" s="1" t="s">
        <v>1207</v>
      </c>
      <c r="B5" s="1" t="s">
        <v>1216</v>
      </c>
      <c r="C5" s="1" t="s">
        <v>1215</v>
      </c>
      <c r="D5" s="1" t="s">
        <v>1208</v>
      </c>
      <c r="E5" s="1" t="str">
        <f>VLOOKUP(B5,summary_livedata!A:T,1,FALSE)</f>
        <v>grid.256872.c</v>
      </c>
    </row>
    <row r="6" spans="1:5" x14ac:dyDescent="0.25">
      <c r="A6" s="1" t="s">
        <v>1207</v>
      </c>
      <c r="B6" s="1" t="s">
        <v>1218</v>
      </c>
      <c r="C6" s="1" t="s">
        <v>1217</v>
      </c>
      <c r="D6" s="1" t="s">
        <v>1208</v>
      </c>
      <c r="E6" s="1" t="str">
        <f>VLOOKUP(B6,summary_livedata!A:T,1,FALSE)</f>
        <v>grid.410440.5</v>
      </c>
    </row>
    <row r="7" spans="1:5" x14ac:dyDescent="0.25">
      <c r="A7" s="1" t="s">
        <v>1207</v>
      </c>
      <c r="B7" s="1" t="s">
        <v>1220</v>
      </c>
      <c r="C7" s="1" t="s">
        <v>1219</v>
      </c>
      <c r="D7" s="1" t="s">
        <v>1208</v>
      </c>
      <c r="E7" s="1" t="str">
        <f>VLOOKUP(B7,summary_livedata!A:T,1,FALSE)</f>
        <v>grid.426999.9</v>
      </c>
    </row>
    <row r="8" spans="1:5" x14ac:dyDescent="0.25">
      <c r="A8" s="1" t="s">
        <v>1207</v>
      </c>
      <c r="B8" s="1" t="s">
        <v>1222</v>
      </c>
      <c r="C8" s="1" t="s">
        <v>1221</v>
      </c>
      <c r="D8" s="1" t="s">
        <v>1208</v>
      </c>
      <c r="E8" s="1" t="str">
        <f>VLOOKUP(B8,summary_livedata!A:T,1,FALSE)</f>
        <v>grid.447579.c</v>
      </c>
    </row>
    <row r="9" spans="1:5" x14ac:dyDescent="0.25">
      <c r="A9" s="1" t="s">
        <v>1207</v>
      </c>
      <c r="B9" s="1" t="s">
        <v>665</v>
      </c>
      <c r="C9" s="1" t="s">
        <v>1223</v>
      </c>
      <c r="D9" s="1" t="s">
        <v>1208</v>
      </c>
      <c r="E9" s="1" t="str">
        <f>VLOOKUP(B9,summary_livedata!A:T,1,FALSE)</f>
        <v>grid.70738.3b</v>
      </c>
    </row>
    <row r="10" spans="1:5" x14ac:dyDescent="0.25">
      <c r="A10" s="1" t="s">
        <v>1207</v>
      </c>
      <c r="B10" s="1" t="s">
        <v>1225</v>
      </c>
      <c r="C10" s="1" t="s">
        <v>1224</v>
      </c>
      <c r="D10" s="1" t="s">
        <v>1208</v>
      </c>
      <c r="E10" s="1" t="str">
        <f>VLOOKUP(B10,summary_livedata!A:T,1,FALSE)</f>
        <v>grid.265896.6</v>
      </c>
    </row>
    <row r="11" spans="1:5" x14ac:dyDescent="0.25">
      <c r="A11" s="1" t="s">
        <v>1207</v>
      </c>
      <c r="B11" s="1" t="s">
        <v>1227</v>
      </c>
      <c r="C11" s="1" t="s">
        <v>1226</v>
      </c>
      <c r="D11" s="1" t="s">
        <v>1208</v>
      </c>
      <c r="E11" s="1" t="str">
        <f>VLOOKUP(B11,summary_livedata!A:T,1,FALSE)</f>
        <v>grid.487830.0</v>
      </c>
    </row>
    <row r="12" spans="1:5" x14ac:dyDescent="0.25">
      <c r="A12" s="1" t="s">
        <v>1207</v>
      </c>
      <c r="B12" s="1" t="s">
        <v>1229</v>
      </c>
      <c r="C12" s="1" t="s">
        <v>1228</v>
      </c>
      <c r="D12" s="1" t="s">
        <v>1208</v>
      </c>
      <c r="E12" s="1" t="str">
        <f>VLOOKUP(B12,summary_livedata!A:T,1,FALSE)</f>
        <v>grid.266426.2</v>
      </c>
    </row>
    <row r="13" spans="1:5" x14ac:dyDescent="0.25">
      <c r="A13" s="1" t="s">
        <v>1207</v>
      </c>
      <c r="B13" s="1" t="s">
        <v>208</v>
      </c>
      <c r="C13" s="1" t="s">
        <v>1230</v>
      </c>
      <c r="D13" s="1" t="s">
        <v>1208</v>
      </c>
      <c r="E13" s="1" t="str">
        <f>VLOOKUP(B13,summary_livedata!A:T,1,FALSE)</f>
        <v>grid.410445.0</v>
      </c>
    </row>
    <row r="14" spans="1:5" x14ac:dyDescent="0.25">
      <c r="A14" s="1" t="s">
        <v>1207</v>
      </c>
      <c r="B14" s="1" t="s">
        <v>1232</v>
      </c>
      <c r="C14" s="1" t="s">
        <v>1231</v>
      </c>
      <c r="D14" s="1" t="s">
        <v>1208</v>
      </c>
      <c r="E14" s="1" t="str">
        <f>VLOOKUP(B14,summary_livedata!A:T,1,FALSE)</f>
        <v>grid.441304.6</v>
      </c>
    </row>
    <row r="15" spans="1:5" x14ac:dyDescent="0.25">
      <c r="A15" s="1" t="s">
        <v>1207</v>
      </c>
      <c r="B15" s="1" t="s">
        <v>1234</v>
      </c>
      <c r="C15" s="1" t="s">
        <v>1233</v>
      </c>
      <c r="D15" s="1" t="s">
        <v>1208</v>
      </c>
      <c r="E15" s="1" t="str">
        <f>VLOOKUP(B15,summary_livedata!A:T,1,FALSE)</f>
        <v>grid.447569.d</v>
      </c>
    </row>
    <row r="16" spans="1:5" x14ac:dyDescent="0.25">
      <c r="A16" s="1" t="s">
        <v>1207</v>
      </c>
      <c r="B16" s="1" t="s">
        <v>1237</v>
      </c>
      <c r="C16" s="1" t="s">
        <v>1236</v>
      </c>
      <c r="D16" s="1" t="s">
        <v>1235</v>
      </c>
      <c r="E16" s="1" t="str">
        <f>VLOOKUP(B16,summary_livedata!A:T,1,FALSE)</f>
        <v>grid.251789.0</v>
      </c>
    </row>
    <row r="17" spans="1:5" x14ac:dyDescent="0.25">
      <c r="A17" s="1" t="s">
        <v>1207</v>
      </c>
      <c r="B17" s="1" t="s">
        <v>1239</v>
      </c>
      <c r="C17" s="1" t="s">
        <v>1238</v>
      </c>
      <c r="D17" s="1" t="s">
        <v>1235</v>
      </c>
      <c r="E17" s="1" t="str">
        <f>VLOOKUP(B17,summary_livedata!A:T,1,FALSE)</f>
        <v>grid.468732.c</v>
      </c>
    </row>
    <row r="18" spans="1:5" x14ac:dyDescent="0.25">
      <c r="A18" s="1" t="s">
        <v>1207</v>
      </c>
      <c r="B18" s="1" t="s">
        <v>1241</v>
      </c>
      <c r="C18" s="1" t="s">
        <v>1240</v>
      </c>
      <c r="D18" s="1" t="s">
        <v>1235</v>
      </c>
      <c r="E18" s="1" t="str">
        <f>VLOOKUP(B18,summary_livedata!A:T,1,FALSE)</f>
        <v>grid.450341.7</v>
      </c>
    </row>
    <row r="19" spans="1:5" x14ac:dyDescent="0.25">
      <c r="A19" s="1" t="s">
        <v>1207</v>
      </c>
      <c r="B19" s="1" t="s">
        <v>1243</v>
      </c>
      <c r="C19" s="1" t="s">
        <v>1242</v>
      </c>
      <c r="D19" s="1" t="s">
        <v>1235</v>
      </c>
      <c r="E19" s="1" t="str">
        <f>VLOOKUP(B19,summary_livedata!A:T,1,FALSE)</f>
        <v>grid.252222.7</v>
      </c>
    </row>
    <row r="20" spans="1:5" x14ac:dyDescent="0.25">
      <c r="A20" s="1" t="s">
        <v>1207</v>
      </c>
      <c r="B20" s="1" t="s">
        <v>1245</v>
      </c>
      <c r="C20" s="1" t="s">
        <v>1244</v>
      </c>
      <c r="D20" s="1" t="s">
        <v>1235</v>
      </c>
      <c r="E20" s="1" t="str">
        <f>VLOOKUP(B20,summary_livedata!A:T,1,FALSE)</f>
        <v>grid.252549.d</v>
      </c>
    </row>
    <row r="21" spans="1:5" x14ac:dyDescent="0.25">
      <c r="A21" s="1" t="s">
        <v>1207</v>
      </c>
      <c r="B21" s="1" t="s">
        <v>1247</v>
      </c>
      <c r="C21" s="1" t="s">
        <v>1246</v>
      </c>
      <c r="D21" s="1" t="s">
        <v>1235</v>
      </c>
      <c r="E21" s="1" t="str">
        <f>VLOOKUP(B21,summary_livedata!A:T,1,FALSE)</f>
        <v>grid.423053.3</v>
      </c>
    </row>
    <row r="22" spans="1:5" x14ac:dyDescent="0.25">
      <c r="A22" s="1" t="s">
        <v>1207</v>
      </c>
      <c r="B22" s="1" t="s">
        <v>1249</v>
      </c>
      <c r="C22" s="1" t="s">
        <v>1248</v>
      </c>
      <c r="D22" s="1" t="s">
        <v>1235</v>
      </c>
      <c r="E22" s="1" t="str">
        <f>VLOOKUP(B22,summary_livedata!A:T,1,FALSE)</f>
        <v>grid.252657.1</v>
      </c>
    </row>
    <row r="23" spans="1:5" x14ac:dyDescent="0.25">
      <c r="A23" s="1" t="s">
        <v>1207</v>
      </c>
      <c r="B23" s="1" t="s">
        <v>1251</v>
      </c>
      <c r="C23" s="1" t="s">
        <v>1250</v>
      </c>
      <c r="D23" s="1" t="s">
        <v>1235</v>
      </c>
      <c r="E23" s="1" t="str">
        <f>VLOOKUP(B23,summary_livedata!A:T,1,FALSE)</f>
        <v>grid.252858.0</v>
      </c>
    </row>
    <row r="24" spans="1:5" x14ac:dyDescent="0.25">
      <c r="A24" s="1" t="s">
        <v>1207</v>
      </c>
      <c r="B24" s="1" t="s">
        <v>1253</v>
      </c>
      <c r="C24" s="1" t="s">
        <v>1252</v>
      </c>
      <c r="D24" s="1" t="s">
        <v>1235</v>
      </c>
      <c r="E24" s="1" t="str">
        <f>VLOOKUP(B24,summary_livedata!A:T,1,FALSE)</f>
        <v>grid.252950.9</v>
      </c>
    </row>
    <row r="25" spans="1:5" x14ac:dyDescent="0.25">
      <c r="A25" s="1" t="s">
        <v>1207</v>
      </c>
      <c r="B25" s="1" t="s">
        <v>1255</v>
      </c>
      <c r="C25" s="1" t="s">
        <v>1254</v>
      </c>
      <c r="D25" s="1" t="s">
        <v>1235</v>
      </c>
      <c r="E25" s="1" t="str">
        <f>VLOOKUP(B25,summary_livedata!A:T,1,FALSE)</f>
        <v>grid.432711.2</v>
      </c>
    </row>
    <row r="26" spans="1:5" x14ac:dyDescent="0.25">
      <c r="A26" s="1" t="s">
        <v>1207</v>
      </c>
      <c r="B26" s="1" t="s">
        <v>1257</v>
      </c>
      <c r="C26" s="1" t="s">
        <v>1256</v>
      </c>
      <c r="D26" s="1" t="s">
        <v>1235</v>
      </c>
      <c r="E26" s="1" t="str">
        <f>VLOOKUP(B26,summary_livedata!A:T,1,FALSE)</f>
        <v>grid.461937.e</v>
      </c>
    </row>
    <row r="27" spans="1:5" x14ac:dyDescent="0.25">
      <c r="A27" s="1" t="s">
        <v>1207</v>
      </c>
      <c r="B27" s="1" t="s">
        <v>1259</v>
      </c>
      <c r="C27" s="1" t="s">
        <v>1258</v>
      </c>
      <c r="D27" s="1" t="s">
        <v>1235</v>
      </c>
      <c r="E27" s="1" t="e">
        <f>VLOOKUP(B27,summary_livedata!A:T,1,FALSE)</f>
        <v>#N/A</v>
      </c>
    </row>
    <row r="28" spans="1:5" x14ac:dyDescent="0.25">
      <c r="A28" s="1" t="s">
        <v>1207</v>
      </c>
      <c r="B28" s="1" t="s">
        <v>1261</v>
      </c>
      <c r="C28" s="1" t="s">
        <v>1260</v>
      </c>
      <c r="D28" s="1" t="s">
        <v>1235</v>
      </c>
      <c r="E28" s="1" t="str">
        <f>VLOOKUP(B28,summary_livedata!A:T,1,FALSE)</f>
        <v>grid.411695.e</v>
      </c>
    </row>
    <row r="29" spans="1:5" x14ac:dyDescent="0.25">
      <c r="A29" s="1" t="s">
        <v>1207</v>
      </c>
      <c r="B29" s="1" t="s">
        <v>1263</v>
      </c>
      <c r="C29" s="1" t="s">
        <v>1262</v>
      </c>
      <c r="D29" s="1" t="s">
        <v>1235</v>
      </c>
      <c r="E29" s="1" t="str">
        <f>VLOOKUP(B29,summary_livedata!A:T,1,FALSE)</f>
        <v>grid.183006.c</v>
      </c>
    </row>
    <row r="30" spans="1:5" x14ac:dyDescent="0.25">
      <c r="A30" s="1" t="s">
        <v>1207</v>
      </c>
      <c r="B30" s="1" t="s">
        <v>1265</v>
      </c>
      <c r="C30" s="1" t="s">
        <v>1264</v>
      </c>
      <c r="D30" s="1" t="s">
        <v>1235</v>
      </c>
      <c r="E30" s="1" t="str">
        <f>VLOOKUP(B30,summary_livedata!A:T,1,FALSE)</f>
        <v>grid.423226.3</v>
      </c>
    </row>
    <row r="31" spans="1:5" x14ac:dyDescent="0.25">
      <c r="A31" s="1" t="s">
        <v>1207</v>
      </c>
      <c r="B31" s="1" t="s">
        <v>1267</v>
      </c>
      <c r="C31" s="1" t="s">
        <v>1266</v>
      </c>
      <c r="D31" s="1" t="s">
        <v>1235</v>
      </c>
      <c r="E31" s="1" t="e">
        <f>VLOOKUP(B31,summary_livedata!A:T,1,FALSE)</f>
        <v>#N/A</v>
      </c>
    </row>
    <row r="32" spans="1:5" x14ac:dyDescent="0.25">
      <c r="A32" s="1" t="s">
        <v>1207</v>
      </c>
      <c r="B32" s="1" t="s">
        <v>1269</v>
      </c>
      <c r="C32" s="1" t="s">
        <v>1268</v>
      </c>
      <c r="D32" s="1" t="s">
        <v>1235</v>
      </c>
      <c r="E32" s="1" t="str">
        <f>VLOOKUP(B32,summary_livedata!A:T,1,FALSE)</f>
        <v>grid.253547.2</v>
      </c>
    </row>
    <row r="33" spans="1:5" x14ac:dyDescent="0.25">
      <c r="A33" s="1" t="s">
        <v>1207</v>
      </c>
      <c r="B33" s="1" t="s">
        <v>1271</v>
      </c>
      <c r="C33" s="1" t="s">
        <v>1270</v>
      </c>
      <c r="D33" s="1" t="s">
        <v>1235</v>
      </c>
      <c r="E33" s="1" t="str">
        <f>VLOOKUP(B33,summary_livedata!A:T,1,FALSE)</f>
        <v>grid.155203.0</v>
      </c>
    </row>
    <row r="34" spans="1:5" x14ac:dyDescent="0.25">
      <c r="A34" s="1" t="s">
        <v>1207</v>
      </c>
      <c r="B34" s="1" t="s">
        <v>1273</v>
      </c>
      <c r="C34" s="1" t="s">
        <v>1272</v>
      </c>
      <c r="D34" s="1" t="s">
        <v>1235</v>
      </c>
      <c r="E34" s="1" t="str">
        <f>VLOOKUP(B34,summary_livedata!A:T,1,FALSE)</f>
        <v>grid.253561.6</v>
      </c>
    </row>
    <row r="35" spans="1:5" x14ac:dyDescent="0.25">
      <c r="A35" s="1" t="s">
        <v>1207</v>
      </c>
      <c r="B35" s="1" t="s">
        <v>1275</v>
      </c>
      <c r="C35" s="1" t="s">
        <v>1274</v>
      </c>
      <c r="D35" s="1" t="s">
        <v>1235</v>
      </c>
      <c r="E35" s="1" t="str">
        <f>VLOOKUP(B35,summary_livedata!A:T,1,FALSE)</f>
        <v>grid.253557.3</v>
      </c>
    </row>
    <row r="36" spans="1:5" x14ac:dyDescent="0.25">
      <c r="A36" s="1" t="s">
        <v>1207</v>
      </c>
      <c r="B36" s="1" t="s">
        <v>1277</v>
      </c>
      <c r="C36" s="1" t="s">
        <v>1276</v>
      </c>
      <c r="D36" s="1" t="s">
        <v>1235</v>
      </c>
      <c r="E36" s="1" t="str">
        <f>VLOOKUP(B36,summary_livedata!A:T,1,FALSE)</f>
        <v>grid.253558.c</v>
      </c>
    </row>
    <row r="37" spans="1:5" x14ac:dyDescent="0.25">
      <c r="A37" s="1" t="s">
        <v>1207</v>
      </c>
      <c r="B37" s="1" t="s">
        <v>1279</v>
      </c>
      <c r="C37" s="1" t="s">
        <v>1278</v>
      </c>
      <c r="D37" s="1" t="s">
        <v>1235</v>
      </c>
      <c r="E37" s="1" t="str">
        <f>VLOOKUP(B37,summary_livedata!A:T,1,FALSE)</f>
        <v>grid.253559.d</v>
      </c>
    </row>
    <row r="38" spans="1:5" x14ac:dyDescent="0.25">
      <c r="A38" s="1" t="s">
        <v>1207</v>
      </c>
      <c r="B38" s="1" t="s">
        <v>1281</v>
      </c>
      <c r="C38" s="1" t="s">
        <v>1280</v>
      </c>
      <c r="D38" s="1" t="s">
        <v>1235</v>
      </c>
      <c r="E38" s="1" t="str">
        <f>VLOOKUP(B38,summary_livedata!A:T,1,FALSE)</f>
        <v>grid.213902.b</v>
      </c>
    </row>
    <row r="39" spans="1:5" x14ac:dyDescent="0.25">
      <c r="A39" s="1" t="s">
        <v>1207</v>
      </c>
      <c r="B39" s="1" t="s">
        <v>1283</v>
      </c>
      <c r="C39" s="1" t="s">
        <v>1282</v>
      </c>
      <c r="D39" s="1" t="s">
        <v>1235</v>
      </c>
      <c r="E39" s="1" t="str">
        <f>VLOOKUP(B39,summary_livedata!A:T,1,FALSE)</f>
        <v>grid.253564.3</v>
      </c>
    </row>
    <row r="40" spans="1:5" x14ac:dyDescent="0.25">
      <c r="A40" s="1" t="s">
        <v>1207</v>
      </c>
      <c r="B40" s="1" t="s">
        <v>1285</v>
      </c>
      <c r="C40" s="1" t="s">
        <v>1284</v>
      </c>
      <c r="D40" s="1" t="s">
        <v>1235</v>
      </c>
      <c r="E40" s="1" t="str">
        <f>VLOOKUP(B40,summary_livedata!A:T,1,FALSE)</f>
        <v>grid.454649.e</v>
      </c>
    </row>
    <row r="41" spans="1:5" x14ac:dyDescent="0.25">
      <c r="A41" s="1" t="s">
        <v>1207</v>
      </c>
      <c r="B41" s="1" t="s">
        <v>1287</v>
      </c>
      <c r="C41" s="1" t="s">
        <v>1286</v>
      </c>
      <c r="D41" s="1" t="s">
        <v>1235</v>
      </c>
      <c r="E41" s="1" t="str">
        <f>VLOOKUP(B41,summary_livedata!A:T,1,FALSE)</f>
        <v>grid.468748.1</v>
      </c>
    </row>
    <row r="42" spans="1:5" x14ac:dyDescent="0.25">
      <c r="A42" s="1" t="s">
        <v>1207</v>
      </c>
      <c r="B42" s="1" t="s">
        <v>1289</v>
      </c>
      <c r="C42" s="1" t="s">
        <v>1288</v>
      </c>
      <c r="D42" s="1" t="s">
        <v>1235</v>
      </c>
      <c r="E42" s="1" t="str">
        <f>VLOOKUP(B42,summary_livedata!A:T,1,FALSE)</f>
        <v>grid.436075.3</v>
      </c>
    </row>
    <row r="43" spans="1:5" x14ac:dyDescent="0.25">
      <c r="A43" s="1" t="s">
        <v>1207</v>
      </c>
      <c r="B43" s="1" t="s">
        <v>1291</v>
      </c>
      <c r="C43" s="1" t="s">
        <v>1290</v>
      </c>
      <c r="D43" s="1" t="s">
        <v>1235</v>
      </c>
      <c r="E43" s="1" t="str">
        <f>VLOOKUP(B43,summary_livedata!A:T,1,FALSE)</f>
        <v>grid.446545.2</v>
      </c>
    </row>
    <row r="44" spans="1:5" x14ac:dyDescent="0.25">
      <c r="A44" s="1" t="s">
        <v>1207</v>
      </c>
      <c r="B44" s="1" t="s">
        <v>1212</v>
      </c>
      <c r="C44" s="1" t="s">
        <v>1211</v>
      </c>
      <c r="D44" s="1" t="s">
        <v>1235</v>
      </c>
      <c r="E44" s="1" t="str">
        <f>VLOOKUP(B44,summary_livedata!A:T,1,FALSE)</f>
        <v>grid.253990.4</v>
      </c>
    </row>
    <row r="45" spans="1:5" x14ac:dyDescent="0.25">
      <c r="A45" s="1" t="s">
        <v>1207</v>
      </c>
      <c r="B45" s="1" t="s">
        <v>721</v>
      </c>
      <c r="C45" s="1" t="s">
        <v>1292</v>
      </c>
      <c r="D45" s="1" t="s">
        <v>1235</v>
      </c>
      <c r="E45" s="1" t="str">
        <f>VLOOKUP(B45,summary_livedata!A:T,1,FALSE)</f>
        <v>grid.254250.4</v>
      </c>
    </row>
    <row r="46" spans="1:5" x14ac:dyDescent="0.25">
      <c r="A46" s="1" t="s">
        <v>1207</v>
      </c>
      <c r="B46" s="1" t="s">
        <v>1294</v>
      </c>
      <c r="C46" s="1" t="s">
        <v>1293</v>
      </c>
      <c r="D46" s="1" t="s">
        <v>1235</v>
      </c>
      <c r="E46" s="1" t="str">
        <f>VLOOKUP(B46,summary_livedata!A:T,1,FALSE)</f>
        <v>grid.254251.5</v>
      </c>
    </row>
    <row r="47" spans="1:5" x14ac:dyDescent="0.25">
      <c r="A47" s="1" t="s">
        <v>1207</v>
      </c>
      <c r="B47" s="1" t="s">
        <v>1296</v>
      </c>
      <c r="C47" s="1" t="s">
        <v>1295</v>
      </c>
      <c r="D47" s="1" t="s">
        <v>1235</v>
      </c>
      <c r="E47" s="1" t="str">
        <f>VLOOKUP(B47,summary_livedata!A:T,1,FALSE)</f>
        <v>grid.461990.3</v>
      </c>
    </row>
    <row r="48" spans="1:5" x14ac:dyDescent="0.25">
      <c r="A48" s="1" t="s">
        <v>1207</v>
      </c>
      <c r="B48" s="1" t="s">
        <v>1298</v>
      </c>
      <c r="C48" s="1" t="s">
        <v>1297</v>
      </c>
      <c r="D48" s="1" t="s">
        <v>1235</v>
      </c>
      <c r="E48" s="1" t="str">
        <f>VLOOKUP(B48,summary_livedata!A:T,1,FALSE)</f>
        <v>grid.420445.3</v>
      </c>
    </row>
    <row r="49" spans="1:5" x14ac:dyDescent="0.25">
      <c r="A49" s="1" t="s">
        <v>1207</v>
      </c>
      <c r="B49" s="1" t="s">
        <v>1300</v>
      </c>
      <c r="C49" s="1" t="s">
        <v>1299</v>
      </c>
      <c r="D49" s="1" t="s">
        <v>1235</v>
      </c>
      <c r="E49" s="1" t="str">
        <f>VLOOKUP(B49,summary_livedata!A:T,1,FALSE)</f>
        <v>grid.421308.c</v>
      </c>
    </row>
    <row r="50" spans="1:5" x14ac:dyDescent="0.25">
      <c r="A50" s="1" t="s">
        <v>1207</v>
      </c>
      <c r="B50" s="1" t="s">
        <v>1302</v>
      </c>
      <c r="C50" s="1" t="s">
        <v>1301</v>
      </c>
      <c r="D50" s="1" t="s">
        <v>1235</v>
      </c>
      <c r="E50" s="1" t="str">
        <f>VLOOKUP(B50,summary_livedata!A:T,1,FALSE)</f>
        <v>grid.421309.d</v>
      </c>
    </row>
    <row r="51" spans="1:5" x14ac:dyDescent="0.25">
      <c r="A51" s="1" t="s">
        <v>1207</v>
      </c>
      <c r="B51" s="1" t="s">
        <v>1304</v>
      </c>
      <c r="C51" s="1" t="s">
        <v>1303</v>
      </c>
      <c r="D51" s="1" t="s">
        <v>1235</v>
      </c>
      <c r="E51" s="1" t="str">
        <f>VLOOKUP(B51,summary_livedata!A:T,1,FALSE)</f>
        <v>grid.426771.1</v>
      </c>
    </row>
    <row r="52" spans="1:5" x14ac:dyDescent="0.25">
      <c r="A52" s="1" t="s">
        <v>1207</v>
      </c>
      <c r="B52" s="1" t="s">
        <v>1306</v>
      </c>
      <c r="C52" s="1" t="s">
        <v>1305</v>
      </c>
      <c r="D52" s="1" t="s">
        <v>1235</v>
      </c>
      <c r="E52" s="1" t="str">
        <f>VLOOKUP(B52,summary_livedata!A:T,1,FALSE)</f>
        <v>grid.468782.7</v>
      </c>
    </row>
    <row r="53" spans="1:5" x14ac:dyDescent="0.25">
      <c r="A53" s="1" t="s">
        <v>1207</v>
      </c>
      <c r="B53" s="1" t="s">
        <v>1308</v>
      </c>
      <c r="C53" s="1" t="s">
        <v>1307</v>
      </c>
      <c r="D53" s="1" t="s">
        <v>1235</v>
      </c>
      <c r="E53" s="1" t="str">
        <f>VLOOKUP(B53,summary_livedata!A:T,1,FALSE)</f>
        <v>grid.468790.4</v>
      </c>
    </row>
    <row r="54" spans="1:5" x14ac:dyDescent="0.25">
      <c r="A54" s="1" t="s">
        <v>1207</v>
      </c>
      <c r="B54" s="1" t="s">
        <v>1310</v>
      </c>
      <c r="C54" s="1" t="s">
        <v>1309</v>
      </c>
      <c r="D54" s="1" t="s">
        <v>1235</v>
      </c>
      <c r="E54" s="1" t="str">
        <f>VLOOKUP(B54,summary_livedata!A:T,1,FALSE)</f>
        <v>grid.254498.6</v>
      </c>
    </row>
    <row r="55" spans="1:5" x14ac:dyDescent="0.25">
      <c r="A55" s="1" t="s">
        <v>1207</v>
      </c>
      <c r="B55" s="1" t="s">
        <v>1312</v>
      </c>
      <c r="C55" s="1" t="s">
        <v>1311</v>
      </c>
      <c r="D55" s="1" t="s">
        <v>1235</v>
      </c>
      <c r="E55" s="1" t="str">
        <f>VLOOKUP(B55,summary_livedata!A:T,1,FALSE)</f>
        <v>grid.421330.7</v>
      </c>
    </row>
    <row r="56" spans="1:5" x14ac:dyDescent="0.25">
      <c r="A56" s="1" t="s">
        <v>1207</v>
      </c>
      <c r="B56" s="1" t="s">
        <v>1314</v>
      </c>
      <c r="C56" s="1" t="s">
        <v>1313</v>
      </c>
      <c r="D56" s="1" t="s">
        <v>1235</v>
      </c>
      <c r="E56" s="1" t="str">
        <f>VLOOKUP(B56,summary_livedata!A:T,1,FALSE)</f>
        <v>grid.517745.5</v>
      </c>
    </row>
    <row r="57" spans="1:5" x14ac:dyDescent="0.25">
      <c r="A57" s="1" t="s">
        <v>1207</v>
      </c>
      <c r="B57" s="1" t="s">
        <v>1316</v>
      </c>
      <c r="C57" s="1" t="s">
        <v>1315</v>
      </c>
      <c r="D57" s="1" t="s">
        <v>1235</v>
      </c>
      <c r="E57" s="1" t="str">
        <f>VLOOKUP(B57,summary_livedata!A:T,1,FALSE)</f>
        <v>grid.421412.0</v>
      </c>
    </row>
    <row r="58" spans="1:5" x14ac:dyDescent="0.25">
      <c r="A58" s="1" t="s">
        <v>1207</v>
      </c>
      <c r="B58" s="1" t="s">
        <v>1318</v>
      </c>
      <c r="C58" s="1" t="s">
        <v>1317</v>
      </c>
      <c r="D58" s="1" t="s">
        <v>1235</v>
      </c>
      <c r="E58" s="1" t="str">
        <f>VLOOKUP(B58,summary_livedata!A:T,1,FALSE)</f>
        <v>grid.448967.0</v>
      </c>
    </row>
    <row r="59" spans="1:5" x14ac:dyDescent="0.25">
      <c r="A59" s="1" t="s">
        <v>1207</v>
      </c>
      <c r="B59" s="1" t="s">
        <v>1320</v>
      </c>
      <c r="C59" s="1" t="s">
        <v>1319</v>
      </c>
      <c r="D59" s="1" t="s">
        <v>1235</v>
      </c>
      <c r="E59" s="1" t="str">
        <f>VLOOKUP(B59,summary_livedata!A:T,1,FALSE)</f>
        <v>grid.441139.a</v>
      </c>
    </row>
    <row r="60" spans="1:5" x14ac:dyDescent="0.25">
      <c r="A60" s="1" t="s">
        <v>1207</v>
      </c>
      <c r="B60" s="1" t="s">
        <v>1322</v>
      </c>
      <c r="C60" s="1" t="s">
        <v>1321</v>
      </c>
      <c r="D60" s="1" t="s">
        <v>1235</v>
      </c>
      <c r="E60" s="1" t="str">
        <f>VLOOKUP(B60,summary_livedata!A:T,1,FALSE)</f>
        <v>grid.462042.6</v>
      </c>
    </row>
    <row r="61" spans="1:5" x14ac:dyDescent="0.25">
      <c r="A61" s="1" t="s">
        <v>1207</v>
      </c>
      <c r="B61" s="1" t="s">
        <v>1324</v>
      </c>
      <c r="C61" s="1" t="s">
        <v>1323</v>
      </c>
      <c r="D61" s="1" t="s">
        <v>1235</v>
      </c>
      <c r="E61" s="1" t="str">
        <f>VLOOKUP(B61,summary_livedata!A:T,1,FALSE)</f>
        <v>grid.446648.c</v>
      </c>
    </row>
    <row r="62" spans="1:5" x14ac:dyDescent="0.25">
      <c r="A62" s="1" t="s">
        <v>1207</v>
      </c>
      <c r="B62" s="1" t="s">
        <v>1326</v>
      </c>
      <c r="C62" s="1" t="s">
        <v>1325</v>
      </c>
      <c r="D62" s="1" t="s">
        <v>1235</v>
      </c>
      <c r="E62" s="1" t="str">
        <f>VLOOKUP(B62,summary_livedata!A:T,1,FALSE)</f>
        <v>grid.255148.f</v>
      </c>
    </row>
    <row r="63" spans="1:5" x14ac:dyDescent="0.25">
      <c r="A63" s="1" t="s">
        <v>1207</v>
      </c>
      <c r="B63" s="1" t="s">
        <v>1328</v>
      </c>
      <c r="C63" s="1" t="s">
        <v>1327</v>
      </c>
      <c r="D63" s="1" t="s">
        <v>1235</v>
      </c>
      <c r="E63" s="1" t="str">
        <f>VLOOKUP(B63,summary_livedata!A:T,1,FALSE)</f>
        <v>grid.420859.2</v>
      </c>
    </row>
    <row r="64" spans="1:5" x14ac:dyDescent="0.25">
      <c r="A64" s="1" t="s">
        <v>1207</v>
      </c>
      <c r="B64" s="1" t="s">
        <v>1330</v>
      </c>
      <c r="C64" s="1" t="s">
        <v>1329</v>
      </c>
      <c r="D64" s="1" t="s">
        <v>1235</v>
      </c>
      <c r="E64" s="1" t="str">
        <f>VLOOKUP(B64,summary_livedata!A:T,1,FALSE)</f>
        <v>grid.420892.5</v>
      </c>
    </row>
    <row r="65" spans="1:5" x14ac:dyDescent="0.25">
      <c r="A65" s="1" t="s">
        <v>1207</v>
      </c>
      <c r="B65" s="1" t="s">
        <v>1332</v>
      </c>
      <c r="C65" s="1" t="s">
        <v>1331</v>
      </c>
      <c r="D65" s="1" t="s">
        <v>1235</v>
      </c>
      <c r="E65" s="1" t="e">
        <f>VLOOKUP(B65,summary_livedata!A:T,1,FALSE)</f>
        <v>#N/A</v>
      </c>
    </row>
    <row r="66" spans="1:5" x14ac:dyDescent="0.25">
      <c r="A66" s="1" t="s">
        <v>1207</v>
      </c>
      <c r="B66" s="1" t="s">
        <v>1334</v>
      </c>
      <c r="C66" s="1" t="s">
        <v>1333</v>
      </c>
      <c r="D66" s="1" t="s">
        <v>1235</v>
      </c>
      <c r="E66" s="1" t="str">
        <f>VLOOKUP(B66,summary_livedata!A:T,1,FALSE)</f>
        <v>grid.421205.0</v>
      </c>
    </row>
    <row r="67" spans="1:5" x14ac:dyDescent="0.25">
      <c r="A67" s="1" t="s">
        <v>1207</v>
      </c>
      <c r="B67" s="1" t="s">
        <v>1336</v>
      </c>
      <c r="C67" s="1" t="s">
        <v>1335</v>
      </c>
      <c r="D67" s="1" t="s">
        <v>1235</v>
      </c>
      <c r="E67" s="1" t="str">
        <f>VLOOKUP(B67,summary_livedata!A:T,1,FALSE)</f>
        <v>grid.462213.0</v>
      </c>
    </row>
    <row r="68" spans="1:5" x14ac:dyDescent="0.25">
      <c r="A68" s="1" t="s">
        <v>1207</v>
      </c>
      <c r="B68" s="1" t="s">
        <v>1338</v>
      </c>
      <c r="C68" s="1" t="s">
        <v>1337</v>
      </c>
      <c r="D68" s="1" t="s">
        <v>1235</v>
      </c>
      <c r="E68" s="1" t="str">
        <f>VLOOKUP(B68,summary_livedata!A:T,1,FALSE)</f>
        <v>grid.434524.0</v>
      </c>
    </row>
    <row r="69" spans="1:5" x14ac:dyDescent="0.25">
      <c r="A69" s="1" t="s">
        <v>1207</v>
      </c>
      <c r="B69" s="1" t="s">
        <v>1340</v>
      </c>
      <c r="C69" s="1" t="s">
        <v>1339</v>
      </c>
      <c r="D69" s="1" t="s">
        <v>1235</v>
      </c>
      <c r="E69" s="1" t="str">
        <f>VLOOKUP(B69,summary_livedata!A:T,1,FALSE)</f>
        <v>grid.428732.8</v>
      </c>
    </row>
    <row r="70" spans="1:5" x14ac:dyDescent="0.25">
      <c r="A70" s="1" t="s">
        <v>1207</v>
      </c>
      <c r="B70" s="1" t="s">
        <v>1342</v>
      </c>
      <c r="C70" s="1" t="s">
        <v>1341</v>
      </c>
      <c r="D70" s="1" t="s">
        <v>1235</v>
      </c>
      <c r="E70" s="1" t="str">
        <f>VLOOKUP(B70,summary_livedata!A:T,1,FALSE)</f>
        <v>grid.434838.0</v>
      </c>
    </row>
    <row r="71" spans="1:5" x14ac:dyDescent="0.25">
      <c r="A71" s="1" t="s">
        <v>1207</v>
      </c>
      <c r="B71" s="1" t="s">
        <v>376</v>
      </c>
      <c r="C71" s="1" t="s">
        <v>1343</v>
      </c>
      <c r="D71" s="1" t="s">
        <v>1235</v>
      </c>
      <c r="E71" s="1" t="str">
        <f>VLOOKUP(B71,summary_livedata!A:T,1,FALSE)</f>
        <v>grid.256304.6</v>
      </c>
    </row>
    <row r="72" spans="1:5" x14ac:dyDescent="0.25">
      <c r="A72" s="1" t="s">
        <v>1207</v>
      </c>
      <c r="B72" s="1" t="s">
        <v>1345</v>
      </c>
      <c r="C72" s="1" t="s">
        <v>1344</v>
      </c>
      <c r="D72" s="1" t="s">
        <v>1235</v>
      </c>
      <c r="E72" s="1" t="str">
        <f>VLOOKUP(B72,summary_livedata!A:T,1,FALSE)</f>
        <v>grid.508417.f</v>
      </c>
    </row>
    <row r="73" spans="1:5" x14ac:dyDescent="0.25">
      <c r="A73" s="1" t="s">
        <v>1207</v>
      </c>
      <c r="B73" s="1" t="s">
        <v>1347</v>
      </c>
      <c r="C73" s="1" t="s">
        <v>1346</v>
      </c>
      <c r="D73" s="1" t="s">
        <v>1235</v>
      </c>
      <c r="E73" s="1" t="str">
        <f>VLOOKUP(B73,summary_livedata!A:T,1,FALSE)</f>
        <v>grid.465618.8</v>
      </c>
    </row>
    <row r="74" spans="1:5" x14ac:dyDescent="0.25">
      <c r="A74" s="1" t="s">
        <v>1207</v>
      </c>
      <c r="B74" s="1" t="s">
        <v>1349</v>
      </c>
      <c r="C74" s="1" t="s">
        <v>1348</v>
      </c>
      <c r="D74" s="1" t="s">
        <v>1235</v>
      </c>
      <c r="E74" s="1" t="str">
        <f>VLOOKUP(B74,summary_livedata!A:T,1,FALSE)</f>
        <v>grid.484610.f</v>
      </c>
    </row>
    <row r="75" spans="1:5" x14ac:dyDescent="0.25">
      <c r="A75" s="1" t="s">
        <v>1207</v>
      </c>
      <c r="B75" s="1" t="s">
        <v>1351</v>
      </c>
      <c r="C75" s="1" t="s">
        <v>1350</v>
      </c>
      <c r="D75" s="1" t="s">
        <v>1235</v>
      </c>
      <c r="E75" s="1" t="str">
        <f>VLOOKUP(B75,summary_livedata!A:T,1,FALSE)</f>
        <v>grid.462272.7</v>
      </c>
    </row>
    <row r="76" spans="1:5" x14ac:dyDescent="0.25">
      <c r="A76" s="1" t="s">
        <v>1207</v>
      </c>
      <c r="B76" s="1" t="s">
        <v>1353</v>
      </c>
      <c r="C76" s="1" t="s">
        <v>1352</v>
      </c>
      <c r="D76" s="1" t="s">
        <v>1235</v>
      </c>
      <c r="E76" s="1" t="str">
        <f>VLOOKUP(B76,summary_livedata!A:T,1,FALSE)</f>
        <v>grid.422697.c</v>
      </c>
    </row>
    <row r="77" spans="1:5" x14ac:dyDescent="0.25">
      <c r="A77" s="1" t="s">
        <v>1207</v>
      </c>
      <c r="B77" s="1" t="s">
        <v>1355</v>
      </c>
      <c r="C77" s="1" t="s">
        <v>1354</v>
      </c>
      <c r="D77" s="1" t="s">
        <v>1235</v>
      </c>
      <c r="E77" s="1" t="str">
        <f>VLOOKUP(B77,summary_livedata!A:T,1,FALSE)</f>
        <v>grid.443932.b</v>
      </c>
    </row>
    <row r="78" spans="1:5" x14ac:dyDescent="0.25">
      <c r="A78" s="1" t="s">
        <v>1207</v>
      </c>
      <c r="B78" s="1" t="s">
        <v>1214</v>
      </c>
      <c r="C78" s="1" t="s">
        <v>1213</v>
      </c>
      <c r="D78" s="1" t="s">
        <v>1235</v>
      </c>
      <c r="E78" s="1" t="str">
        <f>VLOOKUP(B78,summary_livedata!A:T,1,FALSE)</f>
        <v>grid.468968.d</v>
      </c>
    </row>
    <row r="79" spans="1:5" x14ac:dyDescent="0.25">
      <c r="A79" s="1" t="s">
        <v>1207</v>
      </c>
      <c r="B79" s="1" t="s">
        <v>1216</v>
      </c>
      <c r="C79" s="1" t="s">
        <v>1215</v>
      </c>
      <c r="D79" s="1" t="s">
        <v>1235</v>
      </c>
      <c r="E79" s="1" t="str">
        <f>VLOOKUP(B79,summary_livedata!A:T,1,FALSE)</f>
        <v>grid.256872.c</v>
      </c>
    </row>
    <row r="80" spans="1:5" x14ac:dyDescent="0.25">
      <c r="A80" s="1" t="s">
        <v>1207</v>
      </c>
      <c r="B80" s="1" t="s">
        <v>1357</v>
      </c>
      <c r="C80" s="1" t="s">
        <v>1356</v>
      </c>
      <c r="D80" s="1" t="s">
        <v>1235</v>
      </c>
      <c r="E80" s="1" t="str">
        <f>VLOOKUP(B80,summary_livedata!A:T,1,FALSE)</f>
        <v>grid.448668.0</v>
      </c>
    </row>
    <row r="81" spans="1:5" x14ac:dyDescent="0.25">
      <c r="A81" s="1" t="s">
        <v>1207</v>
      </c>
      <c r="B81" s="1" t="s">
        <v>1359</v>
      </c>
      <c r="C81" s="1" t="s">
        <v>1358</v>
      </c>
      <c r="D81" s="1" t="s">
        <v>1235</v>
      </c>
      <c r="E81" s="1" t="str">
        <f>VLOOKUP(B81,summary_livedata!A:T,1,FALSE)</f>
        <v>grid.420735.7</v>
      </c>
    </row>
    <row r="82" spans="1:5" x14ac:dyDescent="0.25">
      <c r="A82" s="1" t="s">
        <v>1207</v>
      </c>
      <c r="B82" s="1" t="s">
        <v>1218</v>
      </c>
      <c r="C82" s="1" t="s">
        <v>1217</v>
      </c>
      <c r="D82" s="1" t="s">
        <v>1235</v>
      </c>
      <c r="E82" s="1" t="str">
        <f>VLOOKUP(B82,summary_livedata!A:T,1,FALSE)</f>
        <v>grid.410440.5</v>
      </c>
    </row>
    <row r="83" spans="1:5" x14ac:dyDescent="0.25">
      <c r="A83" s="1" t="s">
        <v>1207</v>
      </c>
      <c r="B83" s="1" t="s">
        <v>1361</v>
      </c>
      <c r="C83" s="1" t="s">
        <v>1360</v>
      </c>
      <c r="D83" s="1" t="s">
        <v>1235</v>
      </c>
      <c r="E83" s="1" t="str">
        <f>VLOOKUP(B83,summary_livedata!A:T,1,FALSE)</f>
        <v>grid.420772.4</v>
      </c>
    </row>
    <row r="84" spans="1:5" x14ac:dyDescent="0.25">
      <c r="A84" s="1" t="s">
        <v>1207</v>
      </c>
      <c r="B84" s="1" t="s">
        <v>1363</v>
      </c>
      <c r="C84" s="1" t="s">
        <v>1362</v>
      </c>
      <c r="D84" s="1" t="s">
        <v>1235</v>
      </c>
      <c r="E84" s="1" t="str">
        <f>VLOOKUP(B84,summary_livedata!A:T,1,FALSE)</f>
        <v>grid.420771.7</v>
      </c>
    </row>
    <row r="85" spans="1:5" x14ac:dyDescent="0.25">
      <c r="A85" s="1" t="s">
        <v>1207</v>
      </c>
      <c r="B85" s="1" t="s">
        <v>1365</v>
      </c>
      <c r="C85" s="1" t="s">
        <v>1364</v>
      </c>
      <c r="D85" s="1" t="s">
        <v>1235</v>
      </c>
      <c r="E85" s="1" t="e">
        <f>VLOOKUP(B85,summary_livedata!A:T,1,FALSE)</f>
        <v>#N/A</v>
      </c>
    </row>
    <row r="86" spans="1:5" x14ac:dyDescent="0.25">
      <c r="A86" s="1" t="s">
        <v>1207</v>
      </c>
      <c r="B86" s="1" t="s">
        <v>1367</v>
      </c>
      <c r="C86" s="1" t="s">
        <v>1366</v>
      </c>
      <c r="D86" s="1" t="s">
        <v>1235</v>
      </c>
      <c r="E86" s="1" t="str">
        <f>VLOOKUP(B86,summary_livedata!A:T,1,FALSE)</f>
        <v>grid.257167.0</v>
      </c>
    </row>
    <row r="87" spans="1:5" x14ac:dyDescent="0.25">
      <c r="A87" s="1" t="s">
        <v>1207</v>
      </c>
      <c r="B87" s="1" t="s">
        <v>1369</v>
      </c>
      <c r="C87" s="1" t="s">
        <v>1368</v>
      </c>
      <c r="D87" s="1" t="s">
        <v>1235</v>
      </c>
      <c r="E87" s="1" t="str">
        <f>VLOOKUP(B87,summary_livedata!A:T,1,FALSE)</f>
        <v>grid.462401.5</v>
      </c>
    </row>
    <row r="88" spans="1:5" x14ac:dyDescent="0.25">
      <c r="A88" s="1" t="s">
        <v>1207</v>
      </c>
      <c r="B88" s="1" t="s">
        <v>1220</v>
      </c>
      <c r="C88" s="1" t="s">
        <v>1219</v>
      </c>
      <c r="D88" s="1" t="s">
        <v>1235</v>
      </c>
      <c r="E88" s="1" t="str">
        <f>VLOOKUP(B88,summary_livedata!A:T,1,FALSE)</f>
        <v>grid.426999.9</v>
      </c>
    </row>
    <row r="89" spans="1:5" x14ac:dyDescent="0.25">
      <c r="A89" s="1" t="s">
        <v>1207</v>
      </c>
      <c r="B89" s="1" t="s">
        <v>1371</v>
      </c>
      <c r="C89" s="1" t="s">
        <v>1370</v>
      </c>
      <c r="D89" s="1" t="s">
        <v>1235</v>
      </c>
      <c r="E89" s="1" t="str">
        <f>VLOOKUP(B89,summary_livedata!A:T,1,FALSE)</f>
        <v>grid.258202.f</v>
      </c>
    </row>
    <row r="90" spans="1:5" x14ac:dyDescent="0.25">
      <c r="A90" s="1" t="s">
        <v>1207</v>
      </c>
      <c r="B90" s="1" t="s">
        <v>1222</v>
      </c>
      <c r="C90" s="1" t="s">
        <v>1221</v>
      </c>
      <c r="D90" s="1" t="s">
        <v>1235</v>
      </c>
      <c r="E90" s="1" t="str">
        <f>VLOOKUP(B90,summary_livedata!A:T,1,FALSE)</f>
        <v>grid.447579.c</v>
      </c>
    </row>
    <row r="91" spans="1:5" x14ac:dyDescent="0.25">
      <c r="A91" s="1" t="s">
        <v>1207</v>
      </c>
      <c r="B91" s="1" t="s">
        <v>1373</v>
      </c>
      <c r="C91" s="1" t="s">
        <v>1372</v>
      </c>
      <c r="D91" s="1" t="s">
        <v>1235</v>
      </c>
      <c r="E91" s="1" t="str">
        <f>VLOOKUP(B91,summary_livedata!A:T,1,FALSE)</f>
        <v>grid.456299.5</v>
      </c>
    </row>
    <row r="92" spans="1:5" x14ac:dyDescent="0.25">
      <c r="A92" s="1" t="s">
        <v>1207</v>
      </c>
      <c r="B92" s="1" t="s">
        <v>1375</v>
      </c>
      <c r="C92" s="1" t="s">
        <v>1374</v>
      </c>
      <c r="D92" s="1" t="s">
        <v>1235</v>
      </c>
      <c r="E92" s="1" t="str">
        <f>VLOOKUP(B92,summary_livedata!A:T,1,FALSE)</f>
        <v>grid.258860.1</v>
      </c>
    </row>
    <row r="93" spans="1:5" x14ac:dyDescent="0.25">
      <c r="A93" s="1" t="s">
        <v>1207</v>
      </c>
      <c r="B93" s="1" t="s">
        <v>1377</v>
      </c>
      <c r="C93" s="1" t="s">
        <v>1376</v>
      </c>
      <c r="D93" s="1" t="s">
        <v>1235</v>
      </c>
      <c r="E93" s="1" t="str">
        <f>VLOOKUP(B93,summary_livedata!A:T,1,FALSE)</f>
        <v>grid.456296.a</v>
      </c>
    </row>
    <row r="94" spans="1:5" x14ac:dyDescent="0.25">
      <c r="A94" s="1" t="s">
        <v>1207</v>
      </c>
      <c r="B94" s="1" t="s">
        <v>1379</v>
      </c>
      <c r="C94" s="1" t="s">
        <v>1378</v>
      </c>
      <c r="D94" s="1" t="s">
        <v>1235</v>
      </c>
      <c r="E94" s="1" t="str">
        <f>VLOOKUP(B94,summary_livedata!A:T,1,FALSE)</f>
        <v>grid.465710.1</v>
      </c>
    </row>
    <row r="95" spans="1:5" x14ac:dyDescent="0.25">
      <c r="A95" s="1" t="s">
        <v>1207</v>
      </c>
      <c r="B95" s="1" t="s">
        <v>1381</v>
      </c>
      <c r="C95" s="1" t="s">
        <v>1380</v>
      </c>
      <c r="D95" s="1" t="s">
        <v>1235</v>
      </c>
      <c r="E95" s="1" t="str">
        <f>VLOOKUP(B95,summary_livedata!A:T,1,FALSE)</f>
        <v>grid.462451.0</v>
      </c>
    </row>
    <row r="96" spans="1:5" x14ac:dyDescent="0.25">
      <c r="A96" s="1" t="s">
        <v>1207</v>
      </c>
      <c r="B96" s="1" t="s">
        <v>1383</v>
      </c>
      <c r="C96" s="1" t="s">
        <v>1382</v>
      </c>
      <c r="D96" s="1" t="s">
        <v>1235</v>
      </c>
      <c r="E96" s="1" t="str">
        <f>VLOOKUP(B96,summary_livedata!A:T,1,FALSE)</f>
        <v>grid.462464.6</v>
      </c>
    </row>
    <row r="97" spans="1:5" x14ac:dyDescent="0.25">
      <c r="A97" s="1" t="s">
        <v>1207</v>
      </c>
      <c r="B97" s="1" t="s">
        <v>1385</v>
      </c>
      <c r="C97" s="1" t="s">
        <v>1384</v>
      </c>
      <c r="D97" s="1" t="s">
        <v>1235</v>
      </c>
      <c r="E97" s="1" t="str">
        <f>VLOOKUP(B97,summary_livedata!A:T,1,FALSE)</f>
        <v>grid.462473.0</v>
      </c>
    </row>
    <row r="98" spans="1:5" x14ac:dyDescent="0.25">
      <c r="A98" s="1" t="s">
        <v>1207</v>
      </c>
      <c r="B98" s="1" t="s">
        <v>1387</v>
      </c>
      <c r="C98" s="1" t="s">
        <v>1386</v>
      </c>
      <c r="D98" s="1" t="s">
        <v>1235</v>
      </c>
      <c r="E98" s="1" t="str">
        <f>VLOOKUP(B98,summary_livedata!A:T,1,FALSE)</f>
        <v>grid.447578.d</v>
      </c>
    </row>
    <row r="99" spans="1:5" x14ac:dyDescent="0.25">
      <c r="A99" s="1" t="s">
        <v>1207</v>
      </c>
      <c r="B99" s="1" t="s">
        <v>1071</v>
      </c>
      <c r="C99" s="1" t="s">
        <v>1388</v>
      </c>
      <c r="D99" s="1" t="s">
        <v>1235</v>
      </c>
      <c r="E99" s="1" t="str">
        <f>VLOOKUP(B99,summary_livedata!A:T,1,FALSE)</f>
        <v>grid.43582.38</v>
      </c>
    </row>
    <row r="100" spans="1:5" x14ac:dyDescent="0.25">
      <c r="A100" s="1" t="s">
        <v>1207</v>
      </c>
      <c r="B100" s="1" t="s">
        <v>1390</v>
      </c>
      <c r="C100" s="1" t="s">
        <v>1389</v>
      </c>
      <c r="D100" s="1" t="s">
        <v>1235</v>
      </c>
      <c r="E100" s="1" t="str">
        <f>VLOOKUP(B100,summary_livedata!A:T,1,FALSE)</f>
        <v>grid.259178.0</v>
      </c>
    </row>
    <row r="101" spans="1:5" x14ac:dyDescent="0.25">
      <c r="A101" s="1" t="s">
        <v>1207</v>
      </c>
      <c r="B101" s="1" t="s">
        <v>1392</v>
      </c>
      <c r="C101" s="1" t="s">
        <v>1391</v>
      </c>
      <c r="D101" s="1" t="s">
        <v>1235</v>
      </c>
      <c r="E101" s="1" t="str">
        <f>VLOOKUP(B101,summary_livedata!A:T,1,FALSE)</f>
        <v>grid.259180.7</v>
      </c>
    </row>
    <row r="102" spans="1:5" x14ac:dyDescent="0.25">
      <c r="A102" s="1" t="s">
        <v>1207</v>
      </c>
      <c r="B102" s="1" t="s">
        <v>1394</v>
      </c>
      <c r="C102" s="1" t="s">
        <v>1393</v>
      </c>
      <c r="D102" s="1" t="s">
        <v>1235</v>
      </c>
      <c r="E102" s="1" t="str">
        <f>VLOOKUP(B102,summary_livedata!A:T,1,FALSE)</f>
        <v>grid.461592.d</v>
      </c>
    </row>
    <row r="103" spans="1:5" x14ac:dyDescent="0.25">
      <c r="A103" s="1" t="s">
        <v>1207</v>
      </c>
      <c r="B103" s="1" t="s">
        <v>1396</v>
      </c>
      <c r="C103" s="1" t="s">
        <v>1395</v>
      </c>
      <c r="D103" s="1" t="s">
        <v>1235</v>
      </c>
      <c r="E103" s="1" t="str">
        <f>VLOOKUP(B103,summary_livedata!A:T,1,FALSE)</f>
        <v>grid.462513.7</v>
      </c>
    </row>
    <row r="104" spans="1:5" x14ac:dyDescent="0.25">
      <c r="A104" s="1" t="s">
        <v>1207</v>
      </c>
      <c r="B104" s="1" t="s">
        <v>1398</v>
      </c>
      <c r="C104" s="1" t="s">
        <v>1397</v>
      </c>
      <c r="D104" s="1" t="s">
        <v>1235</v>
      </c>
      <c r="E104" s="1" t="str">
        <f>VLOOKUP(B104,summary_livedata!A:T,1,FALSE)</f>
        <v>grid.462541.0</v>
      </c>
    </row>
    <row r="105" spans="1:5" x14ac:dyDescent="0.25">
      <c r="A105" s="1" t="s">
        <v>1207</v>
      </c>
      <c r="B105" s="1" t="s">
        <v>1400</v>
      </c>
      <c r="C105" s="1" t="s">
        <v>1399</v>
      </c>
      <c r="D105" s="1" t="s">
        <v>1235</v>
      </c>
      <c r="E105" s="1" t="str">
        <f>VLOOKUP(B105,summary_livedata!A:T,1,FALSE)</f>
        <v>grid.411788.3</v>
      </c>
    </row>
    <row r="106" spans="1:5" x14ac:dyDescent="0.25">
      <c r="A106" s="1" t="s">
        <v>1207</v>
      </c>
      <c r="B106" s="1" t="s">
        <v>1402</v>
      </c>
      <c r="C106" s="1" t="s">
        <v>1401</v>
      </c>
      <c r="D106" s="1" t="s">
        <v>1235</v>
      </c>
      <c r="E106" s="1" t="str">
        <f>VLOOKUP(B106,summary_livedata!A:T,1,FALSE)</f>
        <v>grid.436726.2</v>
      </c>
    </row>
    <row r="107" spans="1:5" x14ac:dyDescent="0.25">
      <c r="A107" s="1" t="s">
        <v>1207</v>
      </c>
      <c r="B107" s="1" t="s">
        <v>1404</v>
      </c>
      <c r="C107" s="1" t="s">
        <v>1403</v>
      </c>
      <c r="D107" s="1" t="s">
        <v>1235</v>
      </c>
      <c r="E107" s="1" t="str">
        <f>VLOOKUP(B107,summary_livedata!A:T,1,FALSE)</f>
        <v>grid.421375.6</v>
      </c>
    </row>
    <row r="108" spans="1:5" x14ac:dyDescent="0.25">
      <c r="A108" s="1" t="s">
        <v>1207</v>
      </c>
      <c r="B108" s="1" t="s">
        <v>1406</v>
      </c>
      <c r="C108" s="1" t="s">
        <v>1405</v>
      </c>
      <c r="D108" s="1" t="s">
        <v>1235</v>
      </c>
      <c r="E108" s="1" t="str">
        <f>VLOOKUP(B108,summary_livedata!A:T,1,FALSE)</f>
        <v>grid.462599.5</v>
      </c>
    </row>
    <row r="109" spans="1:5" x14ac:dyDescent="0.25">
      <c r="A109" s="1" t="s">
        <v>1207</v>
      </c>
      <c r="B109" s="1" t="s">
        <v>1408</v>
      </c>
      <c r="C109" s="1" t="s">
        <v>1407</v>
      </c>
      <c r="D109" s="1" t="s">
        <v>1235</v>
      </c>
      <c r="E109" s="1" t="str">
        <f>VLOOKUP(B109,summary_livedata!A:T,1,FALSE)</f>
        <v>grid.421826.b</v>
      </c>
    </row>
    <row r="110" spans="1:5" x14ac:dyDescent="0.25">
      <c r="A110" s="1" t="s">
        <v>1207</v>
      </c>
      <c r="B110" s="1" t="s">
        <v>1410</v>
      </c>
      <c r="C110" s="1" t="s">
        <v>1409</v>
      </c>
      <c r="D110" s="1" t="s">
        <v>1235</v>
      </c>
      <c r="E110" s="1" t="str">
        <f>VLOOKUP(B110,summary_livedata!A:T,1,FALSE)</f>
        <v>grid.421899.f</v>
      </c>
    </row>
    <row r="111" spans="1:5" x14ac:dyDescent="0.25">
      <c r="A111" s="1" t="s">
        <v>1207</v>
      </c>
      <c r="B111" s="1" t="s">
        <v>1412</v>
      </c>
      <c r="C111" s="1" t="s">
        <v>1411</v>
      </c>
      <c r="D111" s="1" t="s">
        <v>1235</v>
      </c>
      <c r="E111" s="1" t="str">
        <f>VLOOKUP(B111,summary_livedata!A:T,1,FALSE)</f>
        <v>grid.421901.f</v>
      </c>
    </row>
    <row r="112" spans="1:5" x14ac:dyDescent="0.25">
      <c r="A112" s="1" t="s">
        <v>1207</v>
      </c>
      <c r="B112" s="1" t="s">
        <v>1414</v>
      </c>
      <c r="C112" s="1" t="s">
        <v>1413</v>
      </c>
      <c r="D112" s="1" t="s">
        <v>1235</v>
      </c>
      <c r="E112" s="1" t="str">
        <f>VLOOKUP(B112,summary_livedata!A:T,1,FALSE)</f>
        <v>grid.462623.7</v>
      </c>
    </row>
    <row r="113" spans="1:5" x14ac:dyDescent="0.25">
      <c r="A113" s="1" t="s">
        <v>1207</v>
      </c>
      <c r="B113" s="1" t="s">
        <v>1416</v>
      </c>
      <c r="C113" s="1" t="s">
        <v>1415</v>
      </c>
      <c r="D113" s="1" t="s">
        <v>1235</v>
      </c>
      <c r="E113" s="1" t="str">
        <f>VLOOKUP(B113,summary_livedata!A:T,1,FALSE)</f>
        <v>grid.260710.2</v>
      </c>
    </row>
    <row r="114" spans="1:5" x14ac:dyDescent="0.25">
      <c r="A114" s="1" t="s">
        <v>1207</v>
      </c>
      <c r="B114" s="1" t="s">
        <v>1418</v>
      </c>
      <c r="C114" s="1" t="s">
        <v>1417</v>
      </c>
      <c r="D114" s="1" t="s">
        <v>1235</v>
      </c>
      <c r="E114" s="1" t="str">
        <f>VLOOKUP(B114,summary_livedata!A:T,1,FALSE)</f>
        <v>grid.454653.5</v>
      </c>
    </row>
    <row r="115" spans="1:5" x14ac:dyDescent="0.25">
      <c r="A115" s="1" t="s">
        <v>1207</v>
      </c>
      <c r="B115" s="1" t="s">
        <v>1420</v>
      </c>
      <c r="C115" s="1" t="s">
        <v>1419</v>
      </c>
      <c r="D115" s="1" t="s">
        <v>1235</v>
      </c>
      <c r="E115" s="1" t="e">
        <f>VLOOKUP(B115,summary_livedata!A:T,1,FALSE)</f>
        <v>#N/A</v>
      </c>
    </row>
    <row r="116" spans="1:5" x14ac:dyDescent="0.25">
      <c r="A116" s="1" t="s">
        <v>1207</v>
      </c>
      <c r="B116" s="1" t="s">
        <v>1422</v>
      </c>
      <c r="C116" s="1" t="s">
        <v>1421</v>
      </c>
      <c r="D116" s="1" t="s">
        <v>1235</v>
      </c>
      <c r="E116" s="1" t="str">
        <f>VLOOKUP(B116,summary_livedata!A:T,1,FALSE)</f>
        <v>grid.260911.d</v>
      </c>
    </row>
    <row r="117" spans="1:5" x14ac:dyDescent="0.25">
      <c r="A117" s="1" t="s">
        <v>1207</v>
      </c>
      <c r="B117" s="1" t="s">
        <v>1424</v>
      </c>
      <c r="C117" s="1" t="s">
        <v>1423</v>
      </c>
      <c r="D117" s="1" t="s">
        <v>1235</v>
      </c>
      <c r="E117" s="1" t="str">
        <f>VLOOKUP(B117,summary_livedata!A:T,1,FALSE)</f>
        <v>grid.468997.d</v>
      </c>
    </row>
    <row r="118" spans="1:5" x14ac:dyDescent="0.25">
      <c r="A118" s="1" t="s">
        <v>1207</v>
      </c>
      <c r="B118" s="1" t="s">
        <v>1426</v>
      </c>
      <c r="C118" s="1" t="s">
        <v>1425</v>
      </c>
      <c r="D118" s="1" t="s">
        <v>1235</v>
      </c>
      <c r="E118" s="1" t="str">
        <f>VLOOKUP(B118,summary_livedata!A:T,1,FALSE)</f>
        <v>grid.260914.8</v>
      </c>
    </row>
    <row r="119" spans="1:5" x14ac:dyDescent="0.25">
      <c r="A119" s="1" t="s">
        <v>1207</v>
      </c>
      <c r="B119" s="1" t="s">
        <v>1428</v>
      </c>
      <c r="C119" s="1" t="s">
        <v>1427</v>
      </c>
      <c r="D119" s="1" t="s">
        <v>1235</v>
      </c>
      <c r="E119" s="1" t="str">
        <f>VLOOKUP(B119,summary_livedata!A:T,1,FALSE)</f>
        <v>grid.462652.1</v>
      </c>
    </row>
    <row r="120" spans="1:5" x14ac:dyDescent="0.25">
      <c r="A120" s="1" t="s">
        <v>1207</v>
      </c>
      <c r="B120" s="1" t="s">
        <v>1430</v>
      </c>
      <c r="C120" s="1" t="s">
        <v>1429</v>
      </c>
      <c r="D120" s="1" t="s">
        <v>1235</v>
      </c>
      <c r="E120" s="1" t="str">
        <f>VLOOKUP(B120,summary_livedata!A:T,1,FALSE)</f>
        <v>grid.436738.d</v>
      </c>
    </row>
    <row r="121" spans="1:5" x14ac:dyDescent="0.25">
      <c r="A121" s="1" t="s">
        <v>1207</v>
      </c>
      <c r="B121" s="1" t="s">
        <v>1432</v>
      </c>
      <c r="C121" s="1" t="s">
        <v>1431</v>
      </c>
      <c r="D121" s="1" t="s">
        <v>1235</v>
      </c>
      <c r="E121" s="1" t="str">
        <f>VLOOKUP(B121,summary_livedata!A:T,1,FALSE)</f>
        <v>grid.436739.c</v>
      </c>
    </row>
    <row r="122" spans="1:5" x14ac:dyDescent="0.25">
      <c r="A122" s="1" t="s">
        <v>1207</v>
      </c>
      <c r="B122" s="1" t="s">
        <v>1434</v>
      </c>
      <c r="C122" s="1" t="s">
        <v>1433</v>
      </c>
      <c r="D122" s="1" t="s">
        <v>1235</v>
      </c>
      <c r="E122" s="1" t="str">
        <f>VLOOKUP(B122,summary_livedata!A:T,1,FALSE)</f>
        <v>grid.427235.5</v>
      </c>
    </row>
    <row r="123" spans="1:5" x14ac:dyDescent="0.25">
      <c r="A123" s="1" t="s">
        <v>1207</v>
      </c>
      <c r="B123" s="1" t="s">
        <v>1436</v>
      </c>
      <c r="C123" s="1" t="s">
        <v>1435</v>
      </c>
      <c r="D123" s="1" t="s">
        <v>1235</v>
      </c>
      <c r="E123" s="1" t="str">
        <f>VLOOKUP(B123,summary_livedata!A:T,1,FALSE)</f>
        <v>grid.422826.8</v>
      </c>
    </row>
    <row r="124" spans="1:5" x14ac:dyDescent="0.25">
      <c r="A124" s="1" t="s">
        <v>1207</v>
      </c>
      <c r="B124" s="1" t="s">
        <v>1438</v>
      </c>
      <c r="C124" s="1" t="s">
        <v>1437</v>
      </c>
      <c r="D124" s="1" t="s">
        <v>1235</v>
      </c>
      <c r="E124" s="1" t="str">
        <f>VLOOKUP(B124,summary_livedata!A:T,1,FALSE)</f>
        <v>grid.421316.3</v>
      </c>
    </row>
    <row r="125" spans="1:5" x14ac:dyDescent="0.25">
      <c r="A125" s="1" t="s">
        <v>1207</v>
      </c>
      <c r="B125" s="1" t="s">
        <v>1173</v>
      </c>
      <c r="C125" s="1" t="s">
        <v>1439</v>
      </c>
      <c r="D125" s="1" t="s">
        <v>1235</v>
      </c>
      <c r="E125" s="1" t="str">
        <f>VLOOKUP(B125,summary_livedata!A:T,1,FALSE)</f>
        <v>grid.261241.2</v>
      </c>
    </row>
    <row r="126" spans="1:5" x14ac:dyDescent="0.25">
      <c r="A126" s="1" t="s">
        <v>1207</v>
      </c>
      <c r="B126" s="1" t="s">
        <v>1441</v>
      </c>
      <c r="C126" s="1" t="s">
        <v>1440</v>
      </c>
      <c r="D126" s="1" t="s">
        <v>1235</v>
      </c>
      <c r="E126" s="1" t="str">
        <f>VLOOKUP(B126,summary_livedata!A:T,1,FALSE)</f>
        <v>grid.422989.c</v>
      </c>
    </row>
    <row r="127" spans="1:5" x14ac:dyDescent="0.25">
      <c r="A127" s="1" t="s">
        <v>1207</v>
      </c>
      <c r="B127" s="1" t="s">
        <v>1443</v>
      </c>
      <c r="C127" s="1" t="s">
        <v>1442</v>
      </c>
      <c r="D127" s="1" t="s">
        <v>1235</v>
      </c>
      <c r="E127" s="1" t="str">
        <f>VLOOKUP(B127,summary_livedata!A:T,1,FALSE)</f>
        <v>grid.419863.1</v>
      </c>
    </row>
    <row r="128" spans="1:5" x14ac:dyDescent="0.25">
      <c r="A128" s="1" t="s">
        <v>1207</v>
      </c>
      <c r="B128" s="1" t="s">
        <v>1445</v>
      </c>
      <c r="C128" s="1" t="s">
        <v>1444</v>
      </c>
      <c r="D128" s="1" t="s">
        <v>1235</v>
      </c>
      <c r="E128" s="1" t="str">
        <f>VLOOKUP(B128,summary_livedata!A:T,1,FALSE)</f>
        <v>grid.436874.a</v>
      </c>
    </row>
    <row r="129" spans="1:5" x14ac:dyDescent="0.25">
      <c r="A129" s="1" t="s">
        <v>1207</v>
      </c>
      <c r="B129" s="1" t="s">
        <v>1447</v>
      </c>
      <c r="C129" s="1" t="s">
        <v>1446</v>
      </c>
      <c r="D129" s="1" t="s">
        <v>1235</v>
      </c>
      <c r="E129" s="1" t="str">
        <f>VLOOKUP(B129,summary_livedata!A:T,1,FALSE)</f>
        <v>grid.465754.1</v>
      </c>
    </row>
    <row r="130" spans="1:5" x14ac:dyDescent="0.25">
      <c r="A130" s="1" t="s">
        <v>1207</v>
      </c>
      <c r="B130" s="1" t="s">
        <v>1449</v>
      </c>
      <c r="C130" s="1" t="s">
        <v>1448</v>
      </c>
      <c r="D130" s="1" t="s">
        <v>1235</v>
      </c>
      <c r="E130" s="1" t="e">
        <f>VLOOKUP(B130,summary_livedata!A:T,1,FALSE)</f>
        <v>#N/A</v>
      </c>
    </row>
    <row r="131" spans="1:5" x14ac:dyDescent="0.25">
      <c r="A131" s="1" t="s">
        <v>1207</v>
      </c>
      <c r="B131" s="1" t="s">
        <v>1451</v>
      </c>
      <c r="C131" s="1" t="s">
        <v>1450</v>
      </c>
      <c r="D131" s="1" t="s">
        <v>1235</v>
      </c>
      <c r="E131" s="1" t="str">
        <f>VLOOKUP(B131,summary_livedata!A:T,1,FALSE)</f>
        <v>grid.437114.4</v>
      </c>
    </row>
    <row r="132" spans="1:5" x14ac:dyDescent="0.25">
      <c r="A132" s="1" t="s">
        <v>1207</v>
      </c>
      <c r="B132" s="1" t="s">
        <v>1453</v>
      </c>
      <c r="C132" s="1" t="s">
        <v>1452</v>
      </c>
      <c r="D132" s="1" t="s">
        <v>1235</v>
      </c>
      <c r="E132" s="1" t="str">
        <f>VLOOKUP(B132,summary_livedata!A:T,1,FALSE)</f>
        <v>grid.261593.a</v>
      </c>
    </row>
    <row r="133" spans="1:5" x14ac:dyDescent="0.25">
      <c r="A133" s="1" t="s">
        <v>1207</v>
      </c>
      <c r="B133" s="1" t="s">
        <v>1455</v>
      </c>
      <c r="C133" s="1" t="s">
        <v>1454</v>
      </c>
      <c r="D133" s="1" t="s">
        <v>1235</v>
      </c>
      <c r="E133" s="1" t="str">
        <f>VLOOKUP(B133,summary_livedata!A:T,1,FALSE)</f>
        <v>grid.517746.6</v>
      </c>
    </row>
    <row r="134" spans="1:5" x14ac:dyDescent="0.25">
      <c r="A134" s="1" t="s">
        <v>1207</v>
      </c>
      <c r="B134" s="1" t="s">
        <v>1457</v>
      </c>
      <c r="C134" s="1" t="s">
        <v>1456</v>
      </c>
      <c r="D134" s="1" t="s">
        <v>1235</v>
      </c>
      <c r="E134" s="1" t="str">
        <f>VLOOKUP(B134,summary_livedata!A:T,1,FALSE)</f>
        <v>grid.261634.4</v>
      </c>
    </row>
    <row r="135" spans="1:5" x14ac:dyDescent="0.25">
      <c r="A135" s="1" t="s">
        <v>1207</v>
      </c>
      <c r="B135" s="1" t="s">
        <v>1459</v>
      </c>
      <c r="C135" s="1" t="s">
        <v>1458</v>
      </c>
      <c r="D135" s="1" t="s">
        <v>1235</v>
      </c>
      <c r="E135" s="1" t="str">
        <f>VLOOKUP(B135,summary_livedata!A:T,1,FALSE)</f>
        <v>grid.423427.4</v>
      </c>
    </row>
    <row r="136" spans="1:5" x14ac:dyDescent="0.25">
      <c r="A136" s="1" t="s">
        <v>1207</v>
      </c>
      <c r="B136" s="1" t="s">
        <v>1461</v>
      </c>
      <c r="C136" s="1" t="s">
        <v>1460</v>
      </c>
      <c r="D136" s="1" t="s">
        <v>1235</v>
      </c>
      <c r="E136" s="1" t="str">
        <f>VLOOKUP(B136,summary_livedata!A:T,1,FALSE)</f>
        <v>grid.469091.3</v>
      </c>
    </row>
    <row r="137" spans="1:5" x14ac:dyDescent="0.25">
      <c r="A137" s="1" t="s">
        <v>1207</v>
      </c>
      <c r="B137" s="1" t="s">
        <v>860</v>
      </c>
      <c r="C137" s="1" t="s">
        <v>1462</v>
      </c>
      <c r="D137" s="1" t="s">
        <v>1235</v>
      </c>
      <c r="E137" s="1" t="str">
        <f>VLOOKUP(B137,summary_livedata!A:T,1,FALSE)</f>
        <v>grid.262075.4</v>
      </c>
    </row>
    <row r="138" spans="1:5" x14ac:dyDescent="0.25">
      <c r="A138" s="1" t="s">
        <v>1207</v>
      </c>
      <c r="B138" s="1" t="s">
        <v>1464</v>
      </c>
      <c r="C138" s="1" t="s">
        <v>1463</v>
      </c>
      <c r="D138" s="1" t="s">
        <v>1235</v>
      </c>
      <c r="E138" s="1" t="str">
        <f>VLOOKUP(B138,summary_livedata!A:T,1,FALSE)</f>
        <v>grid.262273.0</v>
      </c>
    </row>
    <row r="139" spans="1:5" x14ac:dyDescent="0.25">
      <c r="A139" s="1" t="s">
        <v>1207</v>
      </c>
      <c r="B139" s="1" t="s">
        <v>1466</v>
      </c>
      <c r="C139" s="1" t="s">
        <v>1465</v>
      </c>
      <c r="D139" s="1" t="s">
        <v>1235</v>
      </c>
      <c r="E139" s="1" t="str">
        <f>VLOOKUP(B139,summary_livedata!A:T,1,FALSE)</f>
        <v>grid.262276.5</v>
      </c>
    </row>
    <row r="140" spans="1:5" x14ac:dyDescent="0.25">
      <c r="A140" s="1" t="s">
        <v>1207</v>
      </c>
      <c r="B140" s="1" t="s">
        <v>1468</v>
      </c>
      <c r="C140" s="1" t="s">
        <v>1467</v>
      </c>
      <c r="D140" s="1" t="s">
        <v>1235</v>
      </c>
      <c r="E140" s="1" t="str">
        <f>VLOOKUP(B140,summary_livedata!A:T,1,FALSE)</f>
        <v>grid.454646.1</v>
      </c>
    </row>
    <row r="141" spans="1:5" x14ac:dyDescent="0.25">
      <c r="A141" s="1" t="s">
        <v>1207</v>
      </c>
      <c r="B141" s="1" t="s">
        <v>1470</v>
      </c>
      <c r="C141" s="1" t="s">
        <v>1469</v>
      </c>
      <c r="D141" s="1" t="s">
        <v>1235</v>
      </c>
      <c r="E141" s="1" t="str">
        <f>VLOOKUP(B141,summary_livedata!A:T,1,FALSE)</f>
        <v>grid.465650.4</v>
      </c>
    </row>
    <row r="142" spans="1:5" x14ac:dyDescent="0.25">
      <c r="A142" s="1" t="s">
        <v>1207</v>
      </c>
      <c r="B142" s="1" t="s">
        <v>78</v>
      </c>
      <c r="C142" s="1" t="s">
        <v>1471</v>
      </c>
      <c r="D142" s="1" t="s">
        <v>1235</v>
      </c>
      <c r="E142" s="1" t="str">
        <f>VLOOKUP(B142,summary_livedata!A:T,1,FALSE)</f>
        <v>grid.430387.b</v>
      </c>
    </row>
    <row r="143" spans="1:5" x14ac:dyDescent="0.25">
      <c r="A143" s="1" t="s">
        <v>1207</v>
      </c>
      <c r="B143" s="1" t="s">
        <v>1473</v>
      </c>
      <c r="C143" s="1" t="s">
        <v>1472</v>
      </c>
      <c r="D143" s="1" t="s">
        <v>1235</v>
      </c>
      <c r="E143" s="1" t="str">
        <f>VLOOKUP(B143,summary_livedata!A:T,1,FALSE)</f>
        <v>grid.264271.4</v>
      </c>
    </row>
    <row r="144" spans="1:5" x14ac:dyDescent="0.25">
      <c r="A144" s="1" t="s">
        <v>1207</v>
      </c>
      <c r="B144" s="1" t="s">
        <v>1475</v>
      </c>
      <c r="C144" s="1" t="s">
        <v>1474</v>
      </c>
      <c r="D144" s="1" t="s">
        <v>1235</v>
      </c>
      <c r="E144" s="1" t="str">
        <f>VLOOKUP(B144,summary_livedata!A:T,1,FALSE)</f>
        <v>grid.469134.d</v>
      </c>
    </row>
    <row r="145" spans="1:5" x14ac:dyDescent="0.25">
      <c r="A145" s="1" t="s">
        <v>1207</v>
      </c>
      <c r="B145" s="1" t="s">
        <v>1477</v>
      </c>
      <c r="C145" s="1" t="s">
        <v>1476</v>
      </c>
      <c r="D145" s="1" t="s">
        <v>1235</v>
      </c>
      <c r="E145" s="1" t="str">
        <f>VLOOKUP(B145,summary_livedata!A:T,1,FALSE)</f>
        <v>grid.421749.d</v>
      </c>
    </row>
    <row r="146" spans="1:5" x14ac:dyDescent="0.25">
      <c r="A146" s="1" t="s">
        <v>1207</v>
      </c>
      <c r="B146" s="1" t="s">
        <v>1479</v>
      </c>
      <c r="C146" s="1" t="s">
        <v>1478</v>
      </c>
      <c r="D146" s="1" t="s">
        <v>1235</v>
      </c>
      <c r="E146" s="1" t="str">
        <f>VLOOKUP(B146,summary_livedata!A:T,1,FALSE)</f>
        <v>grid.437691.e</v>
      </c>
    </row>
    <row r="147" spans="1:5" x14ac:dyDescent="0.25">
      <c r="A147" s="1" t="s">
        <v>1207</v>
      </c>
      <c r="B147" s="1" t="s">
        <v>1481</v>
      </c>
      <c r="C147" s="1" t="s">
        <v>1480</v>
      </c>
      <c r="D147" s="1" t="s">
        <v>1235</v>
      </c>
      <c r="E147" s="1" t="str">
        <f>VLOOKUP(B147,summary_livedata!A:T,1,FALSE)</f>
        <v>grid.421780.8</v>
      </c>
    </row>
    <row r="148" spans="1:5" x14ac:dyDescent="0.25">
      <c r="A148" s="1" t="s">
        <v>1207</v>
      </c>
      <c r="B148" s="1" t="s">
        <v>1483</v>
      </c>
      <c r="C148" s="1" t="s">
        <v>1482</v>
      </c>
      <c r="D148" s="1" t="s">
        <v>1235</v>
      </c>
      <c r="E148" s="1" t="str">
        <f>VLOOKUP(B148,summary_livedata!A:T,1,FALSE)</f>
        <v>grid.462774.4</v>
      </c>
    </row>
    <row r="149" spans="1:5" x14ac:dyDescent="0.25">
      <c r="A149" s="1" t="s">
        <v>1207</v>
      </c>
      <c r="B149" s="1" t="s">
        <v>1485</v>
      </c>
      <c r="C149" s="1" t="s">
        <v>1484</v>
      </c>
      <c r="D149" s="1" t="s">
        <v>1235</v>
      </c>
      <c r="E149" s="1" t="str">
        <f>VLOOKUP(B149,summary_livedata!A:T,1,FALSE)</f>
        <v>grid.437615.2</v>
      </c>
    </row>
    <row r="150" spans="1:5" x14ac:dyDescent="0.25">
      <c r="A150" s="1" t="s">
        <v>1207</v>
      </c>
      <c r="B150" s="1" t="s">
        <v>1487</v>
      </c>
      <c r="C150" s="1" t="s">
        <v>1486</v>
      </c>
      <c r="D150" s="1" t="s">
        <v>1235</v>
      </c>
      <c r="E150" s="1" t="str">
        <f>VLOOKUP(B150,summary_livedata!A:T,1,FALSE)</f>
        <v>grid.438628.3</v>
      </c>
    </row>
    <row r="151" spans="1:5" x14ac:dyDescent="0.25">
      <c r="A151" s="1" t="s">
        <v>1207</v>
      </c>
      <c r="B151" s="1" t="s">
        <v>1489</v>
      </c>
      <c r="C151" s="1" t="s">
        <v>1488</v>
      </c>
      <c r="D151" s="1" t="s">
        <v>1235</v>
      </c>
      <c r="E151" s="1" t="str">
        <f>VLOOKUP(B151,summary_livedata!A:T,1,FALSE)</f>
        <v>grid.462802.a</v>
      </c>
    </row>
    <row r="152" spans="1:5" x14ac:dyDescent="0.25">
      <c r="A152" s="1" t="s">
        <v>1207</v>
      </c>
      <c r="B152" s="1" t="s">
        <v>404</v>
      </c>
      <c r="C152" s="1" t="s">
        <v>1490</v>
      </c>
      <c r="D152" s="1" t="s">
        <v>1235</v>
      </c>
      <c r="E152" s="1" t="str">
        <f>VLOOKUP(B152,summary_livedata!A:T,1,FALSE)</f>
        <v>grid.263081.e</v>
      </c>
    </row>
    <row r="153" spans="1:5" x14ac:dyDescent="0.25">
      <c r="A153" s="1" t="s">
        <v>1207</v>
      </c>
      <c r="B153" s="1" t="s">
        <v>1492</v>
      </c>
      <c r="C153" s="1" t="s">
        <v>1491</v>
      </c>
      <c r="D153" s="1" t="s">
        <v>1235</v>
      </c>
      <c r="E153" s="1" t="str">
        <f>VLOOKUP(B153,summary_livedata!A:T,1,FALSE)</f>
        <v>grid.263091.f</v>
      </c>
    </row>
    <row r="154" spans="1:5" x14ac:dyDescent="0.25">
      <c r="A154" s="1" t="s">
        <v>1207</v>
      </c>
      <c r="B154" s="1" t="s">
        <v>1494</v>
      </c>
      <c r="C154" s="1" t="s">
        <v>1493</v>
      </c>
      <c r="D154" s="1" t="s">
        <v>1235</v>
      </c>
      <c r="E154" s="1" t="str">
        <f>VLOOKUP(B154,summary_livedata!A:T,1,FALSE)</f>
        <v>grid.462807.f</v>
      </c>
    </row>
    <row r="155" spans="1:5" x14ac:dyDescent="0.25">
      <c r="A155" s="1" t="s">
        <v>1207</v>
      </c>
      <c r="B155" s="1" t="s">
        <v>1496</v>
      </c>
      <c r="C155" s="1" t="s">
        <v>1495</v>
      </c>
      <c r="D155" s="1" t="s">
        <v>1235</v>
      </c>
      <c r="E155" s="1" t="str">
        <f>VLOOKUP(B155,summary_livedata!A:T,1,FALSE)</f>
        <v>grid.421817.9</v>
      </c>
    </row>
    <row r="156" spans="1:5" x14ac:dyDescent="0.25">
      <c r="A156" s="1" t="s">
        <v>1207</v>
      </c>
      <c r="B156" s="1" t="s">
        <v>1145</v>
      </c>
      <c r="C156" s="1" t="s">
        <v>1497</v>
      </c>
      <c r="D156" s="1" t="s">
        <v>1235</v>
      </c>
      <c r="E156" s="1" t="str">
        <f>VLOOKUP(B156,summary_livedata!A:T,1,FALSE)</f>
        <v>grid.186587.5</v>
      </c>
    </row>
    <row r="157" spans="1:5" x14ac:dyDescent="0.25">
      <c r="A157" s="1" t="s">
        <v>1207</v>
      </c>
      <c r="B157" s="1" t="s">
        <v>1499</v>
      </c>
      <c r="C157" s="1" t="s">
        <v>1498</v>
      </c>
      <c r="D157" s="1" t="s">
        <v>1235</v>
      </c>
      <c r="E157" s="1" t="str">
        <f>VLOOKUP(B157,summary_livedata!A:T,1,FALSE)</f>
        <v>grid.487743.b</v>
      </c>
    </row>
    <row r="158" spans="1:5" x14ac:dyDescent="0.25">
      <c r="A158" s="1" t="s">
        <v>1207</v>
      </c>
      <c r="B158" s="1" t="s">
        <v>878</v>
      </c>
      <c r="C158" s="1" t="s">
        <v>1500</v>
      </c>
      <c r="D158" s="1" t="s">
        <v>1235</v>
      </c>
      <c r="E158" s="1" t="str">
        <f>VLOOKUP(B158,summary_livedata!A:T,1,FALSE)</f>
        <v>grid.217200.6</v>
      </c>
    </row>
    <row r="159" spans="1:5" x14ac:dyDescent="0.25">
      <c r="A159" s="1" t="s">
        <v>1207</v>
      </c>
      <c r="B159" s="1" t="s">
        <v>1502</v>
      </c>
      <c r="C159" s="1" t="s">
        <v>1501</v>
      </c>
      <c r="D159" s="1" t="s">
        <v>1235</v>
      </c>
      <c r="E159" s="1" t="str">
        <f>VLOOKUP(B159,summary_livedata!A:T,1,FALSE)</f>
        <v>grid.421968.0</v>
      </c>
    </row>
    <row r="160" spans="1:5" x14ac:dyDescent="0.25">
      <c r="A160" s="1" t="s">
        <v>1207</v>
      </c>
      <c r="B160" s="1" t="s">
        <v>1504</v>
      </c>
      <c r="C160" s="1" t="s">
        <v>1503</v>
      </c>
      <c r="D160" s="1" t="s">
        <v>1235</v>
      </c>
      <c r="E160" s="1" t="str">
        <f>VLOOKUP(B160,summary_livedata!A:T,1,FALSE)</f>
        <v>grid.437710.6</v>
      </c>
    </row>
    <row r="161" spans="1:5" x14ac:dyDescent="0.25">
      <c r="A161" s="1" t="s">
        <v>1207</v>
      </c>
      <c r="B161" s="1" t="s">
        <v>1506</v>
      </c>
      <c r="C161" s="1" t="s">
        <v>1505</v>
      </c>
      <c r="D161" s="1" t="s">
        <v>1235</v>
      </c>
      <c r="E161" s="1" t="str">
        <f>VLOOKUP(B161,summary_livedata!A:T,1,FALSE)</f>
        <v>grid.462828.2</v>
      </c>
    </row>
    <row r="162" spans="1:5" x14ac:dyDescent="0.25">
      <c r="A162" s="1" t="s">
        <v>1207</v>
      </c>
      <c r="B162" s="1" t="s">
        <v>1508</v>
      </c>
      <c r="C162" s="1" t="s">
        <v>1507</v>
      </c>
      <c r="D162" s="1" t="s">
        <v>1235</v>
      </c>
      <c r="E162" s="1" t="str">
        <f>VLOOKUP(B162,summary_livedata!A:T,1,FALSE)</f>
        <v>grid.469159.6</v>
      </c>
    </row>
    <row r="163" spans="1:5" x14ac:dyDescent="0.25">
      <c r="A163" s="1" t="s">
        <v>1207</v>
      </c>
      <c r="B163" s="1" t="s">
        <v>1510</v>
      </c>
      <c r="C163" s="1" t="s">
        <v>1509</v>
      </c>
      <c r="D163" s="1" t="s">
        <v>1235</v>
      </c>
      <c r="E163" s="1" t="str">
        <f>VLOOKUP(B163,summary_livedata!A:T,1,FALSE)</f>
        <v>grid.437994.4</v>
      </c>
    </row>
    <row r="164" spans="1:5" x14ac:dyDescent="0.25">
      <c r="A164" s="1" t="s">
        <v>1207</v>
      </c>
      <c r="B164" s="1" t="s">
        <v>1512</v>
      </c>
      <c r="C164" s="1" t="s">
        <v>1511</v>
      </c>
      <c r="D164" s="1" t="s">
        <v>1235</v>
      </c>
      <c r="E164" s="1" t="str">
        <f>VLOOKUP(B164,summary_livedata!A:T,1,FALSE)</f>
        <v>grid.422459.c</v>
      </c>
    </row>
    <row r="165" spans="1:5" x14ac:dyDescent="0.25">
      <c r="A165" s="1" t="s">
        <v>1207</v>
      </c>
      <c r="B165" s="1" t="s">
        <v>1514</v>
      </c>
      <c r="C165" s="1" t="s">
        <v>1513</v>
      </c>
      <c r="D165" s="1" t="s">
        <v>1235</v>
      </c>
      <c r="E165" s="1" t="str">
        <f>VLOOKUP(B165,summary_livedata!A:T,1,FALSE)</f>
        <v>grid.264041.5</v>
      </c>
    </row>
    <row r="166" spans="1:5" x14ac:dyDescent="0.25">
      <c r="A166" s="1" t="s">
        <v>1207</v>
      </c>
      <c r="B166" s="1" t="s">
        <v>1516</v>
      </c>
      <c r="C166" s="1" t="s">
        <v>1515</v>
      </c>
      <c r="D166" s="1" t="s">
        <v>1235</v>
      </c>
      <c r="E166" s="1" t="str">
        <f>VLOOKUP(B166,summary_livedata!A:T,1,FALSE)</f>
        <v>grid.264091.8</v>
      </c>
    </row>
    <row r="167" spans="1:5" x14ac:dyDescent="0.25">
      <c r="A167" s="1" t="s">
        <v>1207</v>
      </c>
      <c r="B167" s="1" t="s">
        <v>440</v>
      </c>
      <c r="C167" s="1" t="s">
        <v>1517</v>
      </c>
      <c r="D167" s="1" t="s">
        <v>1235</v>
      </c>
      <c r="E167" s="1" t="str">
        <f>VLOOKUP(B167,summary_livedata!A:T,1,FALSE)</f>
        <v>grid.267315.4</v>
      </c>
    </row>
    <row r="168" spans="1:5" x14ac:dyDescent="0.25">
      <c r="A168" s="1" t="s">
        <v>1207</v>
      </c>
      <c r="B168" s="1" t="s">
        <v>66</v>
      </c>
      <c r="C168" s="1" t="s">
        <v>67</v>
      </c>
      <c r="D168" s="1" t="s">
        <v>1235</v>
      </c>
      <c r="E168" s="1" t="str">
        <f>VLOOKUP(B168,summary_livedata!A:T,1,FALSE)</f>
        <v>grid.89336.37</v>
      </c>
    </row>
    <row r="169" spans="1:5" x14ac:dyDescent="0.25">
      <c r="A169" s="1" t="s">
        <v>1207</v>
      </c>
      <c r="B169" s="1" t="s">
        <v>52</v>
      </c>
      <c r="C169" s="1" t="s">
        <v>1518</v>
      </c>
      <c r="D169" s="1" t="s">
        <v>1235</v>
      </c>
      <c r="E169" s="1" t="str">
        <f>VLOOKUP(B169,summary_livedata!A:T,1,FALSE)</f>
        <v>grid.27860.3b</v>
      </c>
    </row>
    <row r="170" spans="1:5" x14ac:dyDescent="0.25">
      <c r="A170" s="1" t="s">
        <v>1207</v>
      </c>
      <c r="B170" s="1" t="s">
        <v>90</v>
      </c>
      <c r="C170" s="1" t="s">
        <v>1519</v>
      </c>
      <c r="D170" s="1" t="s">
        <v>1235</v>
      </c>
      <c r="E170" s="1" t="str">
        <f>VLOOKUP(B170,summary_livedata!A:T,1,FALSE)</f>
        <v>grid.266093.8</v>
      </c>
    </row>
    <row r="171" spans="1:5" x14ac:dyDescent="0.25">
      <c r="A171" s="1" t="s">
        <v>1207</v>
      </c>
      <c r="B171" s="1" t="s">
        <v>667</v>
      </c>
      <c r="C171" s="1" t="s">
        <v>1520</v>
      </c>
      <c r="D171" s="1" t="s">
        <v>1235</v>
      </c>
      <c r="E171" s="1" t="str">
        <f>VLOOKUP(B171,summary_livedata!A:T,1,FALSE)</f>
        <v>grid.266096.d</v>
      </c>
    </row>
    <row r="172" spans="1:5" x14ac:dyDescent="0.25">
      <c r="A172" s="1" t="s">
        <v>1207</v>
      </c>
      <c r="B172" s="1" t="s">
        <v>179</v>
      </c>
      <c r="C172" s="1" t="s">
        <v>1521</v>
      </c>
      <c r="D172" s="1" t="s">
        <v>1235</v>
      </c>
      <c r="E172" s="1" t="str">
        <f>VLOOKUP(B172,summary_livedata!A:T,1,FALSE)</f>
        <v>grid.266097.c</v>
      </c>
    </row>
    <row r="173" spans="1:5" x14ac:dyDescent="0.25">
      <c r="A173" s="1" t="s">
        <v>1207</v>
      </c>
      <c r="B173" s="1" t="s">
        <v>138</v>
      </c>
      <c r="C173" s="1" t="s">
        <v>1522</v>
      </c>
      <c r="D173" s="1" t="s">
        <v>1235</v>
      </c>
      <c r="E173" s="1" t="str">
        <f>VLOOKUP(B173,summary_livedata!A:T,1,FALSE)</f>
        <v>grid.133342.4</v>
      </c>
    </row>
    <row r="174" spans="1:5" x14ac:dyDescent="0.25">
      <c r="A174" s="1" t="s">
        <v>1207</v>
      </c>
      <c r="B174" s="1" t="s">
        <v>262</v>
      </c>
      <c r="C174" s="1" t="s">
        <v>1523</v>
      </c>
      <c r="D174" s="1" t="s">
        <v>1235</v>
      </c>
      <c r="E174" s="1" t="str">
        <f>VLOOKUP(B174,summary_livedata!A:T,1,FALSE)</f>
        <v>grid.205975.c</v>
      </c>
    </row>
    <row r="175" spans="1:5" x14ac:dyDescent="0.25">
      <c r="A175" s="1" t="s">
        <v>1207</v>
      </c>
      <c r="B175" s="1" t="s">
        <v>194</v>
      </c>
      <c r="C175" s="1" t="s">
        <v>195</v>
      </c>
      <c r="D175" s="1" t="s">
        <v>1235</v>
      </c>
      <c r="E175" s="1" t="str">
        <f>VLOOKUP(B175,summary_livedata!A:T,1,FALSE)</f>
        <v>grid.63054.34</v>
      </c>
    </row>
    <row r="176" spans="1:5" x14ac:dyDescent="0.25">
      <c r="A176" s="1" t="s">
        <v>1207</v>
      </c>
      <c r="B176" s="1" t="s">
        <v>1525</v>
      </c>
      <c r="C176" s="1" t="s">
        <v>1524</v>
      </c>
      <c r="D176" s="1" t="s">
        <v>1235</v>
      </c>
      <c r="E176" s="1" t="str">
        <f>VLOOKUP(B176,summary_livedata!A:T,1,FALSE)</f>
        <v>grid.266410.7</v>
      </c>
    </row>
    <row r="177" spans="1:5" x14ac:dyDescent="0.25">
      <c r="A177" s="1" t="s">
        <v>1207</v>
      </c>
      <c r="B177" s="1" t="s">
        <v>1227</v>
      </c>
      <c r="C177" s="1" t="s">
        <v>1226</v>
      </c>
      <c r="D177" s="1" t="s">
        <v>1235</v>
      </c>
      <c r="E177" s="1" t="str">
        <f>VLOOKUP(B177,summary_livedata!A:T,1,FALSE)</f>
        <v>grid.487830.0</v>
      </c>
    </row>
    <row r="178" spans="1:5" x14ac:dyDescent="0.25">
      <c r="A178" s="1" t="s">
        <v>1207</v>
      </c>
      <c r="B178" s="1" t="s">
        <v>1229</v>
      </c>
      <c r="C178" s="1" t="s">
        <v>1228</v>
      </c>
      <c r="D178" s="1" t="s">
        <v>1235</v>
      </c>
      <c r="E178" s="1" t="str">
        <f>VLOOKUP(B178,summary_livedata!A:T,1,FALSE)</f>
        <v>grid.266426.2</v>
      </c>
    </row>
    <row r="179" spans="1:5" x14ac:dyDescent="0.25">
      <c r="A179" s="1" t="s">
        <v>1207</v>
      </c>
      <c r="B179" s="1" t="s">
        <v>208</v>
      </c>
      <c r="C179" s="1" t="s">
        <v>1230</v>
      </c>
      <c r="D179" s="1" t="s">
        <v>1235</v>
      </c>
      <c r="E179" s="1" t="str">
        <f>VLOOKUP(B179,summary_livedata!A:T,1,FALSE)</f>
        <v>grid.410445.0</v>
      </c>
    </row>
    <row r="180" spans="1:5" x14ac:dyDescent="0.25">
      <c r="A180" s="1" t="s">
        <v>1207</v>
      </c>
      <c r="B180" s="1" t="s">
        <v>1232</v>
      </c>
      <c r="C180" s="1" t="s">
        <v>1231</v>
      </c>
      <c r="D180" s="1" t="s">
        <v>1235</v>
      </c>
      <c r="E180" s="1" t="str">
        <f>VLOOKUP(B180,summary_livedata!A:T,1,FALSE)</f>
        <v>grid.441304.6</v>
      </c>
    </row>
    <row r="181" spans="1:5" x14ac:dyDescent="0.25">
      <c r="A181" s="1" t="s">
        <v>1207</v>
      </c>
      <c r="B181" s="1" t="s">
        <v>244</v>
      </c>
      <c r="C181" s="1" t="s">
        <v>1526</v>
      </c>
      <c r="D181" s="1" t="s">
        <v>1235</v>
      </c>
      <c r="E181" s="1" t="str">
        <f>VLOOKUP(B181,summary_livedata!A:T,1,FALSE)</f>
        <v>grid.266436.3</v>
      </c>
    </row>
    <row r="182" spans="1:5" x14ac:dyDescent="0.25">
      <c r="A182" s="1" t="s">
        <v>1207</v>
      </c>
      <c r="B182" s="1" t="s">
        <v>134</v>
      </c>
      <c r="C182" s="1" t="s">
        <v>1527</v>
      </c>
      <c r="D182" s="1" t="s">
        <v>1235</v>
      </c>
      <c r="E182" s="1" t="str">
        <f>VLOOKUP(B182,summary_livedata!A:T,1,FALSE)</f>
        <v>grid.185648.6</v>
      </c>
    </row>
    <row r="183" spans="1:5" x14ac:dyDescent="0.25">
      <c r="A183" s="1" t="s">
        <v>1207</v>
      </c>
      <c r="B183" s="1" t="s">
        <v>805</v>
      </c>
      <c r="C183" s="1" t="s">
        <v>1528</v>
      </c>
      <c r="D183" s="1" t="s">
        <v>1235</v>
      </c>
      <c r="E183" s="1" t="str">
        <f>VLOOKUP(B183,summary_livedata!A:T,1,FALSE)</f>
        <v>grid.266673.0</v>
      </c>
    </row>
    <row r="184" spans="1:5" x14ac:dyDescent="0.25">
      <c r="A184" s="1" t="s">
        <v>1207</v>
      </c>
      <c r="B184" s="1" t="s">
        <v>1135</v>
      </c>
      <c r="C184" s="1" t="s">
        <v>1136</v>
      </c>
      <c r="D184" s="1" t="s">
        <v>1235</v>
      </c>
      <c r="E184" s="1" t="str">
        <f>VLOOKUP(B184,summary_livedata!A:T,1,FALSE)</f>
        <v>grid.266685.9</v>
      </c>
    </row>
    <row r="185" spans="1:5" x14ac:dyDescent="0.25">
      <c r="A185" s="1" t="s">
        <v>1207</v>
      </c>
      <c r="B185" s="1" t="s">
        <v>835</v>
      </c>
      <c r="C185" s="1" t="s">
        <v>836</v>
      </c>
      <c r="D185" s="1" t="s">
        <v>1235</v>
      </c>
      <c r="E185" s="1" t="str">
        <f>VLOOKUP(B185,summary_livedata!A:T,1,FALSE)</f>
        <v>grid.225262.3</v>
      </c>
    </row>
    <row r="186" spans="1:5" x14ac:dyDescent="0.25">
      <c r="A186" s="1" t="s">
        <v>1207</v>
      </c>
      <c r="B186" s="1" t="s">
        <v>26</v>
      </c>
      <c r="C186" s="1" t="s">
        <v>27</v>
      </c>
      <c r="D186" s="1" t="s">
        <v>1235</v>
      </c>
      <c r="E186" s="1" t="str">
        <f>VLOOKUP(B186,summary_livedata!A:T,1,FALSE)</f>
        <v>grid.17635.36</v>
      </c>
    </row>
    <row r="187" spans="1:5" x14ac:dyDescent="0.25">
      <c r="A187" s="1" t="s">
        <v>1207</v>
      </c>
      <c r="B187" s="1" t="s">
        <v>737</v>
      </c>
      <c r="C187" s="1" t="s">
        <v>1529</v>
      </c>
      <c r="D187" s="1" t="s">
        <v>1235</v>
      </c>
      <c r="E187" s="1" t="str">
        <f>VLOOKUP(B187,summary_livedata!A:T,1,FALSE)</f>
        <v>grid.272362.0</v>
      </c>
    </row>
    <row r="188" spans="1:5" x14ac:dyDescent="0.25">
      <c r="A188" s="1" t="s">
        <v>1207</v>
      </c>
      <c r="B188" s="1" t="s">
        <v>1531</v>
      </c>
      <c r="C188" s="1" t="s">
        <v>1530</v>
      </c>
      <c r="D188" s="1" t="s">
        <v>1235</v>
      </c>
      <c r="E188" s="1" t="str">
        <f>VLOOKUP(B188,summary_livedata!A:T,1,FALSE)</f>
        <v>grid.267208.9</v>
      </c>
    </row>
    <row r="189" spans="1:5" x14ac:dyDescent="0.25">
      <c r="A189" s="1" t="s">
        <v>1207</v>
      </c>
      <c r="B189" s="1" t="s">
        <v>14</v>
      </c>
      <c r="C189" s="1" t="s">
        <v>1532</v>
      </c>
      <c r="D189" s="1" t="s">
        <v>1235</v>
      </c>
      <c r="E189" s="1" t="str">
        <f>VLOOKUP(B189,summary_livedata!A:T,1,FALSE)</f>
        <v>grid.34477.33</v>
      </c>
    </row>
    <row r="190" spans="1:5" x14ac:dyDescent="0.25">
      <c r="A190" s="1" t="s">
        <v>1207</v>
      </c>
      <c r="B190" s="1" t="s">
        <v>1534</v>
      </c>
      <c r="C190" s="1" t="s">
        <v>1533</v>
      </c>
      <c r="D190" s="1" t="s">
        <v>1235</v>
      </c>
      <c r="E190" s="1" t="str">
        <f>VLOOKUP(B190,summary_livedata!A:T,1,FALSE)</f>
        <v>grid.254662.1</v>
      </c>
    </row>
    <row r="191" spans="1:5" x14ac:dyDescent="0.25">
      <c r="A191" s="1" t="s">
        <v>1207</v>
      </c>
      <c r="B191" s="1" t="s">
        <v>1536</v>
      </c>
      <c r="C191" s="1" t="s">
        <v>1535</v>
      </c>
      <c r="D191" s="1" t="s">
        <v>1235</v>
      </c>
      <c r="E191" s="1" t="str">
        <f>VLOOKUP(B191,summary_livedata!A:T,1,FALSE)</f>
        <v>grid.469275.b</v>
      </c>
    </row>
    <row r="192" spans="1:5" x14ac:dyDescent="0.25">
      <c r="A192" s="1" t="s">
        <v>1207</v>
      </c>
      <c r="B192" s="1" t="s">
        <v>1538</v>
      </c>
      <c r="C192" s="1" t="s">
        <v>1537</v>
      </c>
      <c r="D192" s="1" t="s">
        <v>1235</v>
      </c>
      <c r="E192" s="1" t="str">
        <f>VLOOKUP(B192,summary_livedata!A:T,1,FALSE)</f>
        <v>grid.438932.7</v>
      </c>
    </row>
    <row r="193" spans="1:5" x14ac:dyDescent="0.25">
      <c r="A193" s="1" t="s">
        <v>1207</v>
      </c>
      <c r="B193" s="1" t="s">
        <v>212</v>
      </c>
      <c r="C193" s="1" t="s">
        <v>1539</v>
      </c>
      <c r="D193" s="1" t="s">
        <v>1235</v>
      </c>
      <c r="E193" s="1" t="str">
        <f>VLOOKUP(B193,summary_livedata!A:T,1,FALSE)</f>
        <v>grid.224260.0</v>
      </c>
    </row>
    <row r="194" spans="1:5" x14ac:dyDescent="0.25">
      <c r="A194" s="1" t="s">
        <v>1207</v>
      </c>
      <c r="B194" s="1" t="s">
        <v>124</v>
      </c>
      <c r="C194" s="1" t="s">
        <v>125</v>
      </c>
      <c r="D194" s="1" t="s">
        <v>1235</v>
      </c>
      <c r="E194" s="1" t="str">
        <f>VLOOKUP(B194,summary_livedata!A:T,1,FALSE)</f>
        <v>grid.438526.e</v>
      </c>
    </row>
    <row r="195" spans="1:5" x14ac:dyDescent="0.25">
      <c r="A195" s="1" t="s">
        <v>1207</v>
      </c>
      <c r="B195" s="1" t="s">
        <v>230</v>
      </c>
      <c r="C195" s="1" t="s">
        <v>1540</v>
      </c>
      <c r="D195" s="1" t="s">
        <v>1235</v>
      </c>
      <c r="E195" s="1" t="str">
        <f>VLOOKUP(B195,summary_livedata!A:T,1,FALSE)</f>
        <v>grid.254444.7</v>
      </c>
    </row>
    <row r="196" spans="1:5" x14ac:dyDescent="0.25">
      <c r="A196" s="1" t="s">
        <v>1207</v>
      </c>
      <c r="B196" s="1" t="s">
        <v>1542</v>
      </c>
      <c r="C196" s="1" t="s">
        <v>1541</v>
      </c>
      <c r="D196" s="1" t="s">
        <v>1235</v>
      </c>
      <c r="E196" s="1" t="str">
        <f>VLOOKUP(B196,summary_livedata!A:T,1,FALSE)</f>
        <v>grid.439000.e</v>
      </c>
    </row>
    <row r="197" spans="1:5" x14ac:dyDescent="0.25">
      <c r="A197" s="1" t="s">
        <v>1207</v>
      </c>
      <c r="B197" s="1" t="s">
        <v>1544</v>
      </c>
      <c r="C197" s="1" t="s">
        <v>1543</v>
      </c>
      <c r="D197" s="1" t="s">
        <v>1235</v>
      </c>
      <c r="E197" s="1" t="str">
        <f>VLOOKUP(B197,summary_livedata!A:T,1,FALSE)</f>
        <v>grid.463068.f</v>
      </c>
    </row>
    <row r="198" spans="1:5" x14ac:dyDescent="0.25">
      <c r="A198" s="1" t="s">
        <v>1207</v>
      </c>
      <c r="B198" s="1" t="s">
        <v>1234</v>
      </c>
      <c r="C198" s="1" t="s">
        <v>1233</v>
      </c>
      <c r="D198" s="1" t="s">
        <v>1235</v>
      </c>
      <c r="E198" s="1" t="str">
        <f>VLOOKUP(B198,summary_livedata!A:T,1,FALSE)</f>
        <v>grid.447569.d</v>
      </c>
    </row>
    <row r="199" spans="1:5" x14ac:dyDescent="0.25">
      <c r="A199" s="1" t="s">
        <v>1207</v>
      </c>
      <c r="B199" s="1" t="s">
        <v>1546</v>
      </c>
      <c r="C199" s="1" t="s">
        <v>1545</v>
      </c>
      <c r="D199" s="1" t="s">
        <v>1235</v>
      </c>
      <c r="E199" s="1" t="str">
        <f>VLOOKUP(B199,summary_livedata!A:T,1,FALSE)</f>
        <v>grid.441635.1</v>
      </c>
    </row>
    <row r="200" spans="1:5" x14ac:dyDescent="0.25">
      <c r="A200" s="1" t="s">
        <v>1207</v>
      </c>
      <c r="B200" s="1" t="s">
        <v>1548</v>
      </c>
      <c r="C200" s="1" t="s">
        <v>1547</v>
      </c>
      <c r="D200" s="1" t="s">
        <v>1235</v>
      </c>
      <c r="E200" s="1" t="str">
        <f>VLOOKUP(B200,summary_livedata!A:T,1,FALSE)</f>
        <v>grid.465767.1</v>
      </c>
    </row>
    <row r="201" spans="1:5" x14ac:dyDescent="0.25">
      <c r="A201" s="1" t="s">
        <v>1207</v>
      </c>
      <c r="B201" s="1" t="s">
        <v>1550</v>
      </c>
      <c r="C201" s="1" t="s">
        <v>1549</v>
      </c>
      <c r="D201" s="1" t="s">
        <v>1235</v>
      </c>
      <c r="E201" s="1" t="str">
        <f>VLOOKUP(B201,summary_livedata!A:T,1,FALSE)</f>
        <v>grid.268456.b</v>
      </c>
    </row>
    <row r="202" spans="1:5" x14ac:dyDescent="0.25">
      <c r="A202" s="1" t="s">
        <v>1207</v>
      </c>
      <c r="B202" s="1" t="s">
        <v>1552</v>
      </c>
      <c r="C202" s="1" t="s">
        <v>1551</v>
      </c>
      <c r="D202" s="1" t="s">
        <v>1235</v>
      </c>
      <c r="E202" s="1" t="e">
        <f>VLOOKUP(B202,summary_livedata!A:T,1,FALSE)</f>
        <v>#N/A</v>
      </c>
    </row>
    <row r="203" spans="1:5" x14ac:dyDescent="0.25">
      <c r="A203" s="1" t="s">
        <v>1207</v>
      </c>
      <c r="B203" s="1" t="s">
        <v>102</v>
      </c>
      <c r="C203" s="1" t="s">
        <v>1554</v>
      </c>
      <c r="D203" s="1" t="s">
        <v>1553</v>
      </c>
      <c r="E203" s="1" t="str">
        <f>VLOOKUP(B203,summary_livedata!A:T,1,FALSE)</f>
        <v>grid.215654.1</v>
      </c>
    </row>
    <row r="204" spans="1:5" x14ac:dyDescent="0.25">
      <c r="A204" s="1" t="s">
        <v>1207</v>
      </c>
      <c r="B204" s="1" t="s">
        <v>72</v>
      </c>
      <c r="C204" s="1" t="s">
        <v>1555</v>
      </c>
      <c r="D204" s="1" t="s">
        <v>1553</v>
      </c>
      <c r="E204" s="1" t="str">
        <f>VLOOKUP(B204,summary_livedata!A:T,1,FALSE)</f>
        <v>grid.189504.1</v>
      </c>
    </row>
    <row r="205" spans="1:5" x14ac:dyDescent="0.25">
      <c r="A205" s="1" t="s">
        <v>1207</v>
      </c>
      <c r="B205" s="1" t="s">
        <v>693</v>
      </c>
      <c r="C205" s="1" t="s">
        <v>694</v>
      </c>
      <c r="D205" s="1" t="s">
        <v>1553</v>
      </c>
      <c r="E205" s="1" t="str">
        <f>VLOOKUP(B205,summary_livedata!A:T,1,FALSE)</f>
        <v>grid.253264.4</v>
      </c>
    </row>
    <row r="206" spans="1:5" x14ac:dyDescent="0.25">
      <c r="A206" s="1" t="s">
        <v>1207</v>
      </c>
      <c r="B206" s="1" t="s">
        <v>110</v>
      </c>
      <c r="C206" s="1" t="s">
        <v>111</v>
      </c>
      <c r="D206" s="1" t="s">
        <v>1553</v>
      </c>
      <c r="E206" s="1" t="str">
        <f>VLOOKUP(B206,summary_livedata!A:T,1,FALSE)</f>
        <v>grid.40263.33</v>
      </c>
    </row>
    <row r="207" spans="1:5" x14ac:dyDescent="0.25">
      <c r="A207" s="1" t="s">
        <v>1207</v>
      </c>
      <c r="B207" s="1" t="s">
        <v>112</v>
      </c>
      <c r="C207" s="1" t="s">
        <v>1556</v>
      </c>
      <c r="D207" s="1" t="s">
        <v>1553</v>
      </c>
      <c r="E207" s="1" t="str">
        <f>VLOOKUP(B207,summary_livedata!A:T,1,FALSE)</f>
        <v>grid.20861.3d</v>
      </c>
    </row>
    <row r="208" spans="1:5" x14ac:dyDescent="0.25">
      <c r="A208" s="1" t="s">
        <v>1207</v>
      </c>
      <c r="B208" s="1" t="s">
        <v>153</v>
      </c>
      <c r="C208" s="1" t="s">
        <v>1557</v>
      </c>
      <c r="D208" s="1" t="s">
        <v>1553</v>
      </c>
      <c r="E208" s="1" t="str">
        <f>VLOOKUP(B208,summary_livedata!A:T,1,FALSE)</f>
        <v>grid.147455.6</v>
      </c>
    </row>
    <row r="209" spans="1:5" x14ac:dyDescent="0.25">
      <c r="A209" s="1" t="s">
        <v>1207</v>
      </c>
      <c r="B209" s="1" t="s">
        <v>145</v>
      </c>
      <c r="C209" s="1" t="s">
        <v>1558</v>
      </c>
      <c r="D209" s="1" t="s">
        <v>1553</v>
      </c>
      <c r="E209" s="1" t="str">
        <f>VLOOKUP(B209,summary_livedata!A:T,1,FALSE)</f>
        <v>grid.67105.35</v>
      </c>
    </row>
    <row r="210" spans="1:5" x14ac:dyDescent="0.25">
      <c r="A210" s="1" t="s">
        <v>1207</v>
      </c>
      <c r="B210" s="1" t="s">
        <v>42</v>
      </c>
      <c r="C210" s="1" t="s">
        <v>1559</v>
      </c>
      <c r="D210" s="1" t="s">
        <v>1553</v>
      </c>
      <c r="E210" s="1" t="str">
        <f>VLOOKUP(B210,summary_livedata!A:T,1,FALSE)</f>
        <v>grid.21729.3f</v>
      </c>
    </row>
    <row r="211" spans="1:5" x14ac:dyDescent="0.25">
      <c r="A211" s="1" t="s">
        <v>1207</v>
      </c>
      <c r="B211" s="1" t="s">
        <v>28</v>
      </c>
      <c r="C211" s="1" t="s">
        <v>1560</v>
      </c>
      <c r="D211" s="1" t="s">
        <v>1553</v>
      </c>
      <c r="E211" s="1" t="str">
        <f>VLOOKUP(B211,summary_livedata!A:T,1,FALSE)</f>
        <v>grid.5386.8</v>
      </c>
    </row>
    <row r="212" spans="1:5" x14ac:dyDescent="0.25">
      <c r="A212" s="1" t="s">
        <v>1207</v>
      </c>
      <c r="B212" s="1" t="s">
        <v>281</v>
      </c>
      <c r="C212" s="1" t="s">
        <v>282</v>
      </c>
      <c r="D212" s="1" t="s">
        <v>1553</v>
      </c>
      <c r="E212" s="1" t="str">
        <f>VLOOKUP(B212,summary_livedata!A:T,1,FALSE)</f>
        <v>grid.254880.3</v>
      </c>
    </row>
    <row r="213" spans="1:5" x14ac:dyDescent="0.25">
      <c r="A213" s="1" t="s">
        <v>1207</v>
      </c>
      <c r="B213" s="1" t="s">
        <v>54</v>
      </c>
      <c r="C213" s="1" t="s">
        <v>55</v>
      </c>
      <c r="D213" s="1" t="s">
        <v>1553</v>
      </c>
      <c r="E213" s="1" t="str">
        <f>VLOOKUP(B213,summary_livedata!A:T,1,FALSE)</f>
        <v>grid.26009.3d</v>
      </c>
    </row>
    <row r="214" spans="1:5" x14ac:dyDescent="0.25">
      <c r="A214" s="1" t="s">
        <v>1207</v>
      </c>
      <c r="B214" s="1" t="s">
        <v>64</v>
      </c>
      <c r="C214" s="1" t="s">
        <v>65</v>
      </c>
      <c r="D214" s="1" t="s">
        <v>1553</v>
      </c>
      <c r="E214" s="1" t="str">
        <f>VLOOKUP(B214,summary_livedata!A:T,1,FALSE)</f>
        <v>grid.189967.8</v>
      </c>
    </row>
    <row r="215" spans="1:5" x14ac:dyDescent="0.25">
      <c r="A215" s="1" t="s">
        <v>1207</v>
      </c>
      <c r="B215" s="1" t="s">
        <v>226</v>
      </c>
      <c r="C215" s="1" t="s">
        <v>1561</v>
      </c>
      <c r="D215" s="1" t="s">
        <v>1553</v>
      </c>
      <c r="E215" s="1" t="str">
        <f>VLOOKUP(B215,summary_livedata!A:T,1,FALSE)</f>
        <v>grid.253615.6</v>
      </c>
    </row>
    <row r="216" spans="1:5" x14ac:dyDescent="0.25">
      <c r="A216" s="1" t="s">
        <v>1207</v>
      </c>
      <c r="B216" s="1" t="s">
        <v>96</v>
      </c>
      <c r="C216" s="1" t="s">
        <v>1562</v>
      </c>
      <c r="D216" s="1" t="s">
        <v>1553</v>
      </c>
      <c r="E216" s="1" t="str">
        <f>VLOOKUP(B216,summary_livedata!A:T,1,FALSE)</f>
        <v>grid.213917.f</v>
      </c>
    </row>
    <row r="217" spans="1:5" x14ac:dyDescent="0.25">
      <c r="A217" s="1" t="s">
        <v>1207</v>
      </c>
      <c r="B217" s="1" t="s">
        <v>7</v>
      </c>
      <c r="C217" s="1" t="s">
        <v>8</v>
      </c>
      <c r="D217" s="1" t="s">
        <v>1553</v>
      </c>
      <c r="E217" s="1" t="str">
        <f>VLOOKUP(B217,summary_livedata!A:T,1,FALSE)</f>
        <v>grid.38142.3c</v>
      </c>
    </row>
    <row r="218" spans="1:5" x14ac:dyDescent="0.25">
      <c r="A218" s="1" t="s">
        <v>1207</v>
      </c>
      <c r="B218" s="1" t="s">
        <v>252</v>
      </c>
      <c r="C218" s="1" t="s">
        <v>1563</v>
      </c>
      <c r="D218" s="1" t="s">
        <v>1553</v>
      </c>
      <c r="E218" s="1" t="str">
        <f>VLOOKUP(B218,summary_livedata!A:T,1,FALSE)</f>
        <v>grid.411377.7</v>
      </c>
    </row>
    <row r="219" spans="1:5" x14ac:dyDescent="0.25">
      <c r="A219" s="1" t="s">
        <v>1207</v>
      </c>
      <c r="B219" s="1" t="s">
        <v>140</v>
      </c>
      <c r="C219" s="1" t="s">
        <v>1564</v>
      </c>
      <c r="D219" s="1" t="s">
        <v>1553</v>
      </c>
      <c r="E219" s="1" t="str">
        <f>VLOOKUP(B219,summary_livedata!A:T,1,FALSE)</f>
        <v>grid.34421.30</v>
      </c>
    </row>
    <row r="220" spans="1:5" x14ac:dyDescent="0.25">
      <c r="A220" s="1" t="s">
        <v>1207</v>
      </c>
      <c r="B220" s="1" t="s">
        <v>12</v>
      </c>
      <c r="C220" s="1" t="s">
        <v>1565</v>
      </c>
      <c r="D220" s="1" t="s">
        <v>1553</v>
      </c>
      <c r="E220" s="1" t="str">
        <f>VLOOKUP(B220,summary_livedata!A:T,1,FALSE)</f>
        <v>grid.21107.35</v>
      </c>
    </row>
    <row r="221" spans="1:5" x14ac:dyDescent="0.25">
      <c r="A221" s="1" t="s">
        <v>1207</v>
      </c>
      <c r="B221" s="1" t="s">
        <v>50</v>
      </c>
      <c r="C221" s="1" t="s">
        <v>1566</v>
      </c>
      <c r="D221" s="1" t="s">
        <v>1553</v>
      </c>
      <c r="E221" s="1" t="str">
        <f>VLOOKUP(B221,summary_livedata!A:T,1,FALSE)</f>
        <v>grid.116068.8</v>
      </c>
    </row>
    <row r="222" spans="1:5" x14ac:dyDescent="0.25">
      <c r="A222" s="1" t="s">
        <v>1207</v>
      </c>
      <c r="B222" s="1" t="s">
        <v>297</v>
      </c>
      <c r="C222" s="1" t="s">
        <v>298</v>
      </c>
      <c r="D222" s="1" t="s">
        <v>1553</v>
      </c>
      <c r="E222" s="1" t="str">
        <f>VLOOKUP(B222,summary_livedata!A:T,1,FALSE)</f>
        <v>grid.14709.3b</v>
      </c>
    </row>
    <row r="223" spans="1:5" x14ac:dyDescent="0.25">
      <c r="A223" s="1" t="s">
        <v>1207</v>
      </c>
      <c r="B223" s="1" t="s">
        <v>84</v>
      </c>
      <c r="C223" s="1" t="s">
        <v>1567</v>
      </c>
      <c r="D223" s="1" t="s">
        <v>1553</v>
      </c>
      <c r="E223" s="1" t="str">
        <f>VLOOKUP(B223,summary_livedata!A:T,1,FALSE)</f>
        <v>grid.17088.36</v>
      </c>
    </row>
    <row r="224" spans="1:5" x14ac:dyDescent="0.25">
      <c r="A224" s="1" t="s">
        <v>1207</v>
      </c>
      <c r="B224" s="1" t="s">
        <v>80</v>
      </c>
      <c r="C224" s="1" t="s">
        <v>1568</v>
      </c>
      <c r="D224" s="1" t="s">
        <v>1553</v>
      </c>
      <c r="E224" s="1" t="str">
        <f>VLOOKUP(B224,summary_livedata!A:T,1,FALSE)</f>
        <v>grid.137628.9</v>
      </c>
    </row>
    <row r="225" spans="1:5" x14ac:dyDescent="0.25">
      <c r="A225" s="1" t="s">
        <v>1207</v>
      </c>
      <c r="B225" s="1" t="s">
        <v>40</v>
      </c>
      <c r="C225" s="1" t="s">
        <v>1569</v>
      </c>
      <c r="D225" s="1" t="s">
        <v>1553</v>
      </c>
      <c r="E225" s="1" t="str">
        <f>VLOOKUP(B225,summary_livedata!A:T,1,FALSE)</f>
        <v>grid.16753.36</v>
      </c>
    </row>
    <row r="226" spans="1:5" x14ac:dyDescent="0.25">
      <c r="A226" s="1" t="s">
        <v>1207</v>
      </c>
      <c r="B226" s="1" t="s">
        <v>46</v>
      </c>
      <c r="C226" s="1" t="s">
        <v>1570</v>
      </c>
      <c r="D226" s="1" t="s">
        <v>1553</v>
      </c>
      <c r="E226" s="1" t="str">
        <f>VLOOKUP(B226,summary_livedata!A:T,1,FALSE)</f>
        <v>grid.29857.31</v>
      </c>
    </row>
    <row r="227" spans="1:5" x14ac:dyDescent="0.25">
      <c r="A227" s="1" t="s">
        <v>1207</v>
      </c>
      <c r="B227" s="1" t="s">
        <v>106</v>
      </c>
      <c r="C227" s="1" t="s">
        <v>107</v>
      </c>
      <c r="D227" s="1" t="s">
        <v>1553</v>
      </c>
      <c r="E227" s="1" t="str">
        <f>VLOOKUP(B227,summary_livedata!A:T,1,FALSE)</f>
        <v>grid.16750.35</v>
      </c>
    </row>
    <row r="228" spans="1:5" x14ac:dyDescent="0.25">
      <c r="A228" s="1" t="s">
        <v>1207</v>
      </c>
      <c r="B228" s="1" t="s">
        <v>70</v>
      </c>
      <c r="C228" s="1" t="s">
        <v>71</v>
      </c>
      <c r="D228" s="1" t="s">
        <v>1553</v>
      </c>
      <c r="E228" s="1" t="str">
        <f>VLOOKUP(B228,summary_livedata!A:T,1,FALSE)</f>
        <v>grid.169077.e</v>
      </c>
    </row>
    <row r="229" spans="1:5" x14ac:dyDescent="0.25">
      <c r="A229" s="1" t="s">
        <v>1207</v>
      </c>
      <c r="B229" s="1" t="s">
        <v>242</v>
      </c>
      <c r="C229" s="1" t="s">
        <v>243</v>
      </c>
      <c r="D229" s="1" t="s">
        <v>1553</v>
      </c>
      <c r="E229" s="1" t="str">
        <f>VLOOKUP(B229,summary_livedata!A:T,1,FALSE)</f>
        <v>grid.21940.3e</v>
      </c>
    </row>
    <row r="230" spans="1:5" x14ac:dyDescent="0.25">
      <c r="A230" s="1" t="s">
        <v>1207</v>
      </c>
      <c r="B230" s="1" t="s">
        <v>78</v>
      </c>
      <c r="C230" s="1" t="s">
        <v>1471</v>
      </c>
      <c r="D230" s="1" t="s">
        <v>1553</v>
      </c>
      <c r="E230" s="1" t="str">
        <f>VLOOKUP(B230,summary_livedata!A:T,1,FALSE)</f>
        <v>grid.430387.b</v>
      </c>
    </row>
    <row r="231" spans="1:5" x14ac:dyDescent="0.25">
      <c r="A231" s="1" t="s">
        <v>1207</v>
      </c>
      <c r="B231" s="1" t="s">
        <v>16</v>
      </c>
      <c r="C231" s="1" t="s">
        <v>1571</v>
      </c>
      <c r="D231" s="1" t="s">
        <v>1553</v>
      </c>
      <c r="E231" s="1" t="str">
        <f>VLOOKUP(B231,summary_livedata!A:T,1,FALSE)</f>
        <v>grid.168010.e</v>
      </c>
    </row>
    <row r="232" spans="1:5" x14ac:dyDescent="0.25">
      <c r="A232" s="1" t="s">
        <v>1207</v>
      </c>
      <c r="B232" s="1" t="s">
        <v>151</v>
      </c>
      <c r="C232" s="1" t="s">
        <v>1572</v>
      </c>
      <c r="D232" s="1" t="s">
        <v>1553</v>
      </c>
      <c r="E232" s="1" t="str">
        <f>VLOOKUP(B232,summary_livedata!A:T,1,FALSE)</f>
        <v>grid.36425.36</v>
      </c>
    </row>
    <row r="233" spans="1:5" x14ac:dyDescent="0.25">
      <c r="A233" s="1" t="s">
        <v>1207</v>
      </c>
      <c r="B233" s="1" t="s">
        <v>76</v>
      </c>
      <c r="C233" s="1" t="s">
        <v>1573</v>
      </c>
      <c r="D233" s="1" t="s">
        <v>1553</v>
      </c>
      <c r="E233" s="1" t="str">
        <f>VLOOKUP(B233,summary_livedata!A:T,1,FALSE)</f>
        <v>grid.264756.4</v>
      </c>
    </row>
    <row r="234" spans="1:5" x14ac:dyDescent="0.25">
      <c r="A234" s="1" t="s">
        <v>1207</v>
      </c>
      <c r="B234" s="1" t="s">
        <v>44</v>
      </c>
      <c r="C234" s="1" t="s">
        <v>1574</v>
      </c>
      <c r="D234" s="1" t="s">
        <v>1553</v>
      </c>
      <c r="E234" s="1" t="str">
        <f>VLOOKUP(B234,summary_livedata!A:T,1,FALSE)</f>
        <v>grid.261331.4</v>
      </c>
    </row>
    <row r="235" spans="1:5" x14ac:dyDescent="0.25">
      <c r="A235" s="1" t="s">
        <v>1207</v>
      </c>
      <c r="B235" s="1" t="s">
        <v>66</v>
      </c>
      <c r="C235" s="1" t="s">
        <v>67</v>
      </c>
      <c r="D235" s="1" t="s">
        <v>1553</v>
      </c>
      <c r="E235" s="1" t="str">
        <f>VLOOKUP(B235,summary_livedata!A:T,1,FALSE)</f>
        <v>grid.89336.37</v>
      </c>
    </row>
    <row r="236" spans="1:5" x14ac:dyDescent="0.25">
      <c r="A236" s="1" t="s">
        <v>1207</v>
      </c>
      <c r="B236" s="1" t="s">
        <v>323</v>
      </c>
      <c r="C236" s="1" t="s">
        <v>324</v>
      </c>
      <c r="D236" s="1" t="s">
        <v>1553</v>
      </c>
      <c r="E236" s="1" t="str">
        <f>VLOOKUP(B236,summary_livedata!A:T,1,FALSE)</f>
        <v>grid.265219.b</v>
      </c>
    </row>
    <row r="237" spans="1:5" x14ac:dyDescent="0.25">
      <c r="A237" s="1" t="s">
        <v>1207</v>
      </c>
      <c r="B237" s="1" t="s">
        <v>175</v>
      </c>
      <c r="C237" s="1" t="s">
        <v>1575</v>
      </c>
      <c r="D237" s="1" t="s">
        <v>1553</v>
      </c>
      <c r="E237" s="1" t="str">
        <f>VLOOKUP(B237,summary_livedata!A:T,1,FALSE)</f>
        <v>grid.273335.3</v>
      </c>
    </row>
    <row r="238" spans="1:5" x14ac:dyDescent="0.25">
      <c r="A238" s="1" t="s">
        <v>1207</v>
      </c>
      <c r="B238" s="1" t="s">
        <v>86</v>
      </c>
      <c r="C238" s="1" t="s">
        <v>1576</v>
      </c>
      <c r="D238" s="1" t="s">
        <v>1553</v>
      </c>
      <c r="E238" s="1" t="str">
        <f>VLOOKUP(B238,summary_livedata!A:T,1,FALSE)</f>
        <v>grid.134563.6</v>
      </c>
    </row>
    <row r="239" spans="1:5" x14ac:dyDescent="0.25">
      <c r="A239" s="1" t="s">
        <v>1207</v>
      </c>
      <c r="B239" s="1" t="s">
        <v>32</v>
      </c>
      <c r="C239" s="1" t="s">
        <v>1577</v>
      </c>
      <c r="D239" s="1" t="s">
        <v>1553</v>
      </c>
      <c r="E239" s="1" t="str">
        <f>VLOOKUP(B239,summary_livedata!A:T,1,FALSE)</f>
        <v>grid.47840.3f</v>
      </c>
    </row>
    <row r="240" spans="1:5" x14ac:dyDescent="0.25">
      <c r="A240" s="1" t="s">
        <v>1207</v>
      </c>
      <c r="B240" s="1" t="s">
        <v>52</v>
      </c>
      <c r="C240" s="1" t="s">
        <v>1518</v>
      </c>
      <c r="D240" s="1" t="s">
        <v>1553</v>
      </c>
      <c r="E240" s="1" t="str">
        <f>VLOOKUP(B240,summary_livedata!A:T,1,FALSE)</f>
        <v>grid.27860.3b</v>
      </c>
    </row>
    <row r="241" spans="1:5" x14ac:dyDescent="0.25">
      <c r="A241" s="1" t="s">
        <v>1207</v>
      </c>
      <c r="B241" s="1" t="s">
        <v>90</v>
      </c>
      <c r="C241" s="1" t="s">
        <v>1519</v>
      </c>
      <c r="D241" s="1" t="s">
        <v>1553</v>
      </c>
      <c r="E241" s="1" t="str">
        <f>VLOOKUP(B241,summary_livedata!A:T,1,FALSE)</f>
        <v>grid.266093.8</v>
      </c>
    </row>
    <row r="242" spans="1:5" x14ac:dyDescent="0.25">
      <c r="A242" s="1" t="s">
        <v>1207</v>
      </c>
      <c r="B242" s="1" t="s">
        <v>18</v>
      </c>
      <c r="C242" s="1" t="s">
        <v>1578</v>
      </c>
      <c r="D242" s="1" t="s">
        <v>1553</v>
      </c>
      <c r="E242" s="1" t="str">
        <f>VLOOKUP(B242,summary_livedata!A:T,1,FALSE)</f>
        <v>grid.19006.3e</v>
      </c>
    </row>
    <row r="243" spans="1:5" x14ac:dyDescent="0.25">
      <c r="A243" s="1" t="s">
        <v>1207</v>
      </c>
      <c r="B243" s="1" t="s">
        <v>179</v>
      </c>
      <c r="C243" s="1" t="s">
        <v>1521</v>
      </c>
      <c r="D243" s="1" t="s">
        <v>1553</v>
      </c>
      <c r="E243" s="1" t="str">
        <f>VLOOKUP(B243,summary_livedata!A:T,1,FALSE)</f>
        <v>grid.266097.c</v>
      </c>
    </row>
    <row r="244" spans="1:5" x14ac:dyDescent="0.25">
      <c r="A244" s="1" t="s">
        <v>1207</v>
      </c>
      <c r="B244" s="1" t="s">
        <v>22</v>
      </c>
      <c r="C244" s="1" t="s">
        <v>1579</v>
      </c>
      <c r="D244" s="1" t="s">
        <v>1553</v>
      </c>
      <c r="E244" s="1" t="str">
        <f>VLOOKUP(B244,summary_livedata!A:T,1,FALSE)</f>
        <v>grid.266100.3</v>
      </c>
    </row>
    <row r="245" spans="1:5" x14ac:dyDescent="0.25">
      <c r="A245" s="1" t="s">
        <v>1207</v>
      </c>
      <c r="B245" s="1" t="s">
        <v>138</v>
      </c>
      <c r="C245" s="1" t="s">
        <v>1522</v>
      </c>
      <c r="D245" s="1" t="s">
        <v>1553</v>
      </c>
      <c r="E245" s="1" t="str">
        <f>VLOOKUP(B245,summary_livedata!A:T,1,FALSE)</f>
        <v>grid.133342.4</v>
      </c>
    </row>
    <row r="246" spans="1:5" x14ac:dyDescent="0.25">
      <c r="A246" s="1" t="s">
        <v>1207</v>
      </c>
      <c r="B246" s="1" t="s">
        <v>262</v>
      </c>
      <c r="C246" s="1" t="s">
        <v>1523</v>
      </c>
      <c r="D246" s="1" t="s">
        <v>1553</v>
      </c>
      <c r="E246" s="1" t="str">
        <f>VLOOKUP(B246,summary_livedata!A:T,1,FALSE)</f>
        <v>grid.205975.c</v>
      </c>
    </row>
    <row r="247" spans="1:5" x14ac:dyDescent="0.25">
      <c r="A247" s="1" t="s">
        <v>1207</v>
      </c>
      <c r="B247" s="1" t="s">
        <v>82</v>
      </c>
      <c r="C247" s="1" t="s">
        <v>1580</v>
      </c>
      <c r="D247" s="1" t="s">
        <v>1553</v>
      </c>
      <c r="E247" s="1" t="str">
        <f>VLOOKUP(B247,summary_livedata!A:T,1,FALSE)</f>
        <v>grid.170205.1</v>
      </c>
    </row>
    <row r="248" spans="1:5" x14ac:dyDescent="0.25">
      <c r="A248" s="1" t="s">
        <v>1207</v>
      </c>
      <c r="B248" s="1" t="s">
        <v>118</v>
      </c>
      <c r="C248" s="1" t="s">
        <v>1581</v>
      </c>
      <c r="D248" s="1" t="s">
        <v>1553</v>
      </c>
      <c r="E248" s="1" t="str">
        <f>VLOOKUP(B248,summary_livedata!A:T,1,FALSE)</f>
        <v>grid.266190.a</v>
      </c>
    </row>
    <row r="249" spans="1:5" x14ac:dyDescent="0.25">
      <c r="A249" s="1" t="s">
        <v>1207</v>
      </c>
      <c r="B249" s="1" t="s">
        <v>38</v>
      </c>
      <c r="C249" s="1" t="s">
        <v>1582</v>
      </c>
      <c r="D249" s="1" t="s">
        <v>1553</v>
      </c>
      <c r="E249" s="1" t="str">
        <f>VLOOKUP(B249,summary_livedata!A:T,1,FALSE)</f>
        <v>grid.15276.37</v>
      </c>
    </row>
    <row r="250" spans="1:5" x14ac:dyDescent="0.25">
      <c r="A250" s="1" t="s">
        <v>1207</v>
      </c>
      <c r="B250" s="1" t="s">
        <v>60</v>
      </c>
      <c r="C250" s="1" t="s">
        <v>1583</v>
      </c>
      <c r="D250" s="1" t="s">
        <v>1553</v>
      </c>
      <c r="E250" s="1" t="str">
        <f>VLOOKUP(B250,summary_livedata!A:T,1,FALSE)</f>
        <v>grid.35403.31</v>
      </c>
    </row>
    <row r="251" spans="1:5" x14ac:dyDescent="0.25">
      <c r="A251" s="1" t="s">
        <v>1207</v>
      </c>
      <c r="B251" s="1" t="s">
        <v>116</v>
      </c>
      <c r="C251" s="1" t="s">
        <v>1584</v>
      </c>
      <c r="D251" s="1" t="s">
        <v>1553</v>
      </c>
      <c r="E251" s="1" t="str">
        <f>VLOOKUP(B251,summary_livedata!A:T,1,FALSE)</f>
        <v>grid.214572.7</v>
      </c>
    </row>
    <row r="252" spans="1:5" x14ac:dyDescent="0.25">
      <c r="A252" s="1" t="s">
        <v>1207</v>
      </c>
      <c r="B252" s="1" t="s">
        <v>277</v>
      </c>
      <c r="C252" s="1" t="s">
        <v>1585</v>
      </c>
      <c r="D252" s="1" t="s">
        <v>1553</v>
      </c>
      <c r="E252" s="1" t="str">
        <f>VLOOKUP(B252,summary_livedata!A:T,1,FALSE)</f>
        <v>grid.266515.3</v>
      </c>
    </row>
    <row r="253" spans="1:5" x14ac:dyDescent="0.25">
      <c r="A253" s="1" t="s">
        <v>1207</v>
      </c>
      <c r="B253" s="1" t="s">
        <v>88</v>
      </c>
      <c r="C253" s="1" t="s">
        <v>1586</v>
      </c>
      <c r="D253" s="1" t="s">
        <v>1553</v>
      </c>
      <c r="E253" s="1" t="str">
        <f>VLOOKUP(B253,summary_livedata!A:T,1,FALSE)</f>
        <v>grid.164295.d</v>
      </c>
    </row>
    <row r="254" spans="1:5" x14ac:dyDescent="0.25">
      <c r="A254" s="1" t="s">
        <v>1207</v>
      </c>
      <c r="B254" s="1" t="s">
        <v>163</v>
      </c>
      <c r="C254" s="1" t="s">
        <v>1587</v>
      </c>
      <c r="D254" s="1" t="s">
        <v>1553</v>
      </c>
      <c r="E254" s="1" t="str">
        <f>VLOOKUP(B254,summary_livedata!A:T,1,FALSE)</f>
        <v>grid.26790.3a</v>
      </c>
    </row>
    <row r="255" spans="1:5" x14ac:dyDescent="0.25">
      <c r="A255" s="1" t="s">
        <v>1207</v>
      </c>
      <c r="B255" s="1" t="s">
        <v>10</v>
      </c>
      <c r="C255" s="1" t="s">
        <v>1588</v>
      </c>
      <c r="D255" s="1" t="s">
        <v>1553</v>
      </c>
      <c r="E255" s="1" t="str">
        <f>VLOOKUP(B255,summary_livedata!A:T,1,FALSE)</f>
        <v>grid.214458.e</v>
      </c>
    </row>
    <row r="256" spans="1:5" x14ac:dyDescent="0.25">
      <c r="A256" s="1" t="s">
        <v>1207</v>
      </c>
      <c r="B256" s="1" t="s">
        <v>26</v>
      </c>
      <c r="C256" s="1" t="s">
        <v>27</v>
      </c>
      <c r="D256" s="1" t="s">
        <v>1553</v>
      </c>
      <c r="E256" s="1" t="str">
        <f>VLOOKUP(B256,summary_livedata!A:T,1,FALSE)</f>
        <v>grid.17635.36</v>
      </c>
    </row>
    <row r="257" spans="1:5" x14ac:dyDescent="0.25">
      <c r="A257" s="1" t="s">
        <v>1207</v>
      </c>
      <c r="B257" s="1" t="s">
        <v>196</v>
      </c>
      <c r="C257" s="1" t="s">
        <v>1589</v>
      </c>
      <c r="D257" s="1" t="s">
        <v>1553</v>
      </c>
      <c r="E257" s="1" t="str">
        <f>VLOOKUP(B257,summary_livedata!A:T,1,FALSE)</f>
        <v>grid.134936.a</v>
      </c>
    </row>
    <row r="258" spans="1:5" x14ac:dyDescent="0.25">
      <c r="A258" s="1" t="s">
        <v>1207</v>
      </c>
      <c r="B258" s="1" t="s">
        <v>56</v>
      </c>
      <c r="C258" s="1" t="s">
        <v>1590</v>
      </c>
      <c r="D258" s="1" t="s">
        <v>1553</v>
      </c>
      <c r="E258" s="1" t="str">
        <f>VLOOKUP(B258,summary_livedata!A:T,1,FALSE)</f>
        <v>grid.10698.36</v>
      </c>
    </row>
    <row r="259" spans="1:5" x14ac:dyDescent="0.25">
      <c r="A259" s="1" t="s">
        <v>1207</v>
      </c>
      <c r="B259" s="1" t="s">
        <v>224</v>
      </c>
      <c r="C259" s="1" t="s">
        <v>225</v>
      </c>
      <c r="D259" s="1" t="s">
        <v>1553</v>
      </c>
      <c r="E259" s="1" t="str">
        <f>VLOOKUP(B259,summary_livedata!A:T,1,FALSE)</f>
        <v>grid.131063.6</v>
      </c>
    </row>
    <row r="260" spans="1:5" x14ac:dyDescent="0.25">
      <c r="A260" s="1" t="s">
        <v>1207</v>
      </c>
      <c r="B260" s="1" t="s">
        <v>350</v>
      </c>
      <c r="C260" s="1" t="s">
        <v>1591</v>
      </c>
      <c r="D260" s="1" t="s">
        <v>1553</v>
      </c>
      <c r="E260" s="1" t="str">
        <f>VLOOKUP(B260,summary_livedata!A:T,1,FALSE)</f>
        <v>grid.170202.6</v>
      </c>
    </row>
    <row r="261" spans="1:5" x14ac:dyDescent="0.25">
      <c r="A261" s="1" t="s">
        <v>1207</v>
      </c>
      <c r="B261" s="1" t="s">
        <v>20</v>
      </c>
      <c r="C261" s="1" t="s">
        <v>21</v>
      </c>
      <c r="D261" s="1" t="s">
        <v>1553</v>
      </c>
      <c r="E261" s="1" t="str">
        <f>VLOOKUP(B261,summary_livedata!A:T,1,FALSE)</f>
        <v>grid.25879.31</v>
      </c>
    </row>
    <row r="262" spans="1:5" x14ac:dyDescent="0.25">
      <c r="A262" s="1" t="s">
        <v>1207</v>
      </c>
      <c r="B262" s="1" t="s">
        <v>36</v>
      </c>
      <c r="C262" s="1" t="s">
        <v>37</v>
      </c>
      <c r="D262" s="1" t="s">
        <v>1553</v>
      </c>
      <c r="E262" s="1" t="str">
        <f>VLOOKUP(B262,summary_livedata!A:T,1,FALSE)</f>
        <v>grid.21925.3d</v>
      </c>
    </row>
    <row r="263" spans="1:5" x14ac:dyDescent="0.25">
      <c r="A263" s="1" t="s">
        <v>1207</v>
      </c>
      <c r="B263" s="1" t="s">
        <v>256</v>
      </c>
      <c r="C263" s="1" t="s">
        <v>1592</v>
      </c>
      <c r="D263" s="1" t="s">
        <v>1553</v>
      </c>
      <c r="E263" s="1" t="str">
        <f>VLOOKUP(B263,summary_livedata!A:T,1,FALSE)</f>
        <v>grid.16416.34</v>
      </c>
    </row>
    <row r="264" spans="1:5" x14ac:dyDescent="0.25">
      <c r="A264" s="1" t="s">
        <v>1207</v>
      </c>
      <c r="B264" s="1" t="s">
        <v>214</v>
      </c>
      <c r="C264" s="1" t="s">
        <v>1593</v>
      </c>
      <c r="D264" s="1" t="s">
        <v>1553</v>
      </c>
      <c r="E264" s="1" t="str">
        <f>VLOOKUP(B264,summary_livedata!A:T,1,FALSE)</f>
        <v>grid.170693.a</v>
      </c>
    </row>
    <row r="265" spans="1:5" x14ac:dyDescent="0.25">
      <c r="A265" s="1" t="s">
        <v>1207</v>
      </c>
      <c r="B265" s="1" t="s">
        <v>68</v>
      </c>
      <c r="C265" s="1" t="s">
        <v>1594</v>
      </c>
      <c r="D265" s="1" t="s">
        <v>1553</v>
      </c>
      <c r="E265" s="1" t="str">
        <f>VLOOKUP(B265,summary_livedata!A:T,1,FALSE)</f>
        <v>grid.42505.36</v>
      </c>
    </row>
    <row r="266" spans="1:5" x14ac:dyDescent="0.25">
      <c r="A266" s="1" t="s">
        <v>1207</v>
      </c>
      <c r="B266" s="1" t="s">
        <v>142</v>
      </c>
      <c r="C266" s="1" t="s">
        <v>143</v>
      </c>
      <c r="D266" s="1" t="s">
        <v>1553</v>
      </c>
      <c r="E266" s="1" t="str">
        <f>VLOOKUP(B266,summary_livedata!A:T,1,FALSE)</f>
        <v>grid.17063.33</v>
      </c>
    </row>
    <row r="267" spans="1:5" x14ac:dyDescent="0.25">
      <c r="A267" s="1" t="s">
        <v>1207</v>
      </c>
      <c r="B267" s="1" t="s">
        <v>74</v>
      </c>
      <c r="C267" s="1" t="s">
        <v>1595</v>
      </c>
      <c r="D267" s="1" t="s">
        <v>1553</v>
      </c>
      <c r="E267" s="1" t="str">
        <f>VLOOKUP(B267,summary_livedata!A:T,1,FALSE)</f>
        <v>grid.223827.e</v>
      </c>
    </row>
    <row r="268" spans="1:5" x14ac:dyDescent="0.25">
      <c r="A268" s="1" t="s">
        <v>1207</v>
      </c>
      <c r="B268" s="1" t="s">
        <v>122</v>
      </c>
      <c r="C268" s="1" t="s">
        <v>1596</v>
      </c>
      <c r="D268" s="1" t="s">
        <v>1553</v>
      </c>
      <c r="E268" s="1" t="str">
        <f>VLOOKUP(B268,summary_livedata!A:T,1,FALSE)</f>
        <v>grid.27755.32</v>
      </c>
    </row>
    <row r="269" spans="1:5" x14ac:dyDescent="0.25">
      <c r="A269" s="1" t="s">
        <v>1207</v>
      </c>
      <c r="B269" s="1" t="s">
        <v>14</v>
      </c>
      <c r="C269" s="1" t="s">
        <v>1532</v>
      </c>
      <c r="D269" s="1" t="s">
        <v>1553</v>
      </c>
      <c r="E269" s="1" t="str">
        <f>VLOOKUP(B269,summary_livedata!A:T,1,FALSE)</f>
        <v>grid.34477.33</v>
      </c>
    </row>
    <row r="270" spans="1:5" x14ac:dyDescent="0.25">
      <c r="A270" s="1" t="s">
        <v>1207</v>
      </c>
      <c r="B270" s="1" t="s">
        <v>34</v>
      </c>
      <c r="C270" s="1" t="s">
        <v>1597</v>
      </c>
      <c r="D270" s="1" t="s">
        <v>1553</v>
      </c>
      <c r="E270" s="1" t="str">
        <f>VLOOKUP(B270,summary_livedata!A:T,1,FALSE)</f>
        <v>grid.14003.36</v>
      </c>
    </row>
    <row r="271" spans="1:5" x14ac:dyDescent="0.25">
      <c r="A271" s="1" t="s">
        <v>1207</v>
      </c>
      <c r="B271" s="1" t="s">
        <v>98</v>
      </c>
      <c r="C271" s="1" t="s">
        <v>99</v>
      </c>
      <c r="D271" s="1" t="s">
        <v>1553</v>
      </c>
      <c r="E271" s="1" t="str">
        <f>VLOOKUP(B271,summary_livedata!A:T,1,FALSE)</f>
        <v>grid.152326.1</v>
      </c>
    </row>
    <row r="272" spans="1:5" x14ac:dyDescent="0.25">
      <c r="A272" s="1" t="s">
        <v>1207</v>
      </c>
      <c r="B272" s="1" t="s">
        <v>58</v>
      </c>
      <c r="C272" s="1" t="s">
        <v>1598</v>
      </c>
      <c r="D272" s="1" t="s">
        <v>1553</v>
      </c>
      <c r="E272" s="1" t="str">
        <f>VLOOKUP(B272,summary_livedata!A:T,1,FALSE)</f>
        <v>grid.4367.6</v>
      </c>
    </row>
    <row r="273" spans="1:5" x14ac:dyDescent="0.25">
      <c r="A273" s="1" t="s">
        <v>1207</v>
      </c>
      <c r="B273" s="1" t="s">
        <v>24</v>
      </c>
      <c r="C273" s="1" t="s">
        <v>25</v>
      </c>
      <c r="D273" s="1" t="s">
        <v>1553</v>
      </c>
      <c r="E273" s="1" t="str">
        <f>VLOOKUP(B273,summary_livedata!A:T,1,FALSE)</f>
        <v>grid.47100.32</v>
      </c>
    </row>
    <row r="274" spans="1:5" x14ac:dyDescent="0.25">
      <c r="A274" s="1" t="s">
        <v>1207</v>
      </c>
      <c r="B274" s="1" t="s">
        <v>1752</v>
      </c>
      <c r="C274" s="1" t="s">
        <v>1751</v>
      </c>
      <c r="D274" s="1" t="s">
        <v>1750</v>
      </c>
      <c r="E274" s="1" t="str">
        <f>VLOOKUP(B274,summary_livedata!A:T,1,FALSE)</f>
        <v>grid.251779.f</v>
      </c>
    </row>
    <row r="275" spans="1:5" x14ac:dyDescent="0.25">
      <c r="A275" s="1" t="s">
        <v>1207</v>
      </c>
      <c r="B275" s="1" t="s">
        <v>1754</v>
      </c>
      <c r="C275" s="1" t="s">
        <v>1753</v>
      </c>
      <c r="D275" s="1" t="s">
        <v>1750</v>
      </c>
      <c r="E275" s="1" t="str">
        <f>VLOOKUP(B275,summary_livedata!A:T,1,FALSE)</f>
        <v>grid.414943.f</v>
      </c>
    </row>
    <row r="276" spans="1:5" x14ac:dyDescent="0.25">
      <c r="A276" s="1" t="s">
        <v>1207</v>
      </c>
      <c r="B276" s="1" t="s">
        <v>1756</v>
      </c>
      <c r="C276" s="1" t="s">
        <v>1755</v>
      </c>
      <c r="D276" s="1" t="s">
        <v>1750</v>
      </c>
      <c r="E276" s="1" t="str">
        <f>VLOOKUP(B276,summary_livedata!A:T,1,FALSE)</f>
        <v>grid.426727.2</v>
      </c>
    </row>
    <row r="277" spans="1:5" x14ac:dyDescent="0.25">
      <c r="A277" s="1" t="s">
        <v>1207</v>
      </c>
      <c r="B277" s="1" t="s">
        <v>1758</v>
      </c>
      <c r="C277" s="1" t="s">
        <v>1757</v>
      </c>
      <c r="D277" s="1" t="s">
        <v>1750</v>
      </c>
      <c r="E277" s="1" t="str">
        <f>VLOOKUP(B277,summary_livedata!A:T,1,FALSE)</f>
        <v>grid.417910.a</v>
      </c>
    </row>
    <row r="278" spans="1:5" x14ac:dyDescent="0.25">
      <c r="A278" s="1" t="s">
        <v>1207</v>
      </c>
      <c r="B278" s="1" t="s">
        <v>1760</v>
      </c>
      <c r="C278" s="1" t="s">
        <v>1759</v>
      </c>
      <c r="D278" s="1" t="s">
        <v>1750</v>
      </c>
      <c r="E278" s="1" t="str">
        <f>VLOOKUP(B278,summary_livedata!A:T,1,FALSE)</f>
        <v>grid.461968.4</v>
      </c>
    </row>
    <row r="279" spans="1:5" x14ac:dyDescent="0.25">
      <c r="A279" s="1" t="s">
        <v>1207</v>
      </c>
      <c r="B279" s="1" t="s">
        <v>1762</v>
      </c>
      <c r="C279" s="1" t="s">
        <v>1761</v>
      </c>
      <c r="D279" s="1" t="s">
        <v>1750</v>
      </c>
      <c r="E279" s="1" t="str">
        <f>VLOOKUP(B279,summary_livedata!A:T,1,FALSE)</f>
        <v>grid.417913.9</v>
      </c>
    </row>
    <row r="280" spans="1:5" x14ac:dyDescent="0.25">
      <c r="A280" s="1" t="s">
        <v>1207</v>
      </c>
      <c r="B280" s="1" t="s">
        <v>1239</v>
      </c>
      <c r="C280" s="1" t="s">
        <v>1238</v>
      </c>
      <c r="D280" s="1" t="s">
        <v>1750</v>
      </c>
      <c r="E280" s="1" t="str">
        <f>VLOOKUP(B280,summary_livedata!A:T,1,FALSE)</f>
        <v>grid.468732.c</v>
      </c>
    </row>
    <row r="281" spans="1:5" x14ac:dyDescent="0.25">
      <c r="A281" s="1" t="s">
        <v>1207</v>
      </c>
      <c r="B281" s="1" t="s">
        <v>1764</v>
      </c>
      <c r="C281" s="1" t="s">
        <v>1763</v>
      </c>
      <c r="D281" s="1" t="s">
        <v>1750</v>
      </c>
      <c r="E281" s="1" t="str">
        <f>VLOOKUP(B281,summary_livedata!A:T,1,FALSE)</f>
        <v>grid.468736.8</v>
      </c>
    </row>
    <row r="282" spans="1:5" x14ac:dyDescent="0.25">
      <c r="A282" s="1" t="s">
        <v>1207</v>
      </c>
      <c r="B282" s="1" t="s">
        <v>1766</v>
      </c>
      <c r="C282" s="1" t="s">
        <v>1765</v>
      </c>
      <c r="D282" s="1" t="s">
        <v>1750</v>
      </c>
      <c r="E282" s="1" t="str">
        <f>VLOOKUP(B282,summary_livedata!A:T,1,FALSE)</f>
        <v>grid.461983.1</v>
      </c>
    </row>
    <row r="283" spans="1:5" x14ac:dyDescent="0.25">
      <c r="A283" s="1" t="s">
        <v>1207</v>
      </c>
      <c r="B283" s="1" t="s">
        <v>1768</v>
      </c>
      <c r="C283" s="1" t="s">
        <v>1767</v>
      </c>
      <c r="D283" s="1" t="s">
        <v>1750</v>
      </c>
      <c r="E283" s="1" t="str">
        <f>VLOOKUP(B283,summary_livedata!A:T,1,FALSE)</f>
        <v>grid.252227.2</v>
      </c>
    </row>
    <row r="284" spans="1:5" x14ac:dyDescent="0.25">
      <c r="A284" s="1" t="s">
        <v>1207</v>
      </c>
      <c r="B284" s="1" t="s">
        <v>1770</v>
      </c>
      <c r="C284" s="1" t="s">
        <v>1769</v>
      </c>
      <c r="D284" s="1" t="s">
        <v>1750</v>
      </c>
      <c r="E284" s="1" t="str">
        <f>VLOOKUP(B284,summary_livedata!A:T,1,FALSE)</f>
        <v>grid.463273.7</v>
      </c>
    </row>
    <row r="285" spans="1:5" x14ac:dyDescent="0.25">
      <c r="A285" s="1" t="s">
        <v>1207</v>
      </c>
      <c r="B285" s="1" t="s">
        <v>1772</v>
      </c>
      <c r="C285" s="1" t="s">
        <v>1771</v>
      </c>
      <c r="D285" s="1" t="s">
        <v>1750</v>
      </c>
      <c r="E285" s="1" t="str">
        <f>VLOOKUP(B285,summary_livedata!A:T,1,FALSE)</f>
        <v>grid.448999.1</v>
      </c>
    </row>
    <row r="286" spans="1:5" x14ac:dyDescent="0.25">
      <c r="A286" s="1" t="s">
        <v>1207</v>
      </c>
      <c r="B286" s="1" t="s">
        <v>1774</v>
      </c>
      <c r="C286" s="1" t="s">
        <v>1773</v>
      </c>
      <c r="D286" s="1" t="s">
        <v>1750</v>
      </c>
      <c r="E286" s="1" t="str">
        <f>VLOOKUP(B286,summary_livedata!A:T,1,FALSE)</f>
        <v>grid.441446.7</v>
      </c>
    </row>
    <row r="287" spans="1:5" x14ac:dyDescent="0.25">
      <c r="A287" s="1" t="s">
        <v>1207</v>
      </c>
      <c r="B287" s="1" t="s">
        <v>1776</v>
      </c>
      <c r="C287" s="1" t="s">
        <v>1775</v>
      </c>
      <c r="D287" s="1" t="s">
        <v>1750</v>
      </c>
      <c r="E287" s="1" t="str">
        <f>VLOOKUP(B287,summary_livedata!A:T,1,FALSE)</f>
        <v>grid.468793.7</v>
      </c>
    </row>
    <row r="288" spans="1:5" x14ac:dyDescent="0.25">
      <c r="A288" s="1" t="s">
        <v>1207</v>
      </c>
      <c r="B288" s="1" t="s">
        <v>1778</v>
      </c>
      <c r="C288" s="1" t="s">
        <v>1777</v>
      </c>
      <c r="D288" s="1" t="s">
        <v>1750</v>
      </c>
      <c r="E288" s="1" t="str">
        <f>VLOOKUP(B288,summary_livedata!A:T,1,FALSE)</f>
        <v>grid.422870.b</v>
      </c>
    </row>
    <row r="289" spans="1:5" x14ac:dyDescent="0.25">
      <c r="A289" s="1" t="s">
        <v>1207</v>
      </c>
      <c r="B289" s="1" t="s">
        <v>1780</v>
      </c>
      <c r="C289" s="1" t="s">
        <v>1779</v>
      </c>
      <c r="D289" s="1" t="s">
        <v>1750</v>
      </c>
      <c r="E289" s="1" t="str">
        <f>VLOOKUP(B289,summary_livedata!A:T,1,FALSE)</f>
        <v>grid.462028.a</v>
      </c>
    </row>
    <row r="290" spans="1:5" x14ac:dyDescent="0.25">
      <c r="A290" s="1" t="s">
        <v>1207</v>
      </c>
      <c r="B290" s="1" t="s">
        <v>1782</v>
      </c>
      <c r="C290" s="1" t="s">
        <v>1781</v>
      </c>
      <c r="D290" s="1" t="s">
        <v>1750</v>
      </c>
      <c r="E290" s="1" t="e">
        <f>VLOOKUP(B290,summary_livedata!A:T,1,FALSE)</f>
        <v>#N/A</v>
      </c>
    </row>
    <row r="291" spans="1:5" x14ac:dyDescent="0.25">
      <c r="A291" s="1" t="s">
        <v>1207</v>
      </c>
      <c r="B291" s="1" t="s">
        <v>1784</v>
      </c>
      <c r="C291" s="1" t="s">
        <v>1783</v>
      </c>
      <c r="D291" s="1" t="s">
        <v>1750</v>
      </c>
      <c r="E291" s="1" t="str">
        <f>VLOOKUP(B291,summary_livedata!A:T,1,FALSE)</f>
        <v>grid.252563.5</v>
      </c>
    </row>
    <row r="292" spans="1:5" x14ac:dyDescent="0.25">
      <c r="A292" s="1" t="s">
        <v>1207</v>
      </c>
      <c r="B292" s="1" t="s">
        <v>1786</v>
      </c>
      <c r="C292" s="1" t="s">
        <v>1785</v>
      </c>
      <c r="D292" s="1" t="s">
        <v>1750</v>
      </c>
      <c r="E292" s="1" t="str">
        <f>VLOOKUP(B292,summary_livedata!A:T,1,FALSE)</f>
        <v>grid.423055.5</v>
      </c>
    </row>
    <row r="293" spans="1:5" x14ac:dyDescent="0.25">
      <c r="A293" s="1" t="s">
        <v>1207</v>
      </c>
      <c r="B293" s="1" t="s">
        <v>1249</v>
      </c>
      <c r="C293" s="1" t="s">
        <v>1248</v>
      </c>
      <c r="D293" s="1" t="s">
        <v>1750</v>
      </c>
      <c r="E293" s="1" t="str">
        <f>VLOOKUP(B293,summary_livedata!A:T,1,FALSE)</f>
        <v>grid.252657.1</v>
      </c>
    </row>
    <row r="294" spans="1:5" x14ac:dyDescent="0.25">
      <c r="A294" s="1" t="s">
        <v>1207</v>
      </c>
      <c r="B294" s="1" t="s">
        <v>1788</v>
      </c>
      <c r="C294" s="1" t="s">
        <v>1787</v>
      </c>
      <c r="D294" s="1" t="s">
        <v>1750</v>
      </c>
      <c r="E294" s="1" t="str">
        <f>VLOOKUP(B294,summary_livedata!A:T,1,FALSE)</f>
        <v>grid.423160.2</v>
      </c>
    </row>
    <row r="295" spans="1:5" x14ac:dyDescent="0.25">
      <c r="A295" s="1" t="s">
        <v>1207</v>
      </c>
      <c r="B295" s="1" t="s">
        <v>1790</v>
      </c>
      <c r="C295" s="1" t="s">
        <v>1789</v>
      </c>
      <c r="D295" s="1" t="s">
        <v>1750</v>
      </c>
      <c r="E295" s="1" t="str">
        <f>VLOOKUP(B295,summary_livedata!A:T,1,FALSE)</f>
        <v>grid.449345.b</v>
      </c>
    </row>
    <row r="296" spans="1:5" x14ac:dyDescent="0.25">
      <c r="A296" s="1" t="s">
        <v>1207</v>
      </c>
      <c r="B296" s="1" t="s">
        <v>1792</v>
      </c>
      <c r="C296" s="1" t="s">
        <v>1791</v>
      </c>
      <c r="D296" s="1" t="s">
        <v>1750</v>
      </c>
      <c r="E296" s="1" t="str">
        <f>VLOOKUP(B296,summary_livedata!A:T,1,FALSE)</f>
        <v>grid.252853.b</v>
      </c>
    </row>
    <row r="297" spans="1:5" x14ac:dyDescent="0.25">
      <c r="A297" s="1" t="s">
        <v>1207</v>
      </c>
      <c r="B297" s="1" t="s">
        <v>1794</v>
      </c>
      <c r="C297" s="1" t="s">
        <v>1793</v>
      </c>
      <c r="D297" s="1" t="s">
        <v>1750</v>
      </c>
      <c r="E297" s="1" t="str">
        <f>VLOOKUP(B297,summary_livedata!A:T,1,FALSE)</f>
        <v>grid.468733.d</v>
      </c>
    </row>
    <row r="298" spans="1:5" x14ac:dyDescent="0.25">
      <c r="A298" s="1" t="s">
        <v>1207</v>
      </c>
      <c r="B298" s="1" t="s">
        <v>1251</v>
      </c>
      <c r="C298" s="1" t="s">
        <v>1250</v>
      </c>
      <c r="D298" s="1" t="s">
        <v>1750</v>
      </c>
      <c r="E298" s="1" t="str">
        <f>VLOOKUP(B298,summary_livedata!A:T,1,FALSE)</f>
        <v>grid.252858.0</v>
      </c>
    </row>
    <row r="299" spans="1:5" x14ac:dyDescent="0.25">
      <c r="A299" s="1" t="s">
        <v>1207</v>
      </c>
      <c r="B299" s="1" t="s">
        <v>1796</v>
      </c>
      <c r="C299" s="1" t="s">
        <v>1795</v>
      </c>
      <c r="D299" s="1" t="s">
        <v>1750</v>
      </c>
      <c r="E299" s="1" t="str">
        <f>VLOOKUP(B299,summary_livedata!A:T,1,FALSE)</f>
        <v>grid.252884.1</v>
      </c>
    </row>
    <row r="300" spans="1:5" x14ac:dyDescent="0.25">
      <c r="A300" s="1" t="s">
        <v>1207</v>
      </c>
      <c r="B300" s="1" t="s">
        <v>1798</v>
      </c>
      <c r="C300" s="1" t="s">
        <v>1797</v>
      </c>
      <c r="D300" s="1" t="s">
        <v>1750</v>
      </c>
      <c r="E300" s="1" t="str">
        <f>VLOOKUP(B300,summary_livedata!A:T,1,FALSE)</f>
        <v>grid.434459.b</v>
      </c>
    </row>
    <row r="301" spans="1:5" x14ac:dyDescent="0.25">
      <c r="A301" s="1" t="s">
        <v>1207</v>
      </c>
      <c r="B301" s="1" t="s">
        <v>1255</v>
      </c>
      <c r="C301" s="1" t="s">
        <v>1254</v>
      </c>
      <c r="D301" s="1" t="s">
        <v>1750</v>
      </c>
      <c r="E301" s="1" t="str">
        <f>VLOOKUP(B301,summary_livedata!A:T,1,FALSE)</f>
        <v>grid.432711.2</v>
      </c>
    </row>
    <row r="302" spans="1:5" x14ac:dyDescent="0.25">
      <c r="A302" s="1" t="s">
        <v>1207</v>
      </c>
      <c r="B302" s="1" t="s">
        <v>1257</v>
      </c>
      <c r="C302" s="1" t="s">
        <v>1256</v>
      </c>
      <c r="D302" s="1" t="s">
        <v>1750</v>
      </c>
      <c r="E302" s="1" t="str">
        <f>VLOOKUP(B302,summary_livedata!A:T,1,FALSE)</f>
        <v>grid.461937.e</v>
      </c>
    </row>
    <row r="303" spans="1:5" x14ac:dyDescent="0.25">
      <c r="A303" s="1" t="s">
        <v>1207</v>
      </c>
      <c r="B303" s="1" t="s">
        <v>1800</v>
      </c>
      <c r="C303" s="1" t="s">
        <v>1799</v>
      </c>
      <c r="D303" s="1" t="s">
        <v>1750</v>
      </c>
      <c r="E303" s="1" t="str">
        <f>VLOOKUP(B303,summary_livedata!A:T,1,FALSE)</f>
        <v>grid.468785.0</v>
      </c>
    </row>
    <row r="304" spans="1:5" x14ac:dyDescent="0.25">
      <c r="A304" s="1" t="s">
        <v>1207</v>
      </c>
      <c r="B304" s="1" t="s">
        <v>1802</v>
      </c>
      <c r="C304" s="1" t="s">
        <v>1801</v>
      </c>
      <c r="D304" s="1" t="s">
        <v>1750</v>
      </c>
      <c r="E304" s="1" t="str">
        <f>VLOOKUP(B304,summary_livedata!A:T,1,FALSE)</f>
        <v>grid.423092.e</v>
      </c>
    </row>
    <row r="305" spans="1:5" x14ac:dyDescent="0.25">
      <c r="A305" s="1" t="s">
        <v>1207</v>
      </c>
      <c r="B305" s="1" t="s">
        <v>1804</v>
      </c>
      <c r="C305" s="1" t="s">
        <v>1803</v>
      </c>
      <c r="D305" s="1" t="s">
        <v>1750</v>
      </c>
      <c r="E305" s="1" t="str">
        <f>VLOOKUP(B305,summary_livedata!A:T,1,FALSE)</f>
        <v>grid.431387.a</v>
      </c>
    </row>
    <row r="306" spans="1:5" x14ac:dyDescent="0.25">
      <c r="A306" s="1" t="s">
        <v>1207</v>
      </c>
      <c r="B306" s="1" t="s">
        <v>1806</v>
      </c>
      <c r="C306" s="1" t="s">
        <v>1805</v>
      </c>
      <c r="D306" s="1" t="s">
        <v>1750</v>
      </c>
      <c r="E306" s="1" t="str">
        <f>VLOOKUP(B306,summary_livedata!A:T,1,FALSE)</f>
        <v>grid.446352.2</v>
      </c>
    </row>
    <row r="307" spans="1:5" x14ac:dyDescent="0.25">
      <c r="A307" s="1" t="s">
        <v>1207</v>
      </c>
      <c r="B307" s="1" t="s">
        <v>1808</v>
      </c>
      <c r="C307" s="1" t="s">
        <v>1807</v>
      </c>
      <c r="D307" s="1" t="s">
        <v>1750</v>
      </c>
      <c r="E307" s="1" t="str">
        <f>VLOOKUP(B307,summary_livedata!A:T,1,FALSE)</f>
        <v>grid.253205.3</v>
      </c>
    </row>
    <row r="308" spans="1:5" x14ac:dyDescent="0.25">
      <c r="A308" s="1" t="s">
        <v>1207</v>
      </c>
      <c r="B308" s="1" t="s">
        <v>1810</v>
      </c>
      <c r="C308" s="1" t="s">
        <v>1809</v>
      </c>
      <c r="D308" s="1" t="s">
        <v>1750</v>
      </c>
      <c r="E308" s="1" t="str">
        <f>VLOOKUP(B308,summary_livedata!A:T,1,FALSE)</f>
        <v>grid.464512.0</v>
      </c>
    </row>
    <row r="309" spans="1:5" x14ac:dyDescent="0.25">
      <c r="A309" s="1" t="s">
        <v>1207</v>
      </c>
      <c r="B309" s="1" t="s">
        <v>1812</v>
      </c>
      <c r="C309" s="1" t="s">
        <v>1811</v>
      </c>
      <c r="D309" s="1" t="s">
        <v>1750</v>
      </c>
      <c r="E309" s="1" t="str">
        <f>VLOOKUP(B309,summary_livedata!A:T,1,FALSE)</f>
        <v>grid.456295.9</v>
      </c>
    </row>
    <row r="310" spans="1:5" x14ac:dyDescent="0.25">
      <c r="A310" s="1" t="s">
        <v>1207</v>
      </c>
      <c r="B310" s="1" t="s">
        <v>1814</v>
      </c>
      <c r="C310" s="1" t="s">
        <v>1813</v>
      </c>
      <c r="D310" s="1" t="s">
        <v>1750</v>
      </c>
      <c r="E310" s="1" t="str">
        <f>VLOOKUP(B310,summary_livedata!A:T,1,FALSE)</f>
        <v>grid.423212.4</v>
      </c>
    </row>
    <row r="311" spans="1:5" x14ac:dyDescent="0.25">
      <c r="A311" s="1" t="s">
        <v>1207</v>
      </c>
      <c r="B311" s="1" t="s">
        <v>1265</v>
      </c>
      <c r="C311" s="1" t="s">
        <v>1264</v>
      </c>
      <c r="D311" s="1" t="s">
        <v>1750</v>
      </c>
      <c r="E311" s="1" t="str">
        <f>VLOOKUP(B311,summary_livedata!A:T,1,FALSE)</f>
        <v>grid.423226.3</v>
      </c>
    </row>
    <row r="312" spans="1:5" x14ac:dyDescent="0.25">
      <c r="A312" s="1" t="s">
        <v>1207</v>
      </c>
      <c r="B312" s="1" t="s">
        <v>1816</v>
      </c>
      <c r="C312" s="1" t="s">
        <v>1815</v>
      </c>
      <c r="D312" s="1" t="s">
        <v>1750</v>
      </c>
      <c r="E312" s="1" t="str">
        <f>VLOOKUP(B312,summary_livedata!A:T,1,FALSE)</f>
        <v>grid.423237.3</v>
      </c>
    </row>
    <row r="313" spans="1:5" x14ac:dyDescent="0.25">
      <c r="A313" s="1" t="s">
        <v>1207</v>
      </c>
      <c r="B313" s="1" t="s">
        <v>1818</v>
      </c>
      <c r="C313" s="1" t="s">
        <v>1817</v>
      </c>
      <c r="D313" s="1" t="s">
        <v>1750</v>
      </c>
      <c r="E313" s="1" t="str">
        <f>VLOOKUP(B313,summary_livedata!A:T,1,FALSE)</f>
        <v>grid.423247.4</v>
      </c>
    </row>
    <row r="314" spans="1:5" x14ac:dyDescent="0.25">
      <c r="A314" s="1" t="s">
        <v>1207</v>
      </c>
      <c r="B314" s="1" t="s">
        <v>1820</v>
      </c>
      <c r="C314" s="1" t="s">
        <v>1819</v>
      </c>
      <c r="D314" s="1" t="s">
        <v>1750</v>
      </c>
      <c r="E314" s="1" t="str">
        <f>VLOOKUP(B314,summary_livedata!A:T,1,FALSE)</f>
        <v>grid.448604.a</v>
      </c>
    </row>
    <row r="315" spans="1:5" x14ac:dyDescent="0.25">
      <c r="A315" s="1" t="s">
        <v>1207</v>
      </c>
      <c r="B315" s="1" t="s">
        <v>1822</v>
      </c>
      <c r="C315" s="1" t="s">
        <v>1821</v>
      </c>
      <c r="D315" s="1" t="s">
        <v>1750</v>
      </c>
      <c r="E315" s="1" t="str">
        <f>VLOOKUP(B315,summary_livedata!A:T,1,FALSE)</f>
        <v>grid.411853.a</v>
      </c>
    </row>
    <row r="316" spans="1:5" x14ac:dyDescent="0.25">
      <c r="A316" s="1" t="s">
        <v>1207</v>
      </c>
      <c r="B316" s="1" t="s">
        <v>1824</v>
      </c>
      <c r="C316" s="1" t="s">
        <v>1823</v>
      </c>
      <c r="D316" s="1" t="s">
        <v>1750</v>
      </c>
      <c r="E316" s="1" t="e">
        <f>VLOOKUP(B316,summary_livedata!A:T,1,FALSE)</f>
        <v>#N/A</v>
      </c>
    </row>
    <row r="317" spans="1:5" x14ac:dyDescent="0.25">
      <c r="A317" s="1" t="s">
        <v>1207</v>
      </c>
      <c r="B317" s="1" t="s">
        <v>1267</v>
      </c>
      <c r="C317" s="1" t="s">
        <v>1266</v>
      </c>
      <c r="D317" s="1" t="s">
        <v>1750</v>
      </c>
      <c r="E317" s="1" t="e">
        <f>VLOOKUP(B317,summary_livedata!A:T,1,FALSE)</f>
        <v>#N/A</v>
      </c>
    </row>
    <row r="318" spans="1:5" x14ac:dyDescent="0.25">
      <c r="A318" s="1" t="s">
        <v>1207</v>
      </c>
      <c r="B318" s="1" t="s">
        <v>1826</v>
      </c>
      <c r="C318" s="1" t="s">
        <v>1825</v>
      </c>
      <c r="D318" s="1" t="s">
        <v>1750</v>
      </c>
      <c r="E318" s="1" t="str">
        <f>VLOOKUP(B318,summary_livedata!A:T,1,FALSE)</f>
        <v>grid.253542.7</v>
      </c>
    </row>
    <row r="319" spans="1:5" x14ac:dyDescent="0.25">
      <c r="A319" s="1" t="s">
        <v>1207</v>
      </c>
      <c r="B319" s="1" t="s">
        <v>1271</v>
      </c>
      <c r="C319" s="1" t="s">
        <v>1270</v>
      </c>
      <c r="D319" s="1" t="s">
        <v>1750</v>
      </c>
      <c r="E319" s="1" t="str">
        <f>VLOOKUP(B319,summary_livedata!A:T,1,FALSE)</f>
        <v>grid.155203.0</v>
      </c>
    </row>
    <row r="320" spans="1:5" x14ac:dyDescent="0.25">
      <c r="A320" s="1" t="s">
        <v>1207</v>
      </c>
      <c r="B320" s="1" t="s">
        <v>1273</v>
      </c>
      <c r="C320" s="1" t="s">
        <v>1272</v>
      </c>
      <c r="D320" s="1" t="s">
        <v>1750</v>
      </c>
      <c r="E320" s="1" t="str">
        <f>VLOOKUP(B320,summary_livedata!A:T,1,FALSE)</f>
        <v>grid.253561.6</v>
      </c>
    </row>
    <row r="321" spans="1:5" x14ac:dyDescent="0.25">
      <c r="A321" s="1" t="s">
        <v>1207</v>
      </c>
      <c r="B321" s="1" t="s">
        <v>1828</v>
      </c>
      <c r="C321" s="1" t="s">
        <v>1827</v>
      </c>
      <c r="D321" s="1" t="s">
        <v>1750</v>
      </c>
      <c r="E321" s="1" t="str">
        <f>VLOOKUP(B321,summary_livedata!A:T,1,FALSE)</f>
        <v>grid.253553.7</v>
      </c>
    </row>
    <row r="322" spans="1:5" x14ac:dyDescent="0.25">
      <c r="A322" s="1" t="s">
        <v>1207</v>
      </c>
      <c r="B322" s="1" t="s">
        <v>1830</v>
      </c>
      <c r="C322" s="1" t="s">
        <v>1829</v>
      </c>
      <c r="D322" s="1" t="s">
        <v>1750</v>
      </c>
      <c r="E322" s="1" t="str">
        <f>VLOOKUP(B322,summary_livedata!A:T,1,FALSE)</f>
        <v>grid.253554.0</v>
      </c>
    </row>
    <row r="323" spans="1:5" x14ac:dyDescent="0.25">
      <c r="A323" s="1" t="s">
        <v>1207</v>
      </c>
      <c r="B323" s="1" t="s">
        <v>1832</v>
      </c>
      <c r="C323" s="1" t="s">
        <v>1831</v>
      </c>
      <c r="D323" s="1" t="s">
        <v>1750</v>
      </c>
      <c r="E323" s="1" t="str">
        <f>VLOOKUP(B323,summary_livedata!A:T,1,FALSE)</f>
        <v>grid.253555.1</v>
      </c>
    </row>
    <row r="324" spans="1:5" x14ac:dyDescent="0.25">
      <c r="A324" s="1" t="s">
        <v>1207</v>
      </c>
      <c r="B324" s="1" t="s">
        <v>1834</v>
      </c>
      <c r="C324" s="1" t="s">
        <v>1833</v>
      </c>
      <c r="D324" s="1" t="s">
        <v>1750</v>
      </c>
      <c r="E324" s="1" t="str">
        <f>VLOOKUP(B324,summary_livedata!A:T,1,FALSE)</f>
        <v>grid.253556.2</v>
      </c>
    </row>
    <row r="325" spans="1:5" x14ac:dyDescent="0.25">
      <c r="A325" s="1" t="s">
        <v>1207</v>
      </c>
      <c r="B325" s="1" t="s">
        <v>1275</v>
      </c>
      <c r="C325" s="1" t="s">
        <v>1274</v>
      </c>
      <c r="D325" s="1" t="s">
        <v>1750</v>
      </c>
      <c r="E325" s="1" t="str">
        <f>VLOOKUP(B325,summary_livedata!A:T,1,FALSE)</f>
        <v>grid.253557.3</v>
      </c>
    </row>
    <row r="326" spans="1:5" x14ac:dyDescent="0.25">
      <c r="A326" s="1" t="s">
        <v>1207</v>
      </c>
      <c r="B326" s="1" t="s">
        <v>1277</v>
      </c>
      <c r="C326" s="1" t="s">
        <v>1276</v>
      </c>
      <c r="D326" s="1" t="s">
        <v>1750</v>
      </c>
      <c r="E326" s="1" t="str">
        <f>VLOOKUP(B326,summary_livedata!A:T,1,FALSE)</f>
        <v>grid.253558.c</v>
      </c>
    </row>
    <row r="327" spans="1:5" x14ac:dyDescent="0.25">
      <c r="A327" s="1" t="s">
        <v>1207</v>
      </c>
      <c r="B327" s="1" t="s">
        <v>1279</v>
      </c>
      <c r="C327" s="1" t="s">
        <v>1278</v>
      </c>
      <c r="D327" s="1" t="s">
        <v>1750</v>
      </c>
      <c r="E327" s="1" t="str">
        <f>VLOOKUP(B327,summary_livedata!A:T,1,FALSE)</f>
        <v>grid.253559.d</v>
      </c>
    </row>
    <row r="328" spans="1:5" x14ac:dyDescent="0.25">
      <c r="A328" s="1" t="s">
        <v>1207</v>
      </c>
      <c r="B328" s="1" t="s">
        <v>1281</v>
      </c>
      <c r="C328" s="1" t="s">
        <v>1280</v>
      </c>
      <c r="D328" s="1" t="s">
        <v>1750</v>
      </c>
      <c r="E328" s="1" t="str">
        <f>VLOOKUP(B328,summary_livedata!A:T,1,FALSE)</f>
        <v>grid.213902.b</v>
      </c>
    </row>
    <row r="329" spans="1:5" x14ac:dyDescent="0.25">
      <c r="A329" s="1" t="s">
        <v>1207</v>
      </c>
      <c r="B329" s="1" t="s">
        <v>1836</v>
      </c>
      <c r="C329" s="1" t="s">
        <v>1835</v>
      </c>
      <c r="D329" s="1" t="s">
        <v>1750</v>
      </c>
      <c r="E329" s="1" t="str">
        <f>VLOOKUP(B329,summary_livedata!A:T,1,FALSE)</f>
        <v>grid.253562.5</v>
      </c>
    </row>
    <row r="330" spans="1:5" x14ac:dyDescent="0.25">
      <c r="A330" s="1" t="s">
        <v>1207</v>
      </c>
      <c r="B330" s="1" t="s">
        <v>1613</v>
      </c>
      <c r="C330" s="1" t="s">
        <v>1612</v>
      </c>
      <c r="D330" s="1" t="s">
        <v>1750</v>
      </c>
      <c r="E330" s="1" t="str">
        <f>VLOOKUP(B330,summary_livedata!A:T,1,FALSE)</f>
        <v>grid.253563.4</v>
      </c>
    </row>
    <row r="331" spans="1:5" x14ac:dyDescent="0.25">
      <c r="A331" s="1" t="s">
        <v>1207</v>
      </c>
      <c r="B331" s="1" t="s">
        <v>1283</v>
      </c>
      <c r="C331" s="1" t="s">
        <v>1282</v>
      </c>
      <c r="D331" s="1" t="s">
        <v>1750</v>
      </c>
      <c r="E331" s="1" t="str">
        <f>VLOOKUP(B331,summary_livedata!A:T,1,FALSE)</f>
        <v>grid.253564.3</v>
      </c>
    </row>
    <row r="332" spans="1:5" x14ac:dyDescent="0.25">
      <c r="A332" s="1" t="s">
        <v>1207</v>
      </c>
      <c r="B332" s="1" t="s">
        <v>1838</v>
      </c>
      <c r="C332" s="1" t="s">
        <v>1837</v>
      </c>
      <c r="D332" s="1" t="s">
        <v>1750</v>
      </c>
      <c r="E332" s="1" t="str">
        <f>VLOOKUP(B332,summary_livedata!A:T,1,FALSE)</f>
        <v>grid.253565.2</v>
      </c>
    </row>
    <row r="333" spans="1:5" x14ac:dyDescent="0.25">
      <c r="A333" s="1" t="s">
        <v>1207</v>
      </c>
      <c r="B333" s="1" t="s">
        <v>1840</v>
      </c>
      <c r="C333" s="1" t="s">
        <v>1839</v>
      </c>
      <c r="D333" s="1" t="s">
        <v>1750</v>
      </c>
      <c r="E333" s="1" t="str">
        <f>VLOOKUP(B333,summary_livedata!A:T,1,FALSE)</f>
        <v>grid.253566.1</v>
      </c>
    </row>
    <row r="334" spans="1:5" x14ac:dyDescent="0.25">
      <c r="A334" s="1" t="s">
        <v>1207</v>
      </c>
      <c r="B334" s="1" t="s">
        <v>1842</v>
      </c>
      <c r="C334" s="1" t="s">
        <v>1841</v>
      </c>
      <c r="D334" s="1" t="s">
        <v>1750</v>
      </c>
      <c r="E334" s="1" t="str">
        <f>VLOOKUP(B334,summary_livedata!A:T,1,FALSE)</f>
        <v>grid.253567.0</v>
      </c>
    </row>
    <row r="335" spans="1:5" x14ac:dyDescent="0.25">
      <c r="A335" s="1" t="s">
        <v>1207</v>
      </c>
      <c r="B335" s="1" t="s">
        <v>1844</v>
      </c>
      <c r="C335" s="1" t="s">
        <v>1843</v>
      </c>
      <c r="D335" s="1" t="s">
        <v>1750</v>
      </c>
      <c r="E335" s="1" t="str">
        <f>VLOOKUP(B335,summary_livedata!A:T,1,FALSE)</f>
        <v>grid.431462.6</v>
      </c>
    </row>
    <row r="336" spans="1:5" x14ac:dyDescent="0.25">
      <c r="A336" s="1" t="s">
        <v>1207</v>
      </c>
      <c r="B336" s="1" t="s">
        <v>1285</v>
      </c>
      <c r="C336" s="1" t="s">
        <v>1284</v>
      </c>
      <c r="D336" s="1" t="s">
        <v>1750</v>
      </c>
      <c r="E336" s="1" t="str">
        <f>VLOOKUP(B336,summary_livedata!A:T,1,FALSE)</f>
        <v>grid.454649.e</v>
      </c>
    </row>
    <row r="337" spans="1:5" x14ac:dyDescent="0.25">
      <c r="A337" s="1" t="s">
        <v>1207</v>
      </c>
      <c r="B337" s="1" t="s">
        <v>1846</v>
      </c>
      <c r="C337" s="1" t="s">
        <v>1845</v>
      </c>
      <c r="D337" s="1" t="s">
        <v>1750</v>
      </c>
      <c r="E337" s="1" t="str">
        <f>VLOOKUP(B337,summary_livedata!A:T,1,FALSE)</f>
        <v>grid.432831.f</v>
      </c>
    </row>
    <row r="338" spans="1:5" x14ac:dyDescent="0.25">
      <c r="A338" s="1" t="s">
        <v>1207</v>
      </c>
      <c r="B338" s="1" t="s">
        <v>1848</v>
      </c>
      <c r="C338" s="1" t="s">
        <v>1847</v>
      </c>
      <c r="D338" s="1" t="s">
        <v>1750</v>
      </c>
      <c r="E338" s="1" t="str">
        <f>VLOOKUP(B338,summary_livedata!A:T,1,FALSE)</f>
        <v>grid.253685.f</v>
      </c>
    </row>
    <row r="339" spans="1:5" x14ac:dyDescent="0.25">
      <c r="A339" s="1" t="s">
        <v>1207</v>
      </c>
      <c r="B339" s="1" t="s">
        <v>1850</v>
      </c>
      <c r="C339" s="1" t="s">
        <v>1849</v>
      </c>
      <c r="D339" s="1" t="s">
        <v>1750</v>
      </c>
      <c r="E339" s="1" t="str">
        <f>VLOOKUP(B339,summary_livedata!A:T,1,FALSE)</f>
        <v>grid.461085.e</v>
      </c>
    </row>
    <row r="340" spans="1:5" x14ac:dyDescent="0.25">
      <c r="A340" s="1" t="s">
        <v>1207</v>
      </c>
      <c r="B340" s="1" t="s">
        <v>1287</v>
      </c>
      <c r="C340" s="1" t="s">
        <v>1286</v>
      </c>
      <c r="D340" s="1" t="s">
        <v>1750</v>
      </c>
      <c r="E340" s="1" t="str">
        <f>VLOOKUP(B340,summary_livedata!A:T,1,FALSE)</f>
        <v>grid.468748.1</v>
      </c>
    </row>
    <row r="341" spans="1:5" x14ac:dyDescent="0.25">
      <c r="A341" s="1" t="s">
        <v>1207</v>
      </c>
      <c r="B341" s="1" t="s">
        <v>1852</v>
      </c>
      <c r="C341" s="1" t="s">
        <v>1851</v>
      </c>
      <c r="D341" s="1" t="s">
        <v>1750</v>
      </c>
      <c r="E341" s="1" t="str">
        <f>VLOOKUP(B341,summary_livedata!A:T,1,FALSE)</f>
        <v>grid.433405.5</v>
      </c>
    </row>
    <row r="342" spans="1:5" x14ac:dyDescent="0.25">
      <c r="A342" s="1" t="s">
        <v>1207</v>
      </c>
      <c r="B342" s="1" t="s">
        <v>1854</v>
      </c>
      <c r="C342" s="1" t="s">
        <v>1853</v>
      </c>
      <c r="D342" s="1" t="s">
        <v>1750</v>
      </c>
      <c r="E342" s="1" t="str">
        <f>VLOOKUP(B342,summary_livedata!A:T,1,FALSE)</f>
        <v>grid.422269.9</v>
      </c>
    </row>
    <row r="343" spans="1:5" x14ac:dyDescent="0.25">
      <c r="A343" s="1" t="s">
        <v>1207</v>
      </c>
      <c r="B343" s="1" t="s">
        <v>1856</v>
      </c>
      <c r="C343" s="1" t="s">
        <v>1855</v>
      </c>
      <c r="D343" s="1" t="s">
        <v>1750</v>
      </c>
      <c r="E343" s="1" t="str">
        <f>VLOOKUP(B343,summary_livedata!A:T,1,FALSE)</f>
        <v>grid.253922.d</v>
      </c>
    </row>
    <row r="344" spans="1:5" x14ac:dyDescent="0.25">
      <c r="A344" s="1" t="s">
        <v>1207</v>
      </c>
      <c r="B344" s="1" t="s">
        <v>1858</v>
      </c>
      <c r="C344" s="1" t="s">
        <v>1857</v>
      </c>
      <c r="D344" s="1" t="s">
        <v>1750</v>
      </c>
      <c r="E344" s="1" t="str">
        <f>VLOOKUP(B344,summary_livedata!A:T,1,FALSE)</f>
        <v>grid.433597.f</v>
      </c>
    </row>
    <row r="345" spans="1:5" x14ac:dyDescent="0.25">
      <c r="A345" s="1" t="s">
        <v>1207</v>
      </c>
      <c r="B345" s="1" t="s">
        <v>1860</v>
      </c>
      <c r="C345" s="1" t="s">
        <v>1859</v>
      </c>
      <c r="D345" s="1" t="s">
        <v>1750</v>
      </c>
      <c r="E345" s="1" t="str">
        <f>VLOOKUP(B345,summary_livedata!A:T,1,FALSE)</f>
        <v>grid.461920.8</v>
      </c>
    </row>
    <row r="346" spans="1:5" x14ac:dyDescent="0.25">
      <c r="A346" s="1" t="s">
        <v>1207</v>
      </c>
      <c r="B346" s="1" t="s">
        <v>1291</v>
      </c>
      <c r="C346" s="1" t="s">
        <v>1290</v>
      </c>
      <c r="D346" s="1" t="s">
        <v>1750</v>
      </c>
      <c r="E346" s="1" t="str">
        <f>VLOOKUP(B346,summary_livedata!A:T,1,FALSE)</f>
        <v>grid.446545.2</v>
      </c>
    </row>
    <row r="347" spans="1:5" x14ac:dyDescent="0.25">
      <c r="A347" s="1" t="s">
        <v>1207</v>
      </c>
      <c r="B347" s="1" t="s">
        <v>1862</v>
      </c>
      <c r="C347" s="1" t="s">
        <v>1861</v>
      </c>
      <c r="D347" s="1" t="s">
        <v>1750</v>
      </c>
      <c r="E347" s="1" t="str">
        <f>VLOOKUP(B347,summary_livedata!A:T,1,FALSE)</f>
        <v>grid.446546.1</v>
      </c>
    </row>
    <row r="348" spans="1:5" x14ac:dyDescent="0.25">
      <c r="A348" s="1" t="s">
        <v>1207</v>
      </c>
      <c r="B348" s="1" t="s">
        <v>1864</v>
      </c>
      <c r="C348" s="1" t="s">
        <v>1863</v>
      </c>
      <c r="D348" s="1" t="s">
        <v>1750</v>
      </c>
      <c r="E348" s="1" t="str">
        <f>VLOOKUP(B348,summary_livedata!A:T,1,FALSE)</f>
        <v>grid.468660.a</v>
      </c>
    </row>
    <row r="349" spans="1:5" x14ac:dyDescent="0.25">
      <c r="A349" s="1" t="s">
        <v>1207</v>
      </c>
      <c r="B349" s="1" t="s">
        <v>1866</v>
      </c>
      <c r="C349" s="1" t="s">
        <v>1865</v>
      </c>
      <c r="D349" s="1" t="s">
        <v>1750</v>
      </c>
      <c r="E349" s="1" t="str">
        <f>VLOOKUP(B349,summary_livedata!A:T,1,FALSE)</f>
        <v>grid.421062.3</v>
      </c>
    </row>
    <row r="350" spans="1:5" x14ac:dyDescent="0.25">
      <c r="A350" s="1" t="s">
        <v>1207</v>
      </c>
      <c r="B350" s="1" t="s">
        <v>1868</v>
      </c>
      <c r="C350" s="1" t="s">
        <v>1867</v>
      </c>
      <c r="D350" s="1" t="s">
        <v>1750</v>
      </c>
      <c r="E350" s="1" t="e">
        <f>VLOOKUP(B350,summary_livedata!A:T,1,FALSE)</f>
        <v>#N/A</v>
      </c>
    </row>
    <row r="351" spans="1:5" x14ac:dyDescent="0.25">
      <c r="A351" s="1" t="s">
        <v>1207</v>
      </c>
      <c r="B351" s="1" t="s">
        <v>1870</v>
      </c>
      <c r="C351" s="1" t="s">
        <v>1869</v>
      </c>
      <c r="D351" s="1" t="s">
        <v>1750</v>
      </c>
      <c r="E351" s="1" t="str">
        <f>VLOOKUP(B351,summary_livedata!A:T,1,FALSE)</f>
        <v>grid.461962.e</v>
      </c>
    </row>
    <row r="352" spans="1:5" x14ac:dyDescent="0.25">
      <c r="A352" s="1" t="s">
        <v>1207</v>
      </c>
      <c r="B352" s="1" t="s">
        <v>1872</v>
      </c>
      <c r="C352" s="1" t="s">
        <v>1871</v>
      </c>
      <c r="D352" s="1" t="s">
        <v>1750</v>
      </c>
      <c r="E352" s="1" t="e">
        <f>VLOOKUP(B352,summary_livedata!A:T,1,FALSE)</f>
        <v>#N/A</v>
      </c>
    </row>
    <row r="353" spans="1:5" x14ac:dyDescent="0.25">
      <c r="A353" s="1" t="s">
        <v>1207</v>
      </c>
      <c r="B353" s="1" t="s">
        <v>721</v>
      </c>
      <c r="C353" s="1" t="s">
        <v>1292</v>
      </c>
      <c r="D353" s="1" t="s">
        <v>1750</v>
      </c>
      <c r="E353" s="1" t="str">
        <f>VLOOKUP(B353,summary_livedata!A:T,1,FALSE)</f>
        <v>grid.254250.4</v>
      </c>
    </row>
    <row r="354" spans="1:5" x14ac:dyDescent="0.25">
      <c r="A354" s="1" t="s">
        <v>1207</v>
      </c>
      <c r="B354" s="1" t="s">
        <v>1874</v>
      </c>
      <c r="C354" s="1" t="s">
        <v>1873</v>
      </c>
      <c r="D354" s="1" t="s">
        <v>1750</v>
      </c>
      <c r="E354" s="1" t="str">
        <f>VLOOKUP(B354,summary_livedata!A:T,1,FALSE)</f>
        <v>grid.418438.2</v>
      </c>
    </row>
    <row r="355" spans="1:5" x14ac:dyDescent="0.25">
      <c r="A355" s="1" t="s">
        <v>1207</v>
      </c>
      <c r="B355" s="1" t="s">
        <v>809</v>
      </c>
      <c r="C355" s="1" t="s">
        <v>1617</v>
      </c>
      <c r="D355" s="1" t="s">
        <v>1750</v>
      </c>
      <c r="E355" s="1" t="str">
        <f>VLOOKUP(B355,summary_livedata!A:T,1,FALSE)</f>
        <v>grid.212340.6</v>
      </c>
    </row>
    <row r="356" spans="1:5" x14ac:dyDescent="0.25">
      <c r="A356" s="1" t="s">
        <v>1207</v>
      </c>
      <c r="B356" s="1" t="s">
        <v>1296</v>
      </c>
      <c r="C356" s="1" t="s">
        <v>1295</v>
      </c>
      <c r="D356" s="1" t="s">
        <v>1750</v>
      </c>
      <c r="E356" s="1" t="str">
        <f>VLOOKUP(B356,summary_livedata!A:T,1,FALSE)</f>
        <v>grid.461990.3</v>
      </c>
    </row>
    <row r="357" spans="1:5" x14ac:dyDescent="0.25">
      <c r="A357" s="1" t="s">
        <v>1207</v>
      </c>
      <c r="B357" s="1" t="s">
        <v>1876</v>
      </c>
      <c r="C357" s="1" t="s">
        <v>1875</v>
      </c>
      <c r="D357" s="1" t="s">
        <v>1750</v>
      </c>
      <c r="E357" s="1" t="str">
        <f>VLOOKUP(B357,summary_livedata!A:T,1,FALSE)</f>
        <v>grid.468738.6</v>
      </c>
    </row>
    <row r="358" spans="1:5" x14ac:dyDescent="0.25">
      <c r="A358" s="1" t="s">
        <v>1207</v>
      </c>
      <c r="B358" s="1" t="s">
        <v>1298</v>
      </c>
      <c r="C358" s="1" t="s">
        <v>1297</v>
      </c>
      <c r="D358" s="1" t="s">
        <v>1750</v>
      </c>
      <c r="E358" s="1" t="str">
        <f>VLOOKUP(B358,summary_livedata!A:T,1,FALSE)</f>
        <v>grid.420445.3</v>
      </c>
    </row>
    <row r="359" spans="1:5" x14ac:dyDescent="0.25">
      <c r="A359" s="1" t="s">
        <v>1207</v>
      </c>
      <c r="B359" s="1" t="s">
        <v>1878</v>
      </c>
      <c r="C359" s="1" t="s">
        <v>1877</v>
      </c>
      <c r="D359" s="1" t="s">
        <v>1750</v>
      </c>
      <c r="E359" s="1" t="str">
        <f>VLOOKUP(B359,summary_livedata!A:T,1,FALSE)</f>
        <v>grid.461995.6</v>
      </c>
    </row>
    <row r="360" spans="1:5" x14ac:dyDescent="0.25">
      <c r="A360" s="1" t="s">
        <v>1207</v>
      </c>
      <c r="B360" s="1" t="s">
        <v>1880</v>
      </c>
      <c r="C360" s="1" t="s">
        <v>1879</v>
      </c>
      <c r="D360" s="1" t="s">
        <v>1750</v>
      </c>
      <c r="E360" s="1" t="e">
        <f>VLOOKUP(B360,summary_livedata!A:T,1,FALSE)</f>
        <v>#N/A</v>
      </c>
    </row>
    <row r="361" spans="1:5" x14ac:dyDescent="0.25">
      <c r="A361" s="1" t="s">
        <v>1207</v>
      </c>
      <c r="B361" s="1" t="s">
        <v>1300</v>
      </c>
      <c r="C361" s="1" t="s">
        <v>1299</v>
      </c>
      <c r="D361" s="1" t="s">
        <v>1750</v>
      </c>
      <c r="E361" s="1" t="str">
        <f>VLOOKUP(B361,summary_livedata!A:T,1,FALSE)</f>
        <v>grid.421308.c</v>
      </c>
    </row>
    <row r="362" spans="1:5" x14ac:dyDescent="0.25">
      <c r="A362" s="1" t="s">
        <v>1207</v>
      </c>
      <c r="B362" s="1" t="s">
        <v>1882</v>
      </c>
      <c r="C362" s="1" t="s">
        <v>1881</v>
      </c>
      <c r="D362" s="1" t="s">
        <v>1750</v>
      </c>
      <c r="E362" s="1" t="str">
        <f>VLOOKUP(B362,summary_livedata!A:T,1,FALSE)</f>
        <v>grid.462009.9</v>
      </c>
    </row>
    <row r="363" spans="1:5" x14ac:dyDescent="0.25">
      <c r="A363" s="1" t="s">
        <v>1207</v>
      </c>
      <c r="B363" s="1" t="s">
        <v>1302</v>
      </c>
      <c r="C363" s="1" t="s">
        <v>1301</v>
      </c>
      <c r="D363" s="1" t="s">
        <v>1750</v>
      </c>
      <c r="E363" s="1" t="str">
        <f>VLOOKUP(B363,summary_livedata!A:T,1,FALSE)</f>
        <v>grid.421309.d</v>
      </c>
    </row>
    <row r="364" spans="1:5" x14ac:dyDescent="0.25">
      <c r="A364" s="1" t="s">
        <v>1207</v>
      </c>
      <c r="B364" s="1" t="s">
        <v>1884</v>
      </c>
      <c r="C364" s="1" t="s">
        <v>1883</v>
      </c>
      <c r="D364" s="1" t="s">
        <v>1750</v>
      </c>
      <c r="E364" s="1" t="str">
        <f>VLOOKUP(B364,summary_livedata!A:T,1,FALSE)</f>
        <v>grid.431654.1</v>
      </c>
    </row>
    <row r="365" spans="1:5" x14ac:dyDescent="0.25">
      <c r="A365" s="1" t="s">
        <v>1207</v>
      </c>
      <c r="B365" s="1" t="s">
        <v>1886</v>
      </c>
      <c r="C365" s="1" t="s">
        <v>1885</v>
      </c>
      <c r="D365" s="1" t="s">
        <v>1750</v>
      </c>
      <c r="E365" s="1" t="str">
        <f>VLOOKUP(B365,summary_livedata!A:T,1,FALSE)</f>
        <v>grid.421310.5</v>
      </c>
    </row>
    <row r="366" spans="1:5" x14ac:dyDescent="0.25">
      <c r="A366" s="1" t="s">
        <v>1207</v>
      </c>
      <c r="B366" s="1" t="s">
        <v>1306</v>
      </c>
      <c r="C366" s="1" t="s">
        <v>1305</v>
      </c>
      <c r="D366" s="1" t="s">
        <v>1750</v>
      </c>
      <c r="E366" s="1" t="str">
        <f>VLOOKUP(B366,summary_livedata!A:T,1,FALSE)</f>
        <v>grid.468782.7</v>
      </c>
    </row>
    <row r="367" spans="1:5" x14ac:dyDescent="0.25">
      <c r="A367" s="1" t="s">
        <v>1207</v>
      </c>
      <c r="B367" s="1" t="s">
        <v>1888</v>
      </c>
      <c r="C367" s="1" t="s">
        <v>1887</v>
      </c>
      <c r="D367" s="1" t="s">
        <v>1750</v>
      </c>
      <c r="E367" s="1" t="str">
        <f>VLOOKUP(B367,summary_livedata!A:T,1,FALSE)</f>
        <v>grid.462014.5</v>
      </c>
    </row>
    <row r="368" spans="1:5" x14ac:dyDescent="0.25">
      <c r="A368" s="1" t="s">
        <v>1207</v>
      </c>
      <c r="B368" s="1" t="s">
        <v>1308</v>
      </c>
      <c r="C368" s="1" t="s">
        <v>1307</v>
      </c>
      <c r="D368" s="1" t="s">
        <v>1750</v>
      </c>
      <c r="E368" s="1" t="str">
        <f>VLOOKUP(B368,summary_livedata!A:T,1,FALSE)</f>
        <v>grid.468790.4</v>
      </c>
    </row>
    <row r="369" spans="1:5" x14ac:dyDescent="0.25">
      <c r="A369" s="1" t="s">
        <v>1207</v>
      </c>
      <c r="B369" s="1" t="s">
        <v>1310</v>
      </c>
      <c r="C369" s="1" t="s">
        <v>1309</v>
      </c>
      <c r="D369" s="1" t="s">
        <v>1750</v>
      </c>
      <c r="E369" s="1" t="str">
        <f>VLOOKUP(B369,summary_livedata!A:T,1,FALSE)</f>
        <v>grid.254498.6</v>
      </c>
    </row>
    <row r="370" spans="1:5" x14ac:dyDescent="0.25">
      <c r="A370" s="1" t="s">
        <v>1207</v>
      </c>
      <c r="B370" s="1" t="s">
        <v>1312</v>
      </c>
      <c r="C370" s="1" t="s">
        <v>1311</v>
      </c>
      <c r="D370" s="1" t="s">
        <v>1750</v>
      </c>
      <c r="E370" s="1" t="str">
        <f>VLOOKUP(B370,summary_livedata!A:T,1,FALSE)</f>
        <v>grid.421330.7</v>
      </c>
    </row>
    <row r="371" spans="1:5" x14ac:dyDescent="0.25">
      <c r="A371" s="1" t="s">
        <v>1207</v>
      </c>
      <c r="B371" s="1" t="s">
        <v>1890</v>
      </c>
      <c r="C371" s="1" t="s">
        <v>1889</v>
      </c>
      <c r="D371" s="1" t="s">
        <v>1750</v>
      </c>
      <c r="E371" s="1" t="str">
        <f>VLOOKUP(B371,summary_livedata!A:T,1,FALSE)</f>
        <v>grid.421331.6</v>
      </c>
    </row>
    <row r="372" spans="1:5" x14ac:dyDescent="0.25">
      <c r="A372" s="1" t="s">
        <v>1207</v>
      </c>
      <c r="B372" s="1" t="s">
        <v>1892</v>
      </c>
      <c r="C372" s="1" t="s">
        <v>1891</v>
      </c>
      <c r="D372" s="1" t="s">
        <v>1750</v>
      </c>
      <c r="E372" s="1" t="str">
        <f>VLOOKUP(B372,summary_livedata!A:T,1,FALSE)</f>
        <v>grid.426782.d</v>
      </c>
    </row>
    <row r="373" spans="1:5" x14ac:dyDescent="0.25">
      <c r="A373" s="1" t="s">
        <v>1207</v>
      </c>
      <c r="B373" s="1" t="s">
        <v>1894</v>
      </c>
      <c r="C373" s="1" t="s">
        <v>1893</v>
      </c>
      <c r="D373" s="1" t="s">
        <v>1750</v>
      </c>
      <c r="E373" s="1" t="str">
        <f>VLOOKUP(B373,summary_livedata!A:T,1,FALSE)</f>
        <v>grid.462020.2</v>
      </c>
    </row>
    <row r="374" spans="1:5" x14ac:dyDescent="0.25">
      <c r="A374" s="1" t="s">
        <v>1207</v>
      </c>
      <c r="B374" s="1" t="s">
        <v>1896</v>
      </c>
      <c r="C374" s="1" t="s">
        <v>1895</v>
      </c>
      <c r="D374" s="1" t="s">
        <v>1750</v>
      </c>
      <c r="E374" s="1" t="str">
        <f>VLOOKUP(B374,summary_livedata!A:T,1,FALSE)</f>
        <v>grid.254551.2</v>
      </c>
    </row>
    <row r="375" spans="1:5" x14ac:dyDescent="0.25">
      <c r="A375" s="1" t="s">
        <v>1207</v>
      </c>
      <c r="B375" s="1" t="s">
        <v>1898</v>
      </c>
      <c r="C375" s="1" t="s">
        <v>1897</v>
      </c>
      <c r="D375" s="1" t="s">
        <v>1750</v>
      </c>
      <c r="E375" s="1" t="str">
        <f>VLOOKUP(B375,summary_livedata!A:T,1,FALSE)</f>
        <v>grid.462021.3</v>
      </c>
    </row>
    <row r="376" spans="1:5" x14ac:dyDescent="0.25">
      <c r="A376" s="1" t="s">
        <v>1207</v>
      </c>
      <c r="B376" s="1" t="s">
        <v>1900</v>
      </c>
      <c r="C376" s="1" t="s">
        <v>1899</v>
      </c>
      <c r="D376" s="1" t="s">
        <v>1750</v>
      </c>
      <c r="E376" s="1" t="str">
        <f>VLOOKUP(B376,summary_livedata!A:T,1,FALSE)</f>
        <v>grid.462029.b</v>
      </c>
    </row>
    <row r="377" spans="1:5" x14ac:dyDescent="0.25">
      <c r="A377" s="1" t="s">
        <v>1207</v>
      </c>
      <c r="B377" s="1" t="s">
        <v>1902</v>
      </c>
      <c r="C377" s="1" t="s">
        <v>1901</v>
      </c>
      <c r="D377" s="1" t="s">
        <v>1750</v>
      </c>
      <c r="E377" s="1" t="str">
        <f>VLOOKUP(B377,summary_livedata!A:T,1,FALSE)</f>
        <v>grid.462030.3</v>
      </c>
    </row>
    <row r="378" spans="1:5" x14ac:dyDescent="0.25">
      <c r="A378" s="1" t="s">
        <v>1207</v>
      </c>
      <c r="B378" s="1" t="s">
        <v>1904</v>
      </c>
      <c r="C378" s="1" t="s">
        <v>1903</v>
      </c>
      <c r="D378" s="1" t="s">
        <v>1750</v>
      </c>
      <c r="E378" s="1" t="str">
        <f>VLOOKUP(B378,summary_livedata!A:T,1,FALSE)</f>
        <v>grid.468854.3</v>
      </c>
    </row>
    <row r="379" spans="1:5" x14ac:dyDescent="0.25">
      <c r="A379" s="1" t="s">
        <v>1207</v>
      </c>
      <c r="B379" s="1" t="s">
        <v>1906</v>
      </c>
      <c r="C379" s="1" t="s">
        <v>1905</v>
      </c>
      <c r="D379" s="1" t="s">
        <v>1750</v>
      </c>
      <c r="E379" s="1" t="str">
        <f>VLOOKUP(B379,summary_livedata!A:T,1,FALSE)</f>
        <v>grid.468709.4</v>
      </c>
    </row>
    <row r="380" spans="1:5" x14ac:dyDescent="0.25">
      <c r="A380" s="1" t="s">
        <v>1207</v>
      </c>
      <c r="B380" s="1" t="s">
        <v>1908</v>
      </c>
      <c r="C380" s="1" t="s">
        <v>1907</v>
      </c>
      <c r="D380" s="1" t="s">
        <v>1750</v>
      </c>
      <c r="E380" s="1" t="str">
        <f>VLOOKUP(B380,summary_livedata!A:T,1,FALSE)</f>
        <v>grid.431716.6</v>
      </c>
    </row>
    <row r="381" spans="1:5" x14ac:dyDescent="0.25">
      <c r="A381" s="1" t="s">
        <v>1207</v>
      </c>
      <c r="B381" s="1" t="s">
        <v>1320</v>
      </c>
      <c r="C381" s="1" t="s">
        <v>1319</v>
      </c>
      <c r="D381" s="1" t="s">
        <v>1750</v>
      </c>
      <c r="E381" s="1" t="str">
        <f>VLOOKUP(B381,summary_livedata!A:T,1,FALSE)</f>
        <v>grid.441139.a</v>
      </c>
    </row>
    <row r="382" spans="1:5" x14ac:dyDescent="0.25">
      <c r="A382" s="1" t="s">
        <v>1207</v>
      </c>
      <c r="B382" s="1" t="s">
        <v>1910</v>
      </c>
      <c r="C382" s="1" t="s">
        <v>1909</v>
      </c>
      <c r="D382" s="1" t="s">
        <v>1750</v>
      </c>
      <c r="E382" s="1" t="str">
        <f>VLOOKUP(B382,summary_livedata!A:T,1,FALSE)</f>
        <v>grid.441564.6</v>
      </c>
    </row>
    <row r="383" spans="1:5" x14ac:dyDescent="0.25">
      <c r="A383" s="1" t="s">
        <v>1207</v>
      </c>
      <c r="B383" s="1" t="s">
        <v>1912</v>
      </c>
      <c r="C383" s="1" t="s">
        <v>1911</v>
      </c>
      <c r="D383" s="1" t="s">
        <v>1750</v>
      </c>
      <c r="E383" s="1" t="str">
        <f>VLOOKUP(B383,summary_livedata!A:T,1,FALSE)</f>
        <v>grid.462033.0</v>
      </c>
    </row>
    <row r="384" spans="1:5" x14ac:dyDescent="0.25">
      <c r="A384" s="1" t="s">
        <v>1207</v>
      </c>
      <c r="B384" s="1" t="s">
        <v>1914</v>
      </c>
      <c r="C384" s="1" t="s">
        <v>1913</v>
      </c>
      <c r="D384" s="1" t="s">
        <v>1750</v>
      </c>
      <c r="E384" s="1" t="e">
        <f>VLOOKUP(B384,summary_livedata!A:T,1,FALSE)</f>
        <v>#N/A</v>
      </c>
    </row>
    <row r="385" spans="1:5" x14ac:dyDescent="0.25">
      <c r="A385" s="1" t="s">
        <v>1207</v>
      </c>
      <c r="B385" s="1" t="s">
        <v>1322</v>
      </c>
      <c r="C385" s="1" t="s">
        <v>1321</v>
      </c>
      <c r="D385" s="1" t="s">
        <v>1750</v>
      </c>
      <c r="E385" s="1" t="str">
        <f>VLOOKUP(B385,summary_livedata!A:T,1,FALSE)</f>
        <v>grid.462042.6</v>
      </c>
    </row>
    <row r="386" spans="1:5" x14ac:dyDescent="0.25">
      <c r="A386" s="1" t="s">
        <v>1207</v>
      </c>
      <c r="B386" s="1" t="s">
        <v>1916</v>
      </c>
      <c r="C386" s="1" t="s">
        <v>1915</v>
      </c>
      <c r="D386" s="1" t="s">
        <v>1750</v>
      </c>
      <c r="E386" s="1" t="str">
        <f>VLOOKUP(B386,summary_livedata!A:T,1,FALSE)</f>
        <v>grid.433721.0</v>
      </c>
    </row>
    <row r="387" spans="1:5" x14ac:dyDescent="0.25">
      <c r="A387" s="1" t="s">
        <v>1207</v>
      </c>
      <c r="B387" s="1" t="s">
        <v>1918</v>
      </c>
      <c r="C387" s="1" t="s">
        <v>1917</v>
      </c>
      <c r="D387" s="1" t="s">
        <v>1750</v>
      </c>
      <c r="E387" s="1" t="str">
        <f>VLOOKUP(B387,summary_livedata!A:T,1,FALSE)</f>
        <v>grid.468741.8</v>
      </c>
    </row>
    <row r="388" spans="1:5" x14ac:dyDescent="0.25">
      <c r="A388" s="1" t="s">
        <v>1207</v>
      </c>
      <c r="B388" s="1" t="s">
        <v>1324</v>
      </c>
      <c r="C388" s="1" t="s">
        <v>1323</v>
      </c>
      <c r="D388" s="1" t="s">
        <v>1750</v>
      </c>
      <c r="E388" s="1" t="str">
        <f>VLOOKUP(B388,summary_livedata!A:T,1,FALSE)</f>
        <v>grid.446648.c</v>
      </c>
    </row>
    <row r="389" spans="1:5" x14ac:dyDescent="0.25">
      <c r="A389" s="1" t="s">
        <v>1207</v>
      </c>
      <c r="B389" s="1" t="s">
        <v>1920</v>
      </c>
      <c r="C389" s="1" t="s">
        <v>1919</v>
      </c>
      <c r="D389" s="1" t="s">
        <v>1750</v>
      </c>
      <c r="E389" s="1" t="str">
        <f>VLOOKUP(B389,summary_livedata!A:T,1,FALSE)</f>
        <v>grid.421771.6</v>
      </c>
    </row>
    <row r="390" spans="1:5" x14ac:dyDescent="0.25">
      <c r="A390" s="1" t="s">
        <v>1207</v>
      </c>
      <c r="B390" s="1" t="s">
        <v>1922</v>
      </c>
      <c r="C390" s="1" t="s">
        <v>1921</v>
      </c>
      <c r="D390" s="1" t="s">
        <v>1750</v>
      </c>
      <c r="E390" s="1" t="str">
        <f>VLOOKUP(B390,summary_livedata!A:T,1,FALSE)</f>
        <v>grid.428499.a</v>
      </c>
    </row>
    <row r="391" spans="1:5" x14ac:dyDescent="0.25">
      <c r="A391" s="1" t="s">
        <v>1207</v>
      </c>
      <c r="B391" s="1" t="s">
        <v>1924</v>
      </c>
      <c r="C391" s="1" t="s">
        <v>1923</v>
      </c>
      <c r="D391" s="1" t="s">
        <v>1750</v>
      </c>
      <c r="E391" s="1" t="str">
        <f>VLOOKUP(B391,summary_livedata!A:T,1,FALSE)</f>
        <v>grid.421835.9</v>
      </c>
    </row>
    <row r="392" spans="1:5" x14ac:dyDescent="0.25">
      <c r="A392" s="1" t="s">
        <v>1207</v>
      </c>
      <c r="B392" s="1" t="s">
        <v>1926</v>
      </c>
      <c r="C392" s="1" t="s">
        <v>1925</v>
      </c>
      <c r="D392" s="1" t="s">
        <v>1750</v>
      </c>
      <c r="E392" s="1" t="str">
        <f>VLOOKUP(B392,summary_livedata!A:T,1,FALSE)</f>
        <v>grid.462105.4</v>
      </c>
    </row>
    <row r="393" spans="1:5" x14ac:dyDescent="0.25">
      <c r="A393" s="1" t="s">
        <v>1207</v>
      </c>
      <c r="B393" s="1" t="s">
        <v>1928</v>
      </c>
      <c r="C393" s="1" t="s">
        <v>1927</v>
      </c>
      <c r="D393" s="1" t="s">
        <v>1750</v>
      </c>
      <c r="E393" s="1" t="str">
        <f>VLOOKUP(B393,summary_livedata!A:T,1,FALSE)</f>
        <v>grid.418550.d</v>
      </c>
    </row>
    <row r="394" spans="1:5" x14ac:dyDescent="0.25">
      <c r="A394" s="1" t="s">
        <v>1207</v>
      </c>
      <c r="B394" s="1" t="s">
        <v>1930</v>
      </c>
      <c r="C394" s="1" t="s">
        <v>1929</v>
      </c>
      <c r="D394" s="1" t="s">
        <v>1750</v>
      </c>
      <c r="E394" s="1" t="str">
        <f>VLOOKUP(B394,summary_livedata!A:T,1,FALSE)</f>
        <v>grid.412045.6</v>
      </c>
    </row>
    <row r="395" spans="1:5" x14ac:dyDescent="0.25">
      <c r="A395" s="1" t="s">
        <v>1207</v>
      </c>
      <c r="B395" s="1" t="s">
        <v>1326</v>
      </c>
      <c r="C395" s="1" t="s">
        <v>1325</v>
      </c>
      <c r="D395" s="1" t="s">
        <v>1750</v>
      </c>
      <c r="E395" s="1" t="str">
        <f>VLOOKUP(B395,summary_livedata!A:T,1,FALSE)</f>
        <v>grid.255148.f</v>
      </c>
    </row>
    <row r="396" spans="1:5" x14ac:dyDescent="0.25">
      <c r="A396" s="1" t="s">
        <v>1207</v>
      </c>
      <c r="B396" s="1" t="s">
        <v>1932</v>
      </c>
      <c r="C396" s="1" t="s">
        <v>1931</v>
      </c>
      <c r="D396" s="1" t="s">
        <v>1750</v>
      </c>
      <c r="E396" s="1" t="e">
        <f>VLOOKUP(B396,summary_livedata!A:T,1,FALSE)</f>
        <v>#N/A</v>
      </c>
    </row>
    <row r="397" spans="1:5" x14ac:dyDescent="0.25">
      <c r="A397" s="1" t="s">
        <v>1207</v>
      </c>
      <c r="B397" s="1" t="s">
        <v>1934</v>
      </c>
      <c r="C397" s="1" t="s">
        <v>1933</v>
      </c>
      <c r="D397" s="1" t="s">
        <v>1750</v>
      </c>
      <c r="E397" s="1" t="str">
        <f>VLOOKUP(B397,summary_livedata!A:T,1,FALSE)</f>
        <v>grid.420807.9</v>
      </c>
    </row>
    <row r="398" spans="1:5" x14ac:dyDescent="0.25">
      <c r="A398" s="1" t="s">
        <v>1207</v>
      </c>
      <c r="B398" s="1" t="s">
        <v>1936</v>
      </c>
      <c r="C398" s="1" t="s">
        <v>1935</v>
      </c>
      <c r="D398" s="1" t="s">
        <v>1750</v>
      </c>
      <c r="E398" s="1" t="str">
        <f>VLOOKUP(B398,summary_livedata!A:T,1,FALSE)</f>
        <v>grid.255406.0</v>
      </c>
    </row>
    <row r="399" spans="1:5" x14ac:dyDescent="0.25">
      <c r="A399" s="1" t="s">
        <v>1207</v>
      </c>
      <c r="B399" s="1" t="s">
        <v>1938</v>
      </c>
      <c r="C399" s="1" t="s">
        <v>1937</v>
      </c>
      <c r="D399" s="1" t="s">
        <v>1750</v>
      </c>
      <c r="E399" s="1" t="e">
        <f>VLOOKUP(B399,summary_livedata!A:T,1,FALSE)</f>
        <v>#N/A</v>
      </c>
    </row>
    <row r="400" spans="1:5" x14ac:dyDescent="0.25">
      <c r="A400" s="1" t="s">
        <v>1207</v>
      </c>
      <c r="B400" s="1" t="s">
        <v>1330</v>
      </c>
      <c r="C400" s="1" t="s">
        <v>1329</v>
      </c>
      <c r="D400" s="1" t="s">
        <v>1750</v>
      </c>
      <c r="E400" s="1" t="str">
        <f>VLOOKUP(B400,summary_livedata!A:T,1,FALSE)</f>
        <v>grid.420892.5</v>
      </c>
    </row>
    <row r="401" spans="1:5" x14ac:dyDescent="0.25">
      <c r="A401" s="1" t="s">
        <v>1207</v>
      </c>
      <c r="B401" s="1" t="s">
        <v>1940</v>
      </c>
      <c r="C401" s="1" t="s">
        <v>1939</v>
      </c>
      <c r="D401" s="1" t="s">
        <v>1750</v>
      </c>
      <c r="E401" s="1" t="str">
        <f>VLOOKUP(B401,summary_livedata!A:T,1,FALSE)</f>
        <v>grid.420896.1</v>
      </c>
    </row>
    <row r="402" spans="1:5" x14ac:dyDescent="0.25">
      <c r="A402" s="1" t="s">
        <v>1207</v>
      </c>
      <c r="B402" s="1" t="s">
        <v>1942</v>
      </c>
      <c r="C402" s="1" t="s">
        <v>1941</v>
      </c>
      <c r="D402" s="1" t="s">
        <v>1750</v>
      </c>
      <c r="E402" s="1" t="str">
        <f>VLOOKUP(B402,summary_livedata!A:T,1,FALSE)</f>
        <v>grid.431305.0</v>
      </c>
    </row>
    <row r="403" spans="1:5" x14ac:dyDescent="0.25">
      <c r="A403" s="1" t="s">
        <v>1207</v>
      </c>
      <c r="B403" s="1" t="s">
        <v>1944</v>
      </c>
      <c r="C403" s="1" t="s">
        <v>1943</v>
      </c>
      <c r="D403" s="1" t="s">
        <v>1750</v>
      </c>
      <c r="E403" s="1" t="str">
        <f>VLOOKUP(B403,summary_livedata!A:T,1,FALSE)</f>
        <v>grid.418802.7</v>
      </c>
    </row>
    <row r="404" spans="1:5" x14ac:dyDescent="0.25">
      <c r="A404" s="1" t="s">
        <v>1207</v>
      </c>
      <c r="B404" s="1" t="s">
        <v>1946</v>
      </c>
      <c r="C404" s="1" t="s">
        <v>1945</v>
      </c>
      <c r="D404" s="1" t="s">
        <v>1750</v>
      </c>
      <c r="E404" s="1" t="str">
        <f>VLOOKUP(B404,summary_livedata!A:T,1,FALSE)</f>
        <v>grid.446741.4</v>
      </c>
    </row>
    <row r="405" spans="1:5" x14ac:dyDescent="0.25">
      <c r="A405" s="1" t="s">
        <v>1207</v>
      </c>
      <c r="B405" s="1" t="s">
        <v>1948</v>
      </c>
      <c r="C405" s="1" t="s">
        <v>1947</v>
      </c>
      <c r="D405" s="1" t="s">
        <v>1750</v>
      </c>
      <c r="E405" s="1" t="str">
        <f>VLOOKUP(B405,summary_livedata!A:T,1,FALSE)</f>
        <v>grid.468894.f</v>
      </c>
    </row>
    <row r="406" spans="1:5" x14ac:dyDescent="0.25">
      <c r="A406" s="1" t="s">
        <v>1207</v>
      </c>
      <c r="B406" s="1" t="s">
        <v>1334</v>
      </c>
      <c r="C406" s="1" t="s">
        <v>1333</v>
      </c>
      <c r="D406" s="1" t="s">
        <v>1750</v>
      </c>
      <c r="E406" s="1" t="str">
        <f>VLOOKUP(B406,summary_livedata!A:T,1,FALSE)</f>
        <v>grid.421205.0</v>
      </c>
    </row>
    <row r="407" spans="1:5" x14ac:dyDescent="0.25">
      <c r="A407" s="1" t="s">
        <v>1207</v>
      </c>
      <c r="B407" s="1" t="s">
        <v>1950</v>
      </c>
      <c r="C407" s="1" t="s">
        <v>1949</v>
      </c>
      <c r="D407" s="1" t="s">
        <v>1750</v>
      </c>
      <c r="E407" s="1" t="str">
        <f>VLOOKUP(B407,summary_livedata!A:T,1,FALSE)</f>
        <v>grid.255802.8</v>
      </c>
    </row>
    <row r="408" spans="1:5" x14ac:dyDescent="0.25">
      <c r="A408" s="1" t="s">
        <v>1207</v>
      </c>
      <c r="B408" s="1" t="s">
        <v>1952</v>
      </c>
      <c r="C408" s="1" t="s">
        <v>1951</v>
      </c>
      <c r="D408" s="1" t="s">
        <v>1750</v>
      </c>
      <c r="E408" s="1" t="e">
        <f>VLOOKUP(B408,summary_livedata!A:T,1,FALSE)</f>
        <v>#N/A</v>
      </c>
    </row>
    <row r="409" spans="1:5" x14ac:dyDescent="0.25">
      <c r="A409" s="1" t="s">
        <v>1207</v>
      </c>
      <c r="B409" s="1" t="s">
        <v>1954</v>
      </c>
      <c r="C409" s="1" t="s">
        <v>1953</v>
      </c>
      <c r="D409" s="1" t="s">
        <v>1750</v>
      </c>
      <c r="E409" s="1" t="str">
        <f>VLOOKUP(B409,summary_livedata!A:T,1,FALSE)</f>
        <v>grid.454556.3</v>
      </c>
    </row>
    <row r="410" spans="1:5" x14ac:dyDescent="0.25">
      <c r="A410" s="1" t="s">
        <v>1207</v>
      </c>
      <c r="B410" s="1" t="s">
        <v>923</v>
      </c>
      <c r="C410" s="1" t="s">
        <v>1627</v>
      </c>
      <c r="D410" s="1" t="s">
        <v>1750</v>
      </c>
      <c r="E410" s="1" t="str">
        <f>VLOOKUP(B410,summary_livedata!A:T,1,FALSE)</f>
        <v>grid.255951.f</v>
      </c>
    </row>
    <row r="411" spans="1:5" x14ac:dyDescent="0.25">
      <c r="A411" s="1" t="s">
        <v>1207</v>
      </c>
      <c r="B411" s="1" t="s">
        <v>307</v>
      </c>
      <c r="C411" s="1" t="s">
        <v>1628</v>
      </c>
      <c r="D411" s="1" t="s">
        <v>1750</v>
      </c>
      <c r="E411" s="1" t="str">
        <f>VLOOKUP(B411,summary_livedata!A:T,1,FALSE)</f>
        <v>grid.65456.34</v>
      </c>
    </row>
    <row r="412" spans="1:5" x14ac:dyDescent="0.25">
      <c r="A412" s="1" t="s">
        <v>1207</v>
      </c>
      <c r="B412" s="1" t="s">
        <v>1956</v>
      </c>
      <c r="C412" s="1" t="s">
        <v>1955</v>
      </c>
      <c r="D412" s="1" t="s">
        <v>1750</v>
      </c>
      <c r="E412" s="1" t="str">
        <f>VLOOKUP(B412,summary_livedata!A:T,1,FALSE)</f>
        <v>grid.434335.6</v>
      </c>
    </row>
    <row r="413" spans="1:5" x14ac:dyDescent="0.25">
      <c r="A413" s="1" t="s">
        <v>1207</v>
      </c>
      <c r="B413" s="1" t="s">
        <v>1958</v>
      </c>
      <c r="C413" s="1" t="s">
        <v>1957</v>
      </c>
      <c r="D413" s="1" t="s">
        <v>1750</v>
      </c>
      <c r="E413" s="1" t="str">
        <f>VLOOKUP(B413,summary_livedata!A:T,1,FALSE)</f>
        <v>grid.462225.5</v>
      </c>
    </row>
    <row r="414" spans="1:5" x14ac:dyDescent="0.25">
      <c r="A414" s="1" t="s">
        <v>1207</v>
      </c>
      <c r="B414" s="1" t="s">
        <v>1338</v>
      </c>
      <c r="C414" s="1" t="s">
        <v>1337</v>
      </c>
      <c r="D414" s="1" t="s">
        <v>1750</v>
      </c>
      <c r="E414" s="1" t="str">
        <f>VLOOKUP(B414,summary_livedata!A:T,1,FALSE)</f>
        <v>grid.434524.0</v>
      </c>
    </row>
    <row r="415" spans="1:5" x14ac:dyDescent="0.25">
      <c r="A415" s="1" t="s">
        <v>1207</v>
      </c>
      <c r="B415" s="1" t="s">
        <v>1960</v>
      </c>
      <c r="C415" s="1" t="s">
        <v>1959</v>
      </c>
      <c r="D415" s="1" t="s">
        <v>1750</v>
      </c>
      <c r="E415" s="1" t="str">
        <f>VLOOKUP(B415,summary_livedata!A:T,1,FALSE)</f>
        <v>grid.441094.c</v>
      </c>
    </row>
    <row r="416" spans="1:5" x14ac:dyDescent="0.25">
      <c r="A416" s="1" t="s">
        <v>1207</v>
      </c>
      <c r="B416" s="1" t="s">
        <v>1340</v>
      </c>
      <c r="C416" s="1" t="s">
        <v>1339</v>
      </c>
      <c r="D416" s="1" t="s">
        <v>1750</v>
      </c>
      <c r="E416" s="1" t="str">
        <f>VLOOKUP(B416,summary_livedata!A:T,1,FALSE)</f>
        <v>grid.428732.8</v>
      </c>
    </row>
    <row r="417" spans="1:5" x14ac:dyDescent="0.25">
      <c r="A417" s="1" t="s">
        <v>1207</v>
      </c>
      <c r="B417" s="1" t="s">
        <v>1962</v>
      </c>
      <c r="C417" s="1" t="s">
        <v>1961</v>
      </c>
      <c r="D417" s="1" t="s">
        <v>1750</v>
      </c>
      <c r="E417" s="1" t="str">
        <f>VLOOKUP(B417,summary_livedata!A:T,1,FALSE)</f>
        <v>grid.421629.a</v>
      </c>
    </row>
    <row r="418" spans="1:5" x14ac:dyDescent="0.25">
      <c r="A418" s="1" t="s">
        <v>1207</v>
      </c>
      <c r="B418" s="1" t="s">
        <v>1964</v>
      </c>
      <c r="C418" s="1" t="s">
        <v>1963</v>
      </c>
      <c r="D418" s="1" t="s">
        <v>1750</v>
      </c>
      <c r="E418" s="1" t="e">
        <f>VLOOKUP(B418,summary_livedata!A:T,1,FALSE)</f>
        <v>#N/A</v>
      </c>
    </row>
    <row r="419" spans="1:5" x14ac:dyDescent="0.25">
      <c r="A419" s="1" t="s">
        <v>1207</v>
      </c>
      <c r="B419" s="1" t="s">
        <v>1966</v>
      </c>
      <c r="C419" s="1" t="s">
        <v>1965</v>
      </c>
      <c r="D419" s="1" t="s">
        <v>1750</v>
      </c>
      <c r="E419" s="1" t="str">
        <f>VLOOKUP(B419,summary_livedata!A:T,1,FALSE)</f>
        <v>grid.421641.4</v>
      </c>
    </row>
    <row r="420" spans="1:5" x14ac:dyDescent="0.25">
      <c r="A420" s="1" t="s">
        <v>1207</v>
      </c>
      <c r="B420" s="1" t="s">
        <v>1968</v>
      </c>
      <c r="C420" s="1" t="s">
        <v>1967</v>
      </c>
      <c r="D420" s="1" t="s">
        <v>1750</v>
      </c>
      <c r="E420" s="1" t="str">
        <f>VLOOKUP(B420,summary_livedata!A:T,1,FALSE)</f>
        <v>grid.468924.5</v>
      </c>
    </row>
    <row r="421" spans="1:5" x14ac:dyDescent="0.25">
      <c r="A421" s="1" t="s">
        <v>1207</v>
      </c>
      <c r="B421" s="1" t="s">
        <v>1970</v>
      </c>
      <c r="C421" s="1" t="s">
        <v>1969</v>
      </c>
      <c r="D421" s="1" t="s">
        <v>1750</v>
      </c>
      <c r="E421" s="1" t="str">
        <f>VLOOKUP(B421,summary_livedata!A:T,1,FALSE)</f>
        <v>grid.462252.5</v>
      </c>
    </row>
    <row r="422" spans="1:5" x14ac:dyDescent="0.25">
      <c r="A422" s="1" t="s">
        <v>1207</v>
      </c>
      <c r="B422" s="1" t="s">
        <v>1342</v>
      </c>
      <c r="C422" s="1" t="s">
        <v>1341</v>
      </c>
      <c r="D422" s="1" t="s">
        <v>1750</v>
      </c>
      <c r="E422" s="1" t="str">
        <f>VLOOKUP(B422,summary_livedata!A:T,1,FALSE)</f>
        <v>grid.434838.0</v>
      </c>
    </row>
    <row r="423" spans="1:5" x14ac:dyDescent="0.25">
      <c r="A423" s="1" t="s">
        <v>1207</v>
      </c>
      <c r="B423" s="1" t="s">
        <v>1972</v>
      </c>
      <c r="C423" s="1" t="s">
        <v>1971</v>
      </c>
      <c r="D423" s="1" t="s">
        <v>1750</v>
      </c>
      <c r="E423" s="1" t="str">
        <f>VLOOKUP(B423,summary_livedata!A:T,1,FALSE)</f>
        <v>grid.420428.8</v>
      </c>
    </row>
    <row r="424" spans="1:5" x14ac:dyDescent="0.25">
      <c r="A424" s="1" t="s">
        <v>1207</v>
      </c>
      <c r="B424" s="1" t="s">
        <v>1345</v>
      </c>
      <c r="C424" s="1" t="s">
        <v>1344</v>
      </c>
      <c r="D424" s="1" t="s">
        <v>1750</v>
      </c>
      <c r="E424" s="1" t="str">
        <f>VLOOKUP(B424,summary_livedata!A:T,1,FALSE)</f>
        <v>grid.508417.f</v>
      </c>
    </row>
    <row r="425" spans="1:5" x14ac:dyDescent="0.25">
      <c r="A425" s="1" t="s">
        <v>1207</v>
      </c>
      <c r="B425" s="1" t="s">
        <v>1974</v>
      </c>
      <c r="C425" s="1" t="s">
        <v>1973</v>
      </c>
      <c r="D425" s="1" t="s">
        <v>1750</v>
      </c>
      <c r="E425" s="1" t="str">
        <f>VLOOKUP(B425,summary_livedata!A:T,1,FALSE)</f>
        <v>grid.420452.5</v>
      </c>
    </row>
    <row r="426" spans="1:5" x14ac:dyDescent="0.25">
      <c r="A426" s="1" t="s">
        <v>1207</v>
      </c>
      <c r="B426" s="1" t="s">
        <v>1976</v>
      </c>
      <c r="C426" s="1" t="s">
        <v>1975</v>
      </c>
      <c r="D426" s="1" t="s">
        <v>1750</v>
      </c>
      <c r="E426" s="1" t="str">
        <f>VLOOKUP(B426,summary_livedata!A:T,1,FALSE)</f>
        <v>grid.468920.1</v>
      </c>
    </row>
    <row r="427" spans="1:5" x14ac:dyDescent="0.25">
      <c r="A427" s="1" t="s">
        <v>1207</v>
      </c>
      <c r="B427" s="1" t="s">
        <v>1978</v>
      </c>
      <c r="C427" s="1" t="s">
        <v>1977</v>
      </c>
      <c r="D427" s="1" t="s">
        <v>1750</v>
      </c>
      <c r="E427" s="1" t="str">
        <f>VLOOKUP(B427,summary_livedata!A:T,1,FALSE)</f>
        <v>grid.448962.5</v>
      </c>
    </row>
    <row r="428" spans="1:5" x14ac:dyDescent="0.25">
      <c r="A428" s="1" t="s">
        <v>1207</v>
      </c>
      <c r="B428" s="1" t="s">
        <v>1980</v>
      </c>
      <c r="C428" s="1" t="s">
        <v>1979</v>
      </c>
      <c r="D428" s="1" t="s">
        <v>1750</v>
      </c>
      <c r="E428" s="1" t="str">
        <f>VLOOKUP(B428,summary_livedata!A:T,1,FALSE)</f>
        <v>grid.443936.f</v>
      </c>
    </row>
    <row r="429" spans="1:5" x14ac:dyDescent="0.25">
      <c r="A429" s="1" t="s">
        <v>1207</v>
      </c>
      <c r="B429" s="1" t="s">
        <v>1353</v>
      </c>
      <c r="C429" s="1" t="s">
        <v>1352</v>
      </c>
      <c r="D429" s="1" t="s">
        <v>1750</v>
      </c>
      <c r="E429" s="1" t="str">
        <f>VLOOKUP(B429,summary_livedata!A:T,1,FALSE)</f>
        <v>grid.422697.c</v>
      </c>
    </row>
    <row r="430" spans="1:5" x14ac:dyDescent="0.25">
      <c r="A430" s="1" t="s">
        <v>1207</v>
      </c>
      <c r="B430" s="1" t="s">
        <v>1355</v>
      </c>
      <c r="C430" s="1" t="s">
        <v>1354</v>
      </c>
      <c r="D430" s="1" t="s">
        <v>1750</v>
      </c>
      <c r="E430" s="1" t="str">
        <f>VLOOKUP(B430,summary_livedata!A:T,1,FALSE)</f>
        <v>grid.443932.b</v>
      </c>
    </row>
    <row r="431" spans="1:5" x14ac:dyDescent="0.25">
      <c r="A431" s="1" t="s">
        <v>1207</v>
      </c>
      <c r="B431" s="1" t="s">
        <v>1982</v>
      </c>
      <c r="C431" s="1" t="s">
        <v>1981</v>
      </c>
      <c r="D431" s="1" t="s">
        <v>1750</v>
      </c>
      <c r="E431" s="1" t="str">
        <f>VLOOKUP(B431,summary_livedata!A:T,1,FALSE)</f>
        <v>grid.426905.c</v>
      </c>
    </row>
    <row r="432" spans="1:5" x14ac:dyDescent="0.25">
      <c r="A432" s="1" t="s">
        <v>1207</v>
      </c>
      <c r="B432" s="1" t="s">
        <v>1984</v>
      </c>
      <c r="C432" s="1" t="s">
        <v>1983</v>
      </c>
      <c r="D432" s="1" t="s">
        <v>1750</v>
      </c>
      <c r="E432" s="1" t="str">
        <f>VLOOKUP(B432,summary_livedata!A:T,1,FALSE)</f>
        <v>grid.256949.5</v>
      </c>
    </row>
    <row r="433" spans="1:5" x14ac:dyDescent="0.25">
      <c r="A433" s="1" t="s">
        <v>1207</v>
      </c>
      <c r="B433" s="1" t="s">
        <v>1357</v>
      </c>
      <c r="C433" s="1" t="s">
        <v>1356</v>
      </c>
      <c r="D433" s="1" t="s">
        <v>1750</v>
      </c>
      <c r="E433" s="1" t="str">
        <f>VLOOKUP(B433,summary_livedata!A:T,1,FALSE)</f>
        <v>grid.448668.0</v>
      </c>
    </row>
    <row r="434" spans="1:5" x14ac:dyDescent="0.25">
      <c r="A434" s="1" t="s">
        <v>1207</v>
      </c>
      <c r="B434" s="1" t="s">
        <v>1986</v>
      </c>
      <c r="C434" s="1" t="s">
        <v>1985</v>
      </c>
      <c r="D434" s="1" t="s">
        <v>1750</v>
      </c>
      <c r="E434" s="1" t="str">
        <f>VLOOKUP(B434,summary_livedata!A:T,1,FALSE)</f>
        <v>grid.420726.5</v>
      </c>
    </row>
    <row r="435" spans="1:5" x14ac:dyDescent="0.25">
      <c r="A435" s="1" t="s">
        <v>1207</v>
      </c>
      <c r="B435" s="1" t="s">
        <v>1988</v>
      </c>
      <c r="C435" s="1" t="s">
        <v>1987</v>
      </c>
      <c r="D435" s="1" t="s">
        <v>1750</v>
      </c>
      <c r="E435" s="1" t="str">
        <f>VLOOKUP(B435,summary_livedata!A:T,1,FALSE)</f>
        <v>grid.448733.f</v>
      </c>
    </row>
    <row r="436" spans="1:5" x14ac:dyDescent="0.25">
      <c r="A436" s="1" t="s">
        <v>1207</v>
      </c>
      <c r="B436" s="1" t="s">
        <v>1359</v>
      </c>
      <c r="C436" s="1" t="s">
        <v>1358</v>
      </c>
      <c r="D436" s="1" t="s">
        <v>1750</v>
      </c>
      <c r="E436" s="1" t="str">
        <f>VLOOKUP(B436,summary_livedata!A:T,1,FALSE)</f>
        <v>grid.420735.7</v>
      </c>
    </row>
    <row r="437" spans="1:5" x14ac:dyDescent="0.25">
      <c r="A437" s="1" t="s">
        <v>1207</v>
      </c>
      <c r="B437" s="1" t="s">
        <v>1990</v>
      </c>
      <c r="C437" s="1" t="s">
        <v>1989</v>
      </c>
      <c r="D437" s="1" t="s">
        <v>1750</v>
      </c>
      <c r="E437" s="1" t="str">
        <f>VLOOKUP(B437,summary_livedata!A:T,1,FALSE)</f>
        <v>grid.434990.3</v>
      </c>
    </row>
    <row r="438" spans="1:5" x14ac:dyDescent="0.25">
      <c r="A438" s="1" t="s">
        <v>1207</v>
      </c>
      <c r="B438" s="1" t="s">
        <v>1992</v>
      </c>
      <c r="C438" s="1" t="s">
        <v>1991</v>
      </c>
      <c r="D438" s="1" t="s">
        <v>1750</v>
      </c>
      <c r="E438" s="1" t="str">
        <f>VLOOKUP(B438,summary_livedata!A:T,1,FALSE)</f>
        <v>grid.441097.f</v>
      </c>
    </row>
    <row r="439" spans="1:5" x14ac:dyDescent="0.25">
      <c r="A439" s="1" t="s">
        <v>1207</v>
      </c>
      <c r="B439" s="1" t="s">
        <v>1994</v>
      </c>
      <c r="C439" s="1" t="s">
        <v>1993</v>
      </c>
      <c r="D439" s="1" t="s">
        <v>1750</v>
      </c>
      <c r="E439" s="1" t="str">
        <f>VLOOKUP(B439,summary_livedata!A:T,1,FALSE)</f>
        <v>grid.456289.4</v>
      </c>
    </row>
    <row r="440" spans="1:5" x14ac:dyDescent="0.25">
      <c r="A440" s="1" t="s">
        <v>1207</v>
      </c>
      <c r="B440" s="1" t="s">
        <v>1996</v>
      </c>
      <c r="C440" s="1" t="s">
        <v>1995</v>
      </c>
      <c r="D440" s="1" t="s">
        <v>1750</v>
      </c>
      <c r="E440" s="1" t="str">
        <f>VLOOKUP(B440,summary_livedata!A:T,1,FALSE)</f>
        <v>grid.462263.7</v>
      </c>
    </row>
    <row r="441" spans="1:5" x14ac:dyDescent="0.25">
      <c r="A441" s="1" t="s">
        <v>1207</v>
      </c>
      <c r="B441" s="1" t="s">
        <v>1998</v>
      </c>
      <c r="C441" s="1" t="s">
        <v>1997</v>
      </c>
      <c r="D441" s="1" t="s">
        <v>1750</v>
      </c>
      <c r="E441" s="1" t="str">
        <f>VLOOKUP(B441,summary_livedata!A:T,1,FALSE)</f>
        <v>grid.257121.2</v>
      </c>
    </row>
    <row r="442" spans="1:5" x14ac:dyDescent="0.25">
      <c r="A442" s="1" t="s">
        <v>1207</v>
      </c>
      <c r="B442" s="1" t="s">
        <v>1361</v>
      </c>
      <c r="C442" s="1" t="s">
        <v>1360</v>
      </c>
      <c r="D442" s="1" t="s">
        <v>1750</v>
      </c>
      <c r="E442" s="1" t="str">
        <f>VLOOKUP(B442,summary_livedata!A:T,1,FALSE)</f>
        <v>grid.420772.4</v>
      </c>
    </row>
    <row r="443" spans="1:5" x14ac:dyDescent="0.25">
      <c r="A443" s="1" t="s">
        <v>1207</v>
      </c>
      <c r="B443" s="1" t="s">
        <v>2000</v>
      </c>
      <c r="C443" s="1" t="s">
        <v>1999</v>
      </c>
      <c r="D443" s="1" t="s">
        <v>1750</v>
      </c>
      <c r="E443" s="1" t="str">
        <f>VLOOKUP(B443,summary_livedata!A:T,1,FALSE)</f>
        <v>grid.462267.3</v>
      </c>
    </row>
    <row r="444" spans="1:5" x14ac:dyDescent="0.25">
      <c r="A444" s="1" t="s">
        <v>1207</v>
      </c>
      <c r="B444" s="1" t="s">
        <v>2002</v>
      </c>
      <c r="C444" s="1" t="s">
        <v>2001</v>
      </c>
      <c r="D444" s="1" t="s">
        <v>1750</v>
      </c>
      <c r="E444" s="1" t="str">
        <f>VLOOKUP(B444,summary_livedata!A:T,1,FALSE)</f>
        <v>grid.257126.5</v>
      </c>
    </row>
    <row r="445" spans="1:5" x14ac:dyDescent="0.25">
      <c r="A445" s="1" t="s">
        <v>1207</v>
      </c>
      <c r="B445" s="1" t="s">
        <v>2004</v>
      </c>
      <c r="C445" s="1" t="s">
        <v>2003</v>
      </c>
      <c r="D445" s="1" t="s">
        <v>1750</v>
      </c>
      <c r="E445" s="1" t="str">
        <f>VLOOKUP(B445,summary_livedata!A:T,1,FALSE)</f>
        <v>grid.462275.0</v>
      </c>
    </row>
    <row r="446" spans="1:5" x14ac:dyDescent="0.25">
      <c r="A446" s="1" t="s">
        <v>1207</v>
      </c>
      <c r="B446" s="1" t="s">
        <v>2006</v>
      </c>
      <c r="C446" s="1" t="s">
        <v>2005</v>
      </c>
      <c r="D446" s="1" t="s">
        <v>1750</v>
      </c>
      <c r="E446" s="1" t="str">
        <f>VLOOKUP(B446,summary_livedata!A:T,1,FALSE)</f>
        <v>grid.257157.3</v>
      </c>
    </row>
    <row r="447" spans="1:5" x14ac:dyDescent="0.25">
      <c r="A447" s="1" t="s">
        <v>1207</v>
      </c>
      <c r="B447" s="1" t="s">
        <v>1365</v>
      </c>
      <c r="C447" s="1" t="s">
        <v>1364</v>
      </c>
      <c r="D447" s="1" t="s">
        <v>1750</v>
      </c>
      <c r="E447" s="1" t="e">
        <f>VLOOKUP(B447,summary_livedata!A:T,1,FALSE)</f>
        <v>#N/A</v>
      </c>
    </row>
    <row r="448" spans="1:5" x14ac:dyDescent="0.25">
      <c r="A448" s="1" t="s">
        <v>1207</v>
      </c>
      <c r="B448" s="1" t="s">
        <v>1367</v>
      </c>
      <c r="C448" s="1" t="s">
        <v>1366</v>
      </c>
      <c r="D448" s="1" t="s">
        <v>1750</v>
      </c>
      <c r="E448" s="1" t="str">
        <f>VLOOKUP(B448,summary_livedata!A:T,1,FALSE)</f>
        <v>grid.257167.0</v>
      </c>
    </row>
    <row r="449" spans="1:5" x14ac:dyDescent="0.25">
      <c r="A449" s="1" t="s">
        <v>1207</v>
      </c>
      <c r="B449" s="1" t="s">
        <v>2008</v>
      </c>
      <c r="C449" s="1" t="s">
        <v>2007</v>
      </c>
      <c r="D449" s="1" t="s">
        <v>1750</v>
      </c>
      <c r="E449" s="1" t="str">
        <f>VLOOKUP(B449,summary_livedata!A:T,1,FALSE)</f>
        <v>grid.257179.f</v>
      </c>
    </row>
    <row r="450" spans="1:5" x14ac:dyDescent="0.25">
      <c r="A450" s="1" t="s">
        <v>1207</v>
      </c>
      <c r="B450" s="1" t="s">
        <v>2010</v>
      </c>
      <c r="C450" s="1" t="s">
        <v>2009</v>
      </c>
      <c r="D450" s="1" t="s">
        <v>1750</v>
      </c>
      <c r="E450" s="1" t="str">
        <f>VLOOKUP(B450,summary_livedata!A:T,1,FALSE)</f>
        <v>grid.462360.5</v>
      </c>
    </row>
    <row r="451" spans="1:5" x14ac:dyDescent="0.25">
      <c r="A451" s="1" t="s">
        <v>1207</v>
      </c>
      <c r="B451" s="1" t="s">
        <v>2012</v>
      </c>
      <c r="C451" s="1" t="s">
        <v>2011</v>
      </c>
      <c r="D451" s="1" t="s">
        <v>1750</v>
      </c>
      <c r="E451" s="1" t="str">
        <f>VLOOKUP(B451,summary_livedata!A:T,1,FALSE)</f>
        <v>grid.420962.b</v>
      </c>
    </row>
    <row r="452" spans="1:5" x14ac:dyDescent="0.25">
      <c r="A452" s="1" t="s">
        <v>1207</v>
      </c>
      <c r="B452" s="1" t="s">
        <v>2014</v>
      </c>
      <c r="C452" s="1" t="s">
        <v>2013</v>
      </c>
      <c r="D452" s="1" t="s">
        <v>1750</v>
      </c>
      <c r="E452" s="1" t="str">
        <f>VLOOKUP(B452,summary_livedata!A:T,1,FALSE)</f>
        <v>grid.257418.d</v>
      </c>
    </row>
    <row r="453" spans="1:5" x14ac:dyDescent="0.25">
      <c r="A453" s="1" t="s">
        <v>1207</v>
      </c>
      <c r="B453" s="1" t="s">
        <v>2016</v>
      </c>
      <c r="C453" s="1" t="s">
        <v>2015</v>
      </c>
      <c r="D453" s="1" t="s">
        <v>1750</v>
      </c>
      <c r="E453" s="1" t="str">
        <f>VLOOKUP(B453,summary_livedata!A:T,1,FALSE)</f>
        <v>grid.257681.f</v>
      </c>
    </row>
    <row r="454" spans="1:5" x14ac:dyDescent="0.25">
      <c r="A454" s="1" t="s">
        <v>1207</v>
      </c>
      <c r="B454" s="1" t="s">
        <v>2018</v>
      </c>
      <c r="C454" s="1" t="s">
        <v>2017</v>
      </c>
      <c r="D454" s="1" t="s">
        <v>1750</v>
      </c>
      <c r="E454" s="1" t="str">
        <f>VLOOKUP(B454,summary_livedata!A:T,1,FALSE)</f>
        <v>grid.447118.f</v>
      </c>
    </row>
    <row r="455" spans="1:5" x14ac:dyDescent="0.25">
      <c r="A455" s="1" t="s">
        <v>1207</v>
      </c>
      <c r="B455" s="1" t="s">
        <v>1371</v>
      </c>
      <c r="C455" s="1" t="s">
        <v>1370</v>
      </c>
      <c r="D455" s="1" t="s">
        <v>1750</v>
      </c>
      <c r="E455" s="1" t="str">
        <f>VLOOKUP(B455,summary_livedata!A:T,1,FALSE)</f>
        <v>grid.258202.f</v>
      </c>
    </row>
    <row r="456" spans="1:5" x14ac:dyDescent="0.25">
      <c r="A456" s="1" t="s">
        <v>1207</v>
      </c>
      <c r="B456" s="1" t="s">
        <v>2020</v>
      </c>
      <c r="C456" s="1" t="s">
        <v>2019</v>
      </c>
      <c r="D456" s="1" t="s">
        <v>1750</v>
      </c>
      <c r="E456" s="1" t="str">
        <f>VLOOKUP(B456,summary_livedata!A:T,1,FALSE)</f>
        <v>grid.449459.1</v>
      </c>
    </row>
    <row r="457" spans="1:5" x14ac:dyDescent="0.25">
      <c r="A457" s="1" t="s">
        <v>1207</v>
      </c>
      <c r="B457" s="1" t="s">
        <v>2022</v>
      </c>
      <c r="C457" s="1" t="s">
        <v>2021</v>
      </c>
      <c r="D457" s="1" t="s">
        <v>1750</v>
      </c>
      <c r="E457" s="1" t="str">
        <f>VLOOKUP(B457,summary_livedata!A:T,1,FALSE)</f>
        <v>grid.449474.e</v>
      </c>
    </row>
    <row r="458" spans="1:5" x14ac:dyDescent="0.25">
      <c r="A458" s="1" t="s">
        <v>1207</v>
      </c>
      <c r="B458" s="1" t="s">
        <v>2024</v>
      </c>
      <c r="C458" s="1" t="s">
        <v>2023</v>
      </c>
      <c r="D458" s="1" t="s">
        <v>1750</v>
      </c>
      <c r="E458" s="1" t="str">
        <f>VLOOKUP(B458,summary_livedata!A:T,1,FALSE)</f>
        <v>grid.431180.f</v>
      </c>
    </row>
    <row r="459" spans="1:5" x14ac:dyDescent="0.25">
      <c r="A459" s="1" t="s">
        <v>1207</v>
      </c>
      <c r="B459" s="1" t="s">
        <v>2026</v>
      </c>
      <c r="C459" s="1" t="s">
        <v>2025</v>
      </c>
      <c r="D459" s="1" t="s">
        <v>1750</v>
      </c>
      <c r="E459" s="1" t="str">
        <f>VLOOKUP(B459,summary_livedata!A:T,1,FALSE)</f>
        <v>grid.258471.d</v>
      </c>
    </row>
    <row r="460" spans="1:5" x14ac:dyDescent="0.25">
      <c r="A460" s="1" t="s">
        <v>1207</v>
      </c>
      <c r="B460" s="1" t="s">
        <v>2028</v>
      </c>
      <c r="C460" s="1" t="s">
        <v>2027</v>
      </c>
      <c r="D460" s="1" t="s">
        <v>1750</v>
      </c>
      <c r="E460" s="1" t="str">
        <f>VLOOKUP(B460,summary_livedata!A:T,1,FALSE)</f>
        <v>grid.429433.b</v>
      </c>
    </row>
    <row r="461" spans="1:5" x14ac:dyDescent="0.25">
      <c r="A461" s="1" t="s">
        <v>1207</v>
      </c>
      <c r="B461" s="1" t="s">
        <v>1375</v>
      </c>
      <c r="C461" s="1" t="s">
        <v>1374</v>
      </c>
      <c r="D461" s="1" t="s">
        <v>1750</v>
      </c>
      <c r="E461" s="1" t="str">
        <f>VLOOKUP(B461,summary_livedata!A:T,1,FALSE)</f>
        <v>grid.258860.1</v>
      </c>
    </row>
    <row r="462" spans="1:5" x14ac:dyDescent="0.25">
      <c r="A462" s="1" t="s">
        <v>1207</v>
      </c>
      <c r="B462" s="1" t="s">
        <v>1377</v>
      </c>
      <c r="C462" s="1" t="s">
        <v>1376</v>
      </c>
      <c r="D462" s="1" t="s">
        <v>1750</v>
      </c>
      <c r="E462" s="1" t="str">
        <f>VLOOKUP(B462,summary_livedata!A:T,1,FALSE)</f>
        <v>grid.456296.a</v>
      </c>
    </row>
    <row r="463" spans="1:5" x14ac:dyDescent="0.25">
      <c r="A463" s="1" t="s">
        <v>1207</v>
      </c>
      <c r="B463" s="1" t="s">
        <v>2030</v>
      </c>
      <c r="C463" s="1" t="s">
        <v>2029</v>
      </c>
      <c r="D463" s="1" t="s">
        <v>1750</v>
      </c>
      <c r="E463" s="1" t="str">
        <f>VLOOKUP(B463,summary_livedata!A:T,1,FALSE)</f>
        <v>grid.462449.9</v>
      </c>
    </row>
    <row r="464" spans="1:5" x14ac:dyDescent="0.25">
      <c r="A464" s="1" t="s">
        <v>1207</v>
      </c>
      <c r="B464" s="1" t="s">
        <v>2032</v>
      </c>
      <c r="C464" s="1" t="s">
        <v>2031</v>
      </c>
      <c r="D464" s="1" t="s">
        <v>1750</v>
      </c>
      <c r="E464" s="1" t="e">
        <f>VLOOKUP(B464,summary_livedata!A:T,1,FALSE)</f>
        <v>#N/A</v>
      </c>
    </row>
    <row r="465" spans="1:5" x14ac:dyDescent="0.25">
      <c r="A465" s="1" t="s">
        <v>1207</v>
      </c>
      <c r="B465" s="1" t="s">
        <v>2034</v>
      </c>
      <c r="C465" s="1" t="s">
        <v>2033</v>
      </c>
      <c r="D465" s="1" t="s">
        <v>1750</v>
      </c>
      <c r="E465" s="1" t="str">
        <f>VLOOKUP(B465,summary_livedata!A:T,1,FALSE)</f>
        <v>grid.468958.e</v>
      </c>
    </row>
    <row r="466" spans="1:5" x14ac:dyDescent="0.25">
      <c r="A466" s="1" t="s">
        <v>1207</v>
      </c>
      <c r="B466" s="1" t="s">
        <v>2036</v>
      </c>
      <c r="C466" s="1" t="s">
        <v>2035</v>
      </c>
      <c r="D466" s="1" t="s">
        <v>1750</v>
      </c>
      <c r="E466" s="1" t="str">
        <f>VLOOKUP(B466,summary_livedata!A:T,1,FALSE)</f>
        <v>grid.426719.f</v>
      </c>
    </row>
    <row r="467" spans="1:5" x14ac:dyDescent="0.25">
      <c r="A467" s="1" t="s">
        <v>1207</v>
      </c>
      <c r="B467" s="1" t="s">
        <v>1385</v>
      </c>
      <c r="C467" s="1" t="s">
        <v>1384</v>
      </c>
      <c r="D467" s="1" t="s">
        <v>1750</v>
      </c>
      <c r="E467" s="1" t="str">
        <f>VLOOKUP(B467,summary_livedata!A:T,1,FALSE)</f>
        <v>grid.462473.0</v>
      </c>
    </row>
    <row r="468" spans="1:5" x14ac:dyDescent="0.25">
      <c r="A468" s="1" t="s">
        <v>1207</v>
      </c>
      <c r="B468" s="1" t="s">
        <v>2038</v>
      </c>
      <c r="C468" s="1" t="s">
        <v>2037</v>
      </c>
      <c r="D468" s="1" t="s">
        <v>1750</v>
      </c>
      <c r="E468" s="1" t="e">
        <f>VLOOKUP(B468,summary_livedata!A:T,1,FALSE)</f>
        <v>#N/A</v>
      </c>
    </row>
    <row r="469" spans="1:5" x14ac:dyDescent="0.25">
      <c r="A469" s="1" t="s">
        <v>1207</v>
      </c>
      <c r="B469" s="1" t="s">
        <v>2040</v>
      </c>
      <c r="C469" s="1" t="s">
        <v>2039</v>
      </c>
      <c r="D469" s="1" t="s">
        <v>1750</v>
      </c>
      <c r="E469" s="1" t="str">
        <f>VLOOKUP(B469,summary_livedata!A:T,1,FALSE)</f>
        <v>grid.420856.d</v>
      </c>
    </row>
    <row r="470" spans="1:5" x14ac:dyDescent="0.25">
      <c r="A470" s="1" t="s">
        <v>1207</v>
      </c>
      <c r="B470" s="1" t="s">
        <v>2042</v>
      </c>
      <c r="C470" s="1" t="s">
        <v>2041</v>
      </c>
      <c r="D470" s="1" t="s">
        <v>1750</v>
      </c>
      <c r="E470" s="1" t="str">
        <f>VLOOKUP(B470,summary_livedata!A:T,1,FALSE)</f>
        <v>grid.420860.8</v>
      </c>
    </row>
    <row r="471" spans="1:5" x14ac:dyDescent="0.25">
      <c r="A471" s="1" t="s">
        <v>1207</v>
      </c>
      <c r="B471" s="1" t="s">
        <v>2044</v>
      </c>
      <c r="C471" s="1" t="s">
        <v>2043</v>
      </c>
      <c r="D471" s="1" t="s">
        <v>1750</v>
      </c>
      <c r="E471" s="1" t="str">
        <f>VLOOKUP(B471,summary_livedata!A:T,1,FALSE)</f>
        <v>grid.259030.d</v>
      </c>
    </row>
    <row r="472" spans="1:5" x14ac:dyDescent="0.25">
      <c r="A472" s="1" t="s">
        <v>1207</v>
      </c>
      <c r="B472" s="1" t="s">
        <v>2046</v>
      </c>
      <c r="C472" s="1" t="s">
        <v>2045</v>
      </c>
      <c r="D472" s="1" t="s">
        <v>1750</v>
      </c>
      <c r="E472" s="1" t="str">
        <f>VLOOKUP(B472,summary_livedata!A:T,1,FALSE)</f>
        <v>grid.454553.6</v>
      </c>
    </row>
    <row r="473" spans="1:5" x14ac:dyDescent="0.25">
      <c r="A473" s="1" t="s">
        <v>1207</v>
      </c>
      <c r="B473" s="1" t="s">
        <v>1071</v>
      </c>
      <c r="C473" s="1" t="s">
        <v>1388</v>
      </c>
      <c r="D473" s="1" t="s">
        <v>1750</v>
      </c>
      <c r="E473" s="1" t="str">
        <f>VLOOKUP(B473,summary_livedata!A:T,1,FALSE)</f>
        <v>grid.43582.38</v>
      </c>
    </row>
    <row r="474" spans="1:5" x14ac:dyDescent="0.25">
      <c r="A474" s="1" t="s">
        <v>1207</v>
      </c>
      <c r="B474" s="1" t="s">
        <v>2048</v>
      </c>
      <c r="C474" s="1" t="s">
        <v>2047</v>
      </c>
      <c r="D474" s="1" t="s">
        <v>1750</v>
      </c>
      <c r="E474" s="1" t="str">
        <f>VLOOKUP(B474,summary_livedata!A:T,1,FALSE)</f>
        <v>grid.420990.6</v>
      </c>
    </row>
    <row r="475" spans="1:5" x14ac:dyDescent="0.25">
      <c r="A475" s="1" t="s">
        <v>1207</v>
      </c>
      <c r="B475" s="1" t="s">
        <v>1390</v>
      </c>
      <c r="C475" s="1" t="s">
        <v>1389</v>
      </c>
      <c r="D475" s="1" t="s">
        <v>1750</v>
      </c>
      <c r="E475" s="1" t="str">
        <f>VLOOKUP(B475,summary_livedata!A:T,1,FALSE)</f>
        <v>grid.259178.0</v>
      </c>
    </row>
    <row r="476" spans="1:5" x14ac:dyDescent="0.25">
      <c r="A476" s="1" t="s">
        <v>1207</v>
      </c>
      <c r="B476" s="1" t="s">
        <v>1394</v>
      </c>
      <c r="C476" s="1" t="s">
        <v>1393</v>
      </c>
      <c r="D476" s="1" t="s">
        <v>1750</v>
      </c>
      <c r="E476" s="1" t="str">
        <f>VLOOKUP(B476,summary_livedata!A:T,1,FALSE)</f>
        <v>grid.461592.d</v>
      </c>
    </row>
    <row r="477" spans="1:5" x14ac:dyDescent="0.25">
      <c r="A477" s="1" t="s">
        <v>1207</v>
      </c>
      <c r="B477" s="1" t="s">
        <v>1396</v>
      </c>
      <c r="C477" s="1" t="s">
        <v>1395</v>
      </c>
      <c r="D477" s="1" t="s">
        <v>1750</v>
      </c>
      <c r="E477" s="1" t="str">
        <f>VLOOKUP(B477,summary_livedata!A:T,1,FALSE)</f>
        <v>grid.462513.7</v>
      </c>
    </row>
    <row r="478" spans="1:5" x14ac:dyDescent="0.25">
      <c r="A478" s="1" t="s">
        <v>1207</v>
      </c>
      <c r="B478" s="1" t="s">
        <v>2050</v>
      </c>
      <c r="C478" s="1" t="s">
        <v>2049</v>
      </c>
      <c r="D478" s="1" t="s">
        <v>1750</v>
      </c>
      <c r="E478" s="1" t="str">
        <f>VLOOKUP(B478,summary_livedata!A:T,1,FALSE)</f>
        <v>grid.462515.1</v>
      </c>
    </row>
    <row r="479" spans="1:5" x14ac:dyDescent="0.25">
      <c r="A479" s="1" t="s">
        <v>1207</v>
      </c>
      <c r="B479" s="1" t="s">
        <v>2052</v>
      </c>
      <c r="C479" s="1" t="s">
        <v>2051</v>
      </c>
      <c r="D479" s="1" t="s">
        <v>1750</v>
      </c>
      <c r="E479" s="1" t="str">
        <f>VLOOKUP(B479,summary_livedata!A:T,1,FALSE)</f>
        <v>grid.517747.7</v>
      </c>
    </row>
    <row r="480" spans="1:5" x14ac:dyDescent="0.25">
      <c r="A480" s="1" t="s">
        <v>1207</v>
      </c>
      <c r="B480" s="1" t="s">
        <v>2054</v>
      </c>
      <c r="C480" s="1" t="s">
        <v>2053</v>
      </c>
      <c r="D480" s="1" t="s">
        <v>1750</v>
      </c>
      <c r="E480" s="1" t="str">
        <f>VLOOKUP(B480,summary_livedata!A:T,1,FALSE)</f>
        <v>grid.461590.f</v>
      </c>
    </row>
    <row r="481" spans="1:5" x14ac:dyDescent="0.25">
      <c r="A481" s="1" t="s">
        <v>1207</v>
      </c>
      <c r="B481" s="1" t="s">
        <v>2056</v>
      </c>
      <c r="C481" s="1" t="s">
        <v>2055</v>
      </c>
      <c r="D481" s="1" t="s">
        <v>1750</v>
      </c>
      <c r="E481" s="1" t="str">
        <f>VLOOKUP(B481,summary_livedata!A:T,1,FALSE)</f>
        <v>grid.435926.f</v>
      </c>
    </row>
    <row r="482" spans="1:5" x14ac:dyDescent="0.25">
      <c r="A482" s="1" t="s">
        <v>1207</v>
      </c>
      <c r="B482" s="1" t="s">
        <v>2058</v>
      </c>
      <c r="C482" s="1" t="s">
        <v>2057</v>
      </c>
      <c r="D482" s="1" t="s">
        <v>1750</v>
      </c>
      <c r="E482" s="1" t="str">
        <f>VLOOKUP(B482,summary_livedata!A:T,1,FALSE)</f>
        <v>grid.461594.b</v>
      </c>
    </row>
    <row r="483" spans="1:5" x14ac:dyDescent="0.25">
      <c r="A483" s="1" t="s">
        <v>1207</v>
      </c>
      <c r="B483" s="1" t="s">
        <v>2060</v>
      </c>
      <c r="C483" s="1" t="s">
        <v>2059</v>
      </c>
      <c r="D483" s="1" t="s">
        <v>1750</v>
      </c>
      <c r="E483" s="1" t="str">
        <f>VLOOKUP(B483,summary_livedata!A:T,1,FALSE)</f>
        <v>grid.461595.a</v>
      </c>
    </row>
    <row r="484" spans="1:5" x14ac:dyDescent="0.25">
      <c r="A484" s="1" t="s">
        <v>1207</v>
      </c>
      <c r="B484" s="1" t="s">
        <v>2062</v>
      </c>
      <c r="C484" s="1" t="s">
        <v>2061</v>
      </c>
      <c r="D484" s="1" t="s">
        <v>1750</v>
      </c>
      <c r="E484" s="1" t="str">
        <f>VLOOKUP(B484,summary_livedata!A:T,1,FALSE)</f>
        <v>grid.443941.f</v>
      </c>
    </row>
    <row r="485" spans="1:5" x14ac:dyDescent="0.25">
      <c r="A485" s="1" t="s">
        <v>1207</v>
      </c>
      <c r="B485" s="1" t="s">
        <v>2064</v>
      </c>
      <c r="C485" s="1" t="s">
        <v>2063</v>
      </c>
      <c r="D485" s="1" t="s">
        <v>1750</v>
      </c>
      <c r="E485" s="1" t="str">
        <f>VLOOKUP(B485,summary_livedata!A:T,1,FALSE)</f>
        <v>grid.419401.9</v>
      </c>
    </row>
    <row r="486" spans="1:5" x14ac:dyDescent="0.25">
      <c r="A486" s="1" t="s">
        <v>1207</v>
      </c>
      <c r="B486" s="1" t="s">
        <v>2066</v>
      </c>
      <c r="C486" s="1" t="s">
        <v>2065</v>
      </c>
      <c r="D486" s="1" t="s">
        <v>1750</v>
      </c>
      <c r="E486" s="1" t="str">
        <f>VLOOKUP(B486,summary_livedata!A:T,1,FALSE)</f>
        <v>grid.469845.2</v>
      </c>
    </row>
    <row r="487" spans="1:5" x14ac:dyDescent="0.25">
      <c r="A487" s="1" t="s">
        <v>1207</v>
      </c>
      <c r="B487" s="1" t="s">
        <v>2068</v>
      </c>
      <c r="C487" s="1" t="s">
        <v>2067</v>
      </c>
      <c r="D487" s="1" t="s">
        <v>1750</v>
      </c>
      <c r="E487" s="1" t="str">
        <f>VLOOKUP(B487,summary_livedata!A:T,1,FALSE)</f>
        <v>grid.462508.d</v>
      </c>
    </row>
    <row r="488" spans="1:5" x14ac:dyDescent="0.25">
      <c r="A488" s="1" t="s">
        <v>1207</v>
      </c>
      <c r="B488" s="1" t="s">
        <v>2070</v>
      </c>
      <c r="C488" s="1" t="s">
        <v>2069</v>
      </c>
      <c r="D488" s="1" t="s">
        <v>1750</v>
      </c>
      <c r="E488" s="1" t="str">
        <f>VLOOKUP(B488,summary_livedata!A:T,1,FALSE)</f>
        <v>grid.259700.9</v>
      </c>
    </row>
    <row r="489" spans="1:5" x14ac:dyDescent="0.25">
      <c r="A489" s="1" t="s">
        <v>1207</v>
      </c>
      <c r="B489" s="1" t="s">
        <v>2072</v>
      </c>
      <c r="C489" s="1" t="s">
        <v>2071</v>
      </c>
      <c r="D489" s="1" t="s">
        <v>1750</v>
      </c>
      <c r="E489" s="1" t="str">
        <f>VLOOKUP(B489,summary_livedata!A:T,1,FALSE)</f>
        <v>grid.462528.f</v>
      </c>
    </row>
    <row r="490" spans="1:5" x14ac:dyDescent="0.25">
      <c r="A490" s="1" t="s">
        <v>1207</v>
      </c>
      <c r="B490" s="1" t="s">
        <v>2074</v>
      </c>
      <c r="C490" s="1" t="s">
        <v>2073</v>
      </c>
      <c r="D490" s="1" t="s">
        <v>1750</v>
      </c>
      <c r="E490" s="1" t="str">
        <f>VLOOKUP(B490,summary_livedata!A:T,1,FALSE)</f>
        <v>grid.259803.5</v>
      </c>
    </row>
    <row r="491" spans="1:5" x14ac:dyDescent="0.25">
      <c r="A491" s="1" t="s">
        <v>1207</v>
      </c>
      <c r="B491" s="1" t="s">
        <v>2076</v>
      </c>
      <c r="C491" s="1" t="s">
        <v>2075</v>
      </c>
      <c r="D491" s="1" t="s">
        <v>1750</v>
      </c>
      <c r="E491" s="1" t="str">
        <f>VLOOKUP(B491,summary_livedata!A:T,1,FALSE)</f>
        <v>grid.469041.e</v>
      </c>
    </row>
    <row r="492" spans="1:5" x14ac:dyDescent="0.25">
      <c r="A492" s="1" t="s">
        <v>1207</v>
      </c>
      <c r="B492" s="1" t="s">
        <v>2078</v>
      </c>
      <c r="C492" s="1" t="s">
        <v>2077</v>
      </c>
      <c r="D492" s="1" t="s">
        <v>1750</v>
      </c>
      <c r="E492" s="1" t="str">
        <f>VLOOKUP(B492,summary_livedata!A:T,1,FALSE)</f>
        <v>grid.462536.0</v>
      </c>
    </row>
    <row r="493" spans="1:5" x14ac:dyDescent="0.25">
      <c r="A493" s="1" t="s">
        <v>1207</v>
      </c>
      <c r="B493" s="1" t="s">
        <v>2080</v>
      </c>
      <c r="C493" s="1" t="s">
        <v>2079</v>
      </c>
      <c r="D493" s="1" t="s">
        <v>1750</v>
      </c>
      <c r="E493" s="1" t="str">
        <f>VLOOKUP(B493,summary_livedata!A:T,1,FALSE)</f>
        <v>grid.419740.f</v>
      </c>
    </row>
    <row r="494" spans="1:5" x14ac:dyDescent="0.25">
      <c r="A494" s="1" t="s">
        <v>1207</v>
      </c>
      <c r="B494" s="1" t="s">
        <v>1398</v>
      </c>
      <c r="C494" s="1" t="s">
        <v>1397</v>
      </c>
      <c r="D494" s="1" t="s">
        <v>1750</v>
      </c>
      <c r="E494" s="1" t="str">
        <f>VLOOKUP(B494,summary_livedata!A:T,1,FALSE)</f>
        <v>grid.462541.0</v>
      </c>
    </row>
    <row r="495" spans="1:5" x14ac:dyDescent="0.25">
      <c r="A495" s="1" t="s">
        <v>1207</v>
      </c>
      <c r="B495" s="1" t="s">
        <v>2082</v>
      </c>
      <c r="C495" s="1" t="s">
        <v>2081</v>
      </c>
      <c r="D495" s="1" t="s">
        <v>1750</v>
      </c>
      <c r="E495" s="1" t="str">
        <f>VLOOKUP(B495,summary_livedata!A:T,1,FALSE)</f>
        <v>grid.421277.5</v>
      </c>
    </row>
    <row r="496" spans="1:5" x14ac:dyDescent="0.25">
      <c r="A496" s="1" t="s">
        <v>1207</v>
      </c>
      <c r="B496" s="1" t="s">
        <v>2084</v>
      </c>
      <c r="C496" s="1" t="s">
        <v>2083</v>
      </c>
      <c r="D496" s="1" t="s">
        <v>1750</v>
      </c>
      <c r="E496" s="1" t="str">
        <f>VLOOKUP(B496,summary_livedata!A:T,1,FALSE)</f>
        <v>grid.454613.1</v>
      </c>
    </row>
    <row r="497" spans="1:5" x14ac:dyDescent="0.25">
      <c r="A497" s="1" t="s">
        <v>1207</v>
      </c>
      <c r="B497" s="1" t="s">
        <v>2086</v>
      </c>
      <c r="C497" s="1" t="s">
        <v>2085</v>
      </c>
      <c r="D497" s="1" t="s">
        <v>1750</v>
      </c>
      <c r="E497" s="1" t="str">
        <f>VLOOKUP(B497,summary_livedata!A:T,1,FALSE)</f>
        <v>grid.259939.d</v>
      </c>
    </row>
    <row r="498" spans="1:5" x14ac:dyDescent="0.25">
      <c r="A498" s="1" t="s">
        <v>1207</v>
      </c>
      <c r="B498" s="1" t="s">
        <v>2088</v>
      </c>
      <c r="C498" s="1" t="s">
        <v>2087</v>
      </c>
      <c r="D498" s="1" t="s">
        <v>1750</v>
      </c>
      <c r="E498" s="1" t="str">
        <f>VLOOKUP(B498,summary_livedata!A:T,1,FALSE)</f>
        <v>grid.421336.1</v>
      </c>
    </row>
    <row r="499" spans="1:5" x14ac:dyDescent="0.25">
      <c r="A499" s="1" t="s">
        <v>1207</v>
      </c>
      <c r="B499" s="1" t="s">
        <v>1404</v>
      </c>
      <c r="C499" s="1" t="s">
        <v>1403</v>
      </c>
      <c r="D499" s="1" t="s">
        <v>1750</v>
      </c>
      <c r="E499" s="1" t="str">
        <f>VLOOKUP(B499,summary_livedata!A:T,1,FALSE)</f>
        <v>grid.421375.6</v>
      </c>
    </row>
    <row r="500" spans="1:5" x14ac:dyDescent="0.25">
      <c r="A500" s="1" t="s">
        <v>1207</v>
      </c>
      <c r="B500" s="1" t="s">
        <v>2090</v>
      </c>
      <c r="C500" s="1" t="s">
        <v>2089</v>
      </c>
      <c r="D500" s="1" t="s">
        <v>1750</v>
      </c>
      <c r="E500" s="1" t="str">
        <f>VLOOKUP(B500,summary_livedata!A:T,1,FALSE)</f>
        <v>grid.454299.7</v>
      </c>
    </row>
    <row r="501" spans="1:5" x14ac:dyDescent="0.25">
      <c r="A501" s="1" t="s">
        <v>1207</v>
      </c>
      <c r="B501" s="1" t="s">
        <v>1406</v>
      </c>
      <c r="C501" s="1" t="s">
        <v>1405</v>
      </c>
      <c r="D501" s="1" t="s">
        <v>1750</v>
      </c>
      <c r="E501" s="1" t="str">
        <f>VLOOKUP(B501,summary_livedata!A:T,1,FALSE)</f>
        <v>grid.462599.5</v>
      </c>
    </row>
    <row r="502" spans="1:5" x14ac:dyDescent="0.25">
      <c r="A502" s="1" t="s">
        <v>1207</v>
      </c>
      <c r="B502" s="1" t="s">
        <v>2092</v>
      </c>
      <c r="C502" s="1" t="s">
        <v>2091</v>
      </c>
      <c r="D502" s="1" t="s">
        <v>1750</v>
      </c>
      <c r="E502" s="1" t="str">
        <f>VLOOKUP(B502,summary_livedata!A:T,1,FALSE)</f>
        <v>grid.469006.d</v>
      </c>
    </row>
    <row r="503" spans="1:5" x14ac:dyDescent="0.25">
      <c r="A503" s="1" t="s">
        <v>1207</v>
      </c>
      <c r="B503" s="1" t="s">
        <v>2094</v>
      </c>
      <c r="C503" s="1" t="s">
        <v>2093</v>
      </c>
      <c r="D503" s="1" t="s">
        <v>1750</v>
      </c>
      <c r="E503" s="1" t="str">
        <f>VLOOKUP(B503,summary_livedata!A:T,1,FALSE)</f>
        <v>grid.421505.7</v>
      </c>
    </row>
    <row r="504" spans="1:5" x14ac:dyDescent="0.25">
      <c r="A504" s="1" t="s">
        <v>1207</v>
      </c>
      <c r="B504" s="1" t="s">
        <v>1655</v>
      </c>
      <c r="C504" s="1" t="s">
        <v>1654</v>
      </c>
      <c r="D504" s="1" t="s">
        <v>1750</v>
      </c>
      <c r="E504" s="1" t="str">
        <f>VLOOKUP(B504,summary_livedata!A:T,1,FALSE)</f>
        <v>grid.260201.7</v>
      </c>
    </row>
    <row r="505" spans="1:5" x14ac:dyDescent="0.25">
      <c r="A505" s="1" t="s">
        <v>1207</v>
      </c>
      <c r="B505" s="1" t="s">
        <v>2096</v>
      </c>
      <c r="C505" s="1" t="s">
        <v>2095</v>
      </c>
      <c r="D505" s="1" t="s">
        <v>1750</v>
      </c>
      <c r="E505" s="1" t="str">
        <f>VLOOKUP(B505,summary_livedata!A:T,1,FALSE)</f>
        <v>grid.421823.e</v>
      </c>
    </row>
    <row r="506" spans="1:5" x14ac:dyDescent="0.25">
      <c r="A506" s="1" t="s">
        <v>1207</v>
      </c>
      <c r="B506" s="1" t="s">
        <v>1408</v>
      </c>
      <c r="C506" s="1" t="s">
        <v>1407</v>
      </c>
      <c r="D506" s="1" t="s">
        <v>1750</v>
      </c>
      <c r="E506" s="1" t="str">
        <f>VLOOKUP(B506,summary_livedata!A:T,1,FALSE)</f>
        <v>grid.421826.b</v>
      </c>
    </row>
    <row r="507" spans="1:5" x14ac:dyDescent="0.25">
      <c r="A507" s="1" t="s">
        <v>1207</v>
      </c>
      <c r="B507" s="1" t="s">
        <v>2098</v>
      </c>
      <c r="C507" s="1" t="s">
        <v>2097</v>
      </c>
      <c r="D507" s="1" t="s">
        <v>1750</v>
      </c>
      <c r="E507" s="1" t="str">
        <f>VLOOKUP(B507,summary_livedata!A:T,1,FALSE)</f>
        <v>grid.436477.5</v>
      </c>
    </row>
    <row r="508" spans="1:5" x14ac:dyDescent="0.25">
      <c r="A508" s="1" t="s">
        <v>1207</v>
      </c>
      <c r="B508" s="1" t="s">
        <v>2100</v>
      </c>
      <c r="C508" s="1" t="s">
        <v>2099</v>
      </c>
      <c r="D508" s="1" t="s">
        <v>1750</v>
      </c>
      <c r="E508" s="1" t="str">
        <f>VLOOKUP(B508,summary_livedata!A:T,1,FALSE)</f>
        <v>grid.462548.9</v>
      </c>
    </row>
    <row r="509" spans="1:5" x14ac:dyDescent="0.25">
      <c r="A509" s="1" t="s">
        <v>1207</v>
      </c>
      <c r="B509" s="1" t="s">
        <v>2102</v>
      </c>
      <c r="C509" s="1" t="s">
        <v>2101</v>
      </c>
      <c r="D509" s="1" t="s">
        <v>1750</v>
      </c>
      <c r="E509" s="1" t="str">
        <f>VLOOKUP(B509,summary_livedata!A:T,1,FALSE)</f>
        <v>grid.462550.0</v>
      </c>
    </row>
    <row r="510" spans="1:5" x14ac:dyDescent="0.25">
      <c r="A510" s="1" t="s">
        <v>1207</v>
      </c>
      <c r="B510" s="1" t="s">
        <v>2104</v>
      </c>
      <c r="C510" s="1" t="s">
        <v>2103</v>
      </c>
      <c r="D510" s="1" t="s">
        <v>1750</v>
      </c>
      <c r="E510" s="1" t="str">
        <f>VLOOKUP(B510,summary_livedata!A:T,1,FALSE)</f>
        <v>grid.431638.b</v>
      </c>
    </row>
    <row r="511" spans="1:5" x14ac:dyDescent="0.25">
      <c r="A511" s="1" t="s">
        <v>1207</v>
      </c>
      <c r="B511" s="1" t="s">
        <v>2106</v>
      </c>
      <c r="C511" s="1" t="s">
        <v>2105</v>
      </c>
      <c r="D511" s="1" t="s">
        <v>1750</v>
      </c>
      <c r="E511" s="1" t="str">
        <f>VLOOKUP(B511,summary_livedata!A:T,1,FALSE)</f>
        <v>grid.431650.5</v>
      </c>
    </row>
    <row r="512" spans="1:5" x14ac:dyDescent="0.25">
      <c r="A512" s="1" t="s">
        <v>1207</v>
      </c>
      <c r="B512" s="1" t="s">
        <v>1410</v>
      </c>
      <c r="C512" s="1" t="s">
        <v>1409</v>
      </c>
      <c r="D512" s="1" t="s">
        <v>1750</v>
      </c>
      <c r="E512" s="1" t="str">
        <f>VLOOKUP(B512,summary_livedata!A:T,1,FALSE)</f>
        <v>grid.421899.f</v>
      </c>
    </row>
    <row r="513" spans="1:5" x14ac:dyDescent="0.25">
      <c r="A513" s="1" t="s">
        <v>1207</v>
      </c>
      <c r="B513" s="1" t="s">
        <v>1412</v>
      </c>
      <c r="C513" s="1" t="s">
        <v>1411</v>
      </c>
      <c r="D513" s="1" t="s">
        <v>1750</v>
      </c>
      <c r="E513" s="1" t="str">
        <f>VLOOKUP(B513,summary_livedata!A:T,1,FALSE)</f>
        <v>grid.421901.f</v>
      </c>
    </row>
    <row r="514" spans="1:5" x14ac:dyDescent="0.25">
      <c r="A514" s="1" t="s">
        <v>1207</v>
      </c>
      <c r="B514" s="1" t="s">
        <v>2108</v>
      </c>
      <c r="C514" s="1" t="s">
        <v>2107</v>
      </c>
      <c r="D514" s="1" t="s">
        <v>1750</v>
      </c>
      <c r="E514" s="1" t="str">
        <f>VLOOKUP(B514,summary_livedata!A:T,1,FALSE)</f>
        <v>grid.462578.a</v>
      </c>
    </row>
    <row r="515" spans="1:5" x14ac:dyDescent="0.25">
      <c r="A515" s="1" t="s">
        <v>1207</v>
      </c>
      <c r="B515" s="1" t="s">
        <v>1414</v>
      </c>
      <c r="C515" s="1" t="s">
        <v>1413</v>
      </c>
      <c r="D515" s="1" t="s">
        <v>1750</v>
      </c>
      <c r="E515" s="1" t="str">
        <f>VLOOKUP(B515,summary_livedata!A:T,1,FALSE)</f>
        <v>grid.462623.7</v>
      </c>
    </row>
    <row r="516" spans="1:5" x14ac:dyDescent="0.25">
      <c r="A516" s="1" t="s">
        <v>1207</v>
      </c>
      <c r="B516" s="1" t="s">
        <v>2110</v>
      </c>
      <c r="C516" s="1" t="s">
        <v>2109</v>
      </c>
      <c r="D516" s="1" t="s">
        <v>1750</v>
      </c>
      <c r="E516" s="1" t="str">
        <f>VLOOKUP(B516,summary_livedata!A:T,1,FALSE)</f>
        <v>grid.502226.1</v>
      </c>
    </row>
    <row r="517" spans="1:5" x14ac:dyDescent="0.25">
      <c r="A517" s="1" t="s">
        <v>1207</v>
      </c>
      <c r="B517" s="1" t="s">
        <v>2112</v>
      </c>
      <c r="C517" s="1" t="s">
        <v>2111</v>
      </c>
      <c r="D517" s="1" t="s">
        <v>1750</v>
      </c>
      <c r="E517" s="1" t="str">
        <f>VLOOKUP(B517,summary_livedata!A:T,1,FALSE)</f>
        <v>grid.431100.7</v>
      </c>
    </row>
    <row r="518" spans="1:5" x14ac:dyDescent="0.25">
      <c r="A518" s="1" t="s">
        <v>1207</v>
      </c>
      <c r="B518" s="1" t="s">
        <v>2114</v>
      </c>
      <c r="C518" s="1" t="s">
        <v>2113</v>
      </c>
      <c r="D518" s="1" t="s">
        <v>1750</v>
      </c>
      <c r="E518" s="1" t="str">
        <f>VLOOKUP(B518,summary_livedata!A:T,1,FALSE)</f>
        <v>grid.456385.9</v>
      </c>
    </row>
    <row r="519" spans="1:5" x14ac:dyDescent="0.25">
      <c r="A519" s="1" t="s">
        <v>1207</v>
      </c>
      <c r="B519" s="1" t="s">
        <v>1418</v>
      </c>
      <c r="C519" s="1" t="s">
        <v>1417</v>
      </c>
      <c r="D519" s="1" t="s">
        <v>1750</v>
      </c>
      <c r="E519" s="1" t="str">
        <f>VLOOKUP(B519,summary_livedata!A:T,1,FALSE)</f>
        <v>grid.454653.5</v>
      </c>
    </row>
    <row r="520" spans="1:5" x14ac:dyDescent="0.25">
      <c r="A520" s="1" t="s">
        <v>1207</v>
      </c>
      <c r="B520" s="1" t="s">
        <v>1420</v>
      </c>
      <c r="C520" s="1" t="s">
        <v>1419</v>
      </c>
      <c r="D520" s="1" t="s">
        <v>1750</v>
      </c>
      <c r="E520" s="1" t="e">
        <f>VLOOKUP(B520,summary_livedata!A:T,1,FALSE)</f>
        <v>#N/A</v>
      </c>
    </row>
    <row r="521" spans="1:5" x14ac:dyDescent="0.25">
      <c r="A521" s="1" t="s">
        <v>1207</v>
      </c>
      <c r="B521" s="1" t="s">
        <v>2116</v>
      </c>
      <c r="C521" s="1" t="s">
        <v>2115</v>
      </c>
      <c r="D521" s="1" t="s">
        <v>1750</v>
      </c>
      <c r="E521" s="1" t="str">
        <f>VLOOKUP(B521,summary_livedata!A:T,1,FALSE)</f>
        <v>grid.260894.1</v>
      </c>
    </row>
    <row r="522" spans="1:5" x14ac:dyDescent="0.25">
      <c r="A522" s="1" t="s">
        <v>1207</v>
      </c>
      <c r="B522" s="1" t="s">
        <v>2118</v>
      </c>
      <c r="C522" s="1" t="s">
        <v>2117</v>
      </c>
      <c r="D522" s="1" t="s">
        <v>1750</v>
      </c>
      <c r="E522" s="1" t="str">
        <f>VLOOKUP(B522,summary_livedata!A:T,1,FALSE)</f>
        <v>grid.260899.c</v>
      </c>
    </row>
    <row r="523" spans="1:5" x14ac:dyDescent="0.25">
      <c r="A523" s="1" t="s">
        <v>1207</v>
      </c>
      <c r="B523" s="1" t="s">
        <v>2120</v>
      </c>
      <c r="C523" s="1" t="s">
        <v>2119</v>
      </c>
      <c r="D523" s="1" t="s">
        <v>1750</v>
      </c>
      <c r="E523" s="1" t="str">
        <f>VLOOKUP(B523,summary_livedata!A:T,1,FALSE)</f>
        <v>grid.39679.32</v>
      </c>
    </row>
    <row r="524" spans="1:5" x14ac:dyDescent="0.25">
      <c r="A524" s="1" t="s">
        <v>1207</v>
      </c>
      <c r="B524" s="1" t="s">
        <v>581</v>
      </c>
      <c r="C524" s="1" t="s">
        <v>1659</v>
      </c>
      <c r="D524" s="1" t="s">
        <v>1750</v>
      </c>
      <c r="E524" s="1" t="str">
        <f>VLOOKUP(B524,summary_livedata!A:T,1,FALSE)</f>
        <v>grid.24805.3b</v>
      </c>
    </row>
    <row r="525" spans="1:5" x14ac:dyDescent="0.25">
      <c r="A525" s="1" t="s">
        <v>1207</v>
      </c>
      <c r="B525" s="1" t="s">
        <v>2122</v>
      </c>
      <c r="C525" s="1" t="s">
        <v>2121</v>
      </c>
      <c r="D525" s="1" t="s">
        <v>1750</v>
      </c>
      <c r="E525" s="1" t="e">
        <f>VLOOKUP(B525,summary_livedata!A:T,1,FALSE)</f>
        <v>#N/A</v>
      </c>
    </row>
    <row r="526" spans="1:5" x14ac:dyDescent="0.25">
      <c r="A526" s="1" t="s">
        <v>1207</v>
      </c>
      <c r="B526" s="1" t="s">
        <v>2124</v>
      </c>
      <c r="C526" s="1" t="s">
        <v>2123</v>
      </c>
      <c r="D526" s="1" t="s">
        <v>1750</v>
      </c>
      <c r="E526" s="1" t="str">
        <f>VLOOKUP(B526,summary_livedata!A:T,1,FALSE)</f>
        <v>grid.449451.9</v>
      </c>
    </row>
    <row r="527" spans="1:5" x14ac:dyDescent="0.25">
      <c r="A527" s="1" t="s">
        <v>1207</v>
      </c>
      <c r="B527" s="1" t="s">
        <v>2126</v>
      </c>
      <c r="C527" s="1" t="s">
        <v>2125</v>
      </c>
      <c r="D527" s="1" t="s">
        <v>1750</v>
      </c>
      <c r="E527" s="1" t="e">
        <f>VLOOKUP(B527,summary_livedata!A:T,1,FALSE)</f>
        <v>#N/A</v>
      </c>
    </row>
    <row r="528" spans="1:5" x14ac:dyDescent="0.25">
      <c r="A528" s="1" t="s">
        <v>1207</v>
      </c>
      <c r="B528" s="1" t="s">
        <v>1422</v>
      </c>
      <c r="C528" s="1" t="s">
        <v>1421</v>
      </c>
      <c r="D528" s="1" t="s">
        <v>1750</v>
      </c>
      <c r="E528" s="1" t="str">
        <f>VLOOKUP(B528,summary_livedata!A:T,1,FALSE)</f>
        <v>grid.260911.d</v>
      </c>
    </row>
    <row r="529" spans="1:5" x14ac:dyDescent="0.25">
      <c r="A529" s="1" t="s">
        <v>1207</v>
      </c>
      <c r="B529" s="1" t="s">
        <v>1428</v>
      </c>
      <c r="C529" s="1" t="s">
        <v>1427</v>
      </c>
      <c r="D529" s="1" t="s">
        <v>1750</v>
      </c>
      <c r="E529" s="1" t="str">
        <f>VLOOKUP(B529,summary_livedata!A:T,1,FALSE)</f>
        <v>grid.462652.1</v>
      </c>
    </row>
    <row r="530" spans="1:5" x14ac:dyDescent="0.25">
      <c r="A530" s="1" t="s">
        <v>1207</v>
      </c>
      <c r="B530" s="1" t="s">
        <v>2128</v>
      </c>
      <c r="C530" s="1" t="s">
        <v>2127</v>
      </c>
      <c r="D530" s="1" t="s">
        <v>1750</v>
      </c>
      <c r="E530" s="1" t="str">
        <f>VLOOKUP(B530,summary_livedata!A:T,1,FALSE)</f>
        <v>grid.462664.4</v>
      </c>
    </row>
    <row r="531" spans="1:5" x14ac:dyDescent="0.25">
      <c r="A531" s="1" t="s">
        <v>1207</v>
      </c>
      <c r="B531" s="1" t="s">
        <v>2130</v>
      </c>
      <c r="C531" s="1" t="s">
        <v>2129</v>
      </c>
      <c r="D531" s="1" t="s">
        <v>1750</v>
      </c>
      <c r="E531" s="1" t="str">
        <f>VLOOKUP(B531,summary_livedata!A:T,1,FALSE)</f>
        <v>grid.261080.d</v>
      </c>
    </row>
    <row r="532" spans="1:5" x14ac:dyDescent="0.25">
      <c r="A532" s="1" t="s">
        <v>1207</v>
      </c>
      <c r="B532" s="1" t="s">
        <v>2132</v>
      </c>
      <c r="C532" s="1" t="s">
        <v>2131</v>
      </c>
      <c r="D532" s="1" t="s">
        <v>1750</v>
      </c>
      <c r="E532" s="1" t="str">
        <f>VLOOKUP(B532,summary_livedata!A:T,1,FALSE)</f>
        <v>grid.462696.9</v>
      </c>
    </row>
    <row r="533" spans="1:5" x14ac:dyDescent="0.25">
      <c r="A533" s="1" t="s">
        <v>1207</v>
      </c>
      <c r="B533" s="1" t="s">
        <v>2134</v>
      </c>
      <c r="C533" s="1" t="s">
        <v>2133</v>
      </c>
      <c r="D533" s="1" t="s">
        <v>1750</v>
      </c>
      <c r="E533" s="1" t="str">
        <f>VLOOKUP(B533,summary_livedata!A:T,1,FALSE)</f>
        <v>grid.422807.b</v>
      </c>
    </row>
    <row r="534" spans="1:5" x14ac:dyDescent="0.25">
      <c r="A534" s="1" t="s">
        <v>1207</v>
      </c>
      <c r="B534" s="1" t="s">
        <v>2136</v>
      </c>
      <c r="C534" s="1" t="s">
        <v>2135</v>
      </c>
      <c r="D534" s="1" t="s">
        <v>1750</v>
      </c>
      <c r="E534" s="1" t="str">
        <f>VLOOKUP(B534,summary_livedata!A:T,1,FALSE)</f>
        <v>grid.469117.c</v>
      </c>
    </row>
    <row r="535" spans="1:5" x14ac:dyDescent="0.25">
      <c r="A535" s="1" t="s">
        <v>1207</v>
      </c>
      <c r="B535" s="1" t="s">
        <v>2138</v>
      </c>
      <c r="C535" s="1" t="s">
        <v>2137</v>
      </c>
      <c r="D535" s="1" t="s">
        <v>1750</v>
      </c>
      <c r="E535" s="1" t="str">
        <f>VLOOKUP(B535,summary_livedata!A:T,1,FALSE)</f>
        <v>grid.462703.4</v>
      </c>
    </row>
    <row r="536" spans="1:5" x14ac:dyDescent="0.25">
      <c r="A536" s="1" t="s">
        <v>1207</v>
      </c>
      <c r="B536" s="1" t="s">
        <v>2140</v>
      </c>
      <c r="C536" s="1" t="s">
        <v>2139</v>
      </c>
      <c r="D536" s="1" t="s">
        <v>1750</v>
      </c>
      <c r="E536" s="1" t="str">
        <f>VLOOKUP(B536,summary_livedata!A:T,1,FALSE)</f>
        <v>grid.261108.c</v>
      </c>
    </row>
    <row r="537" spans="1:5" x14ac:dyDescent="0.25">
      <c r="A537" s="1" t="s">
        <v>1207</v>
      </c>
      <c r="B537" s="1" t="s">
        <v>646</v>
      </c>
      <c r="C537" s="1" t="s">
        <v>1664</v>
      </c>
      <c r="D537" s="1" t="s">
        <v>1750</v>
      </c>
      <c r="E537" s="1" t="str">
        <f>VLOOKUP(B537,summary_livedata!A:T,1,FALSE)</f>
        <v>grid.261120.6</v>
      </c>
    </row>
    <row r="538" spans="1:5" x14ac:dyDescent="0.25">
      <c r="A538" s="1" t="s">
        <v>1207</v>
      </c>
      <c r="B538" s="1" t="s">
        <v>2142</v>
      </c>
      <c r="C538" s="1" t="s">
        <v>2141</v>
      </c>
      <c r="D538" s="1" t="s">
        <v>1750</v>
      </c>
      <c r="E538" s="1" t="str">
        <f>VLOOKUP(B538,summary_livedata!A:T,1,FALSE)</f>
        <v>grid.462709.e</v>
      </c>
    </row>
    <row r="539" spans="1:5" x14ac:dyDescent="0.25">
      <c r="A539" s="1" t="s">
        <v>1207</v>
      </c>
      <c r="B539" s="1" t="s">
        <v>2144</v>
      </c>
      <c r="C539" s="1" t="s">
        <v>2143</v>
      </c>
      <c r="D539" s="1" t="s">
        <v>1750</v>
      </c>
      <c r="E539" s="1" t="str">
        <f>VLOOKUP(B539,summary_livedata!A:T,1,FALSE)</f>
        <v>grid.422822.c</v>
      </c>
    </row>
    <row r="540" spans="1:5" x14ac:dyDescent="0.25">
      <c r="A540" s="1" t="s">
        <v>1207</v>
      </c>
      <c r="B540" s="1" t="s">
        <v>2146</v>
      </c>
      <c r="C540" s="1" t="s">
        <v>2145</v>
      </c>
      <c r="D540" s="1" t="s">
        <v>1750</v>
      </c>
      <c r="E540" s="1" t="str">
        <f>VLOOKUP(B540,summary_livedata!A:T,1,FALSE)</f>
        <v>grid.469512.d</v>
      </c>
    </row>
    <row r="541" spans="1:5" x14ac:dyDescent="0.25">
      <c r="A541" s="1" t="s">
        <v>1207</v>
      </c>
      <c r="B541" s="1" t="s">
        <v>2148</v>
      </c>
      <c r="C541" s="1" t="s">
        <v>2147</v>
      </c>
      <c r="D541" s="1" t="s">
        <v>1750</v>
      </c>
      <c r="E541" s="1" t="str">
        <f>VLOOKUP(B541,summary_livedata!A:T,1,FALSE)</f>
        <v>grid.436590.d</v>
      </c>
    </row>
    <row r="542" spans="1:5" x14ac:dyDescent="0.25">
      <c r="A542" s="1" t="s">
        <v>1207</v>
      </c>
      <c r="B542" s="1" t="s">
        <v>1438</v>
      </c>
      <c r="C542" s="1" t="s">
        <v>1437</v>
      </c>
      <c r="D542" s="1" t="s">
        <v>1750</v>
      </c>
      <c r="E542" s="1" t="str">
        <f>VLOOKUP(B542,summary_livedata!A:T,1,FALSE)</f>
        <v>grid.421316.3</v>
      </c>
    </row>
    <row r="543" spans="1:5" x14ac:dyDescent="0.25">
      <c r="A543" s="1" t="s">
        <v>1207</v>
      </c>
      <c r="B543" s="1" t="s">
        <v>1173</v>
      </c>
      <c r="C543" s="1" t="s">
        <v>1439</v>
      </c>
      <c r="D543" s="1" t="s">
        <v>1750</v>
      </c>
      <c r="E543" s="1" t="str">
        <f>VLOOKUP(B543,summary_livedata!A:T,1,FALSE)</f>
        <v>grid.261241.2</v>
      </c>
    </row>
    <row r="544" spans="1:5" x14ac:dyDescent="0.25">
      <c r="A544" s="1" t="s">
        <v>1207</v>
      </c>
      <c r="B544" s="1" t="s">
        <v>2150</v>
      </c>
      <c r="C544" s="1" t="s">
        <v>2149</v>
      </c>
      <c r="D544" s="1" t="s">
        <v>1750</v>
      </c>
      <c r="E544" s="1" t="str">
        <f>VLOOKUP(B544,summary_livedata!A:T,1,FALSE)</f>
        <v>grid.454599.0</v>
      </c>
    </row>
    <row r="545" spans="1:5" x14ac:dyDescent="0.25">
      <c r="A545" s="1" t="s">
        <v>1207</v>
      </c>
      <c r="B545" s="1" t="s">
        <v>2152</v>
      </c>
      <c r="C545" s="1" t="s">
        <v>2151</v>
      </c>
      <c r="D545" s="1" t="s">
        <v>1750</v>
      </c>
      <c r="E545" s="1" t="str">
        <f>VLOOKUP(B545,summary_livedata!A:T,1,FALSE)</f>
        <v>grid.462745.6</v>
      </c>
    </row>
    <row r="546" spans="1:5" x14ac:dyDescent="0.25">
      <c r="A546" s="1" t="s">
        <v>1207</v>
      </c>
      <c r="B546" s="1" t="s">
        <v>2154</v>
      </c>
      <c r="C546" s="1" t="s">
        <v>2153</v>
      </c>
      <c r="D546" s="1" t="s">
        <v>1750</v>
      </c>
      <c r="E546" s="1" t="str">
        <f>VLOOKUP(B546,summary_livedata!A:T,1,FALSE)</f>
        <v>grid.261363.3</v>
      </c>
    </row>
    <row r="547" spans="1:5" x14ac:dyDescent="0.25">
      <c r="A547" s="1" t="s">
        <v>1207</v>
      </c>
      <c r="B547" s="1" t="s">
        <v>2156</v>
      </c>
      <c r="C547" s="1" t="s">
        <v>2155</v>
      </c>
      <c r="D547" s="1" t="s">
        <v>1750</v>
      </c>
      <c r="E547" s="1" t="e">
        <f>VLOOKUP(B547,summary_livedata!A:T,1,FALSE)</f>
        <v>#N/A</v>
      </c>
    </row>
    <row r="548" spans="1:5" x14ac:dyDescent="0.25">
      <c r="A548" s="1" t="s">
        <v>1207</v>
      </c>
      <c r="B548" s="1" t="s">
        <v>1445</v>
      </c>
      <c r="C548" s="1" t="s">
        <v>1444</v>
      </c>
      <c r="D548" s="1" t="s">
        <v>1750</v>
      </c>
      <c r="E548" s="1" t="str">
        <f>VLOOKUP(B548,summary_livedata!A:T,1,FALSE)</f>
        <v>grid.436874.a</v>
      </c>
    </row>
    <row r="549" spans="1:5" x14ac:dyDescent="0.25">
      <c r="A549" s="1" t="s">
        <v>1207</v>
      </c>
      <c r="B549" s="1" t="s">
        <v>2158</v>
      </c>
      <c r="C549" s="1" t="s">
        <v>2157</v>
      </c>
      <c r="D549" s="1" t="s">
        <v>1750</v>
      </c>
      <c r="E549" s="1" t="str">
        <f>VLOOKUP(B549,summary_livedata!A:T,1,FALSE)</f>
        <v>grid.427083.a</v>
      </c>
    </row>
    <row r="550" spans="1:5" x14ac:dyDescent="0.25">
      <c r="A550" s="1" t="s">
        <v>1207</v>
      </c>
      <c r="B550" s="1" t="s">
        <v>2160</v>
      </c>
      <c r="C550" s="1" t="s">
        <v>2159</v>
      </c>
      <c r="D550" s="1" t="s">
        <v>1750</v>
      </c>
      <c r="E550" s="1" t="str">
        <f>VLOOKUP(B550,summary_livedata!A:T,1,FALSE)</f>
        <v>grid.445000.5</v>
      </c>
    </row>
    <row r="551" spans="1:5" x14ac:dyDescent="0.25">
      <c r="A551" s="1" t="s">
        <v>1207</v>
      </c>
      <c r="B551" s="1" t="s">
        <v>2162</v>
      </c>
      <c r="C551" s="1" t="s">
        <v>2161</v>
      </c>
      <c r="D551" s="1" t="s">
        <v>1750</v>
      </c>
      <c r="E551" s="1" t="str">
        <f>VLOOKUP(B551,summary_livedata!A:T,1,FALSE)</f>
        <v>grid.261504.4</v>
      </c>
    </row>
    <row r="552" spans="1:5" x14ac:dyDescent="0.25">
      <c r="A552" s="1" t="s">
        <v>1207</v>
      </c>
      <c r="B552" s="1" t="s">
        <v>2164</v>
      </c>
      <c r="C552" s="1" t="s">
        <v>2163</v>
      </c>
      <c r="D552" s="1" t="s">
        <v>1750</v>
      </c>
      <c r="E552" s="1" t="str">
        <f>VLOOKUP(B552,summary_livedata!A:T,1,FALSE)</f>
        <v>grid.462705.2</v>
      </c>
    </row>
    <row r="553" spans="1:5" x14ac:dyDescent="0.25">
      <c r="A553" s="1" t="s">
        <v>1207</v>
      </c>
      <c r="B553" s="1" t="s">
        <v>2166</v>
      </c>
      <c r="C553" s="1" t="s">
        <v>2165</v>
      </c>
      <c r="D553" s="1" t="s">
        <v>1750</v>
      </c>
      <c r="E553" s="1" t="str">
        <f>VLOOKUP(B553,summary_livedata!A:T,1,FALSE)</f>
        <v>grid.454623.2</v>
      </c>
    </row>
    <row r="554" spans="1:5" x14ac:dyDescent="0.25">
      <c r="A554" s="1" t="s">
        <v>1207</v>
      </c>
      <c r="B554" s="1" t="s">
        <v>1451</v>
      </c>
      <c r="C554" s="1" t="s">
        <v>1450</v>
      </c>
      <c r="D554" s="1" t="s">
        <v>1750</v>
      </c>
      <c r="E554" s="1" t="str">
        <f>VLOOKUP(B554,summary_livedata!A:T,1,FALSE)</f>
        <v>grid.437114.4</v>
      </c>
    </row>
    <row r="555" spans="1:5" x14ac:dyDescent="0.25">
      <c r="A555" s="1" t="s">
        <v>1207</v>
      </c>
      <c r="B555" s="1" t="s">
        <v>1453</v>
      </c>
      <c r="C555" s="1" t="s">
        <v>1452</v>
      </c>
      <c r="D555" s="1" t="s">
        <v>1750</v>
      </c>
      <c r="E555" s="1" t="str">
        <f>VLOOKUP(B555,summary_livedata!A:T,1,FALSE)</f>
        <v>grid.261593.a</v>
      </c>
    </row>
    <row r="556" spans="1:5" x14ac:dyDescent="0.25">
      <c r="A556" s="1" t="s">
        <v>1207</v>
      </c>
      <c r="B556" s="1" t="s">
        <v>2168</v>
      </c>
      <c r="C556" s="1" t="s">
        <v>2167</v>
      </c>
      <c r="D556" s="1" t="s">
        <v>1750</v>
      </c>
      <c r="E556" s="1" t="str">
        <f>VLOOKUP(B556,summary_livedata!A:T,1,FALSE)</f>
        <v>grid.423365.5</v>
      </c>
    </row>
    <row r="557" spans="1:5" x14ac:dyDescent="0.25">
      <c r="A557" s="1" t="s">
        <v>1207</v>
      </c>
      <c r="B557" s="1" t="s">
        <v>2170</v>
      </c>
      <c r="C557" s="1" t="s">
        <v>2169</v>
      </c>
      <c r="D557" s="1" t="s">
        <v>1750</v>
      </c>
      <c r="E557" s="1" t="str">
        <f>VLOOKUP(B557,summary_livedata!A:T,1,FALSE)</f>
        <v>grid.469028.1</v>
      </c>
    </row>
    <row r="558" spans="1:5" x14ac:dyDescent="0.25">
      <c r="A558" s="1" t="s">
        <v>1207</v>
      </c>
      <c r="B558" s="1" t="s">
        <v>1457</v>
      </c>
      <c r="C558" s="1" t="s">
        <v>1456</v>
      </c>
      <c r="D558" s="1" t="s">
        <v>1750</v>
      </c>
      <c r="E558" s="1" t="str">
        <f>VLOOKUP(B558,summary_livedata!A:T,1,FALSE)</f>
        <v>grid.261634.4</v>
      </c>
    </row>
    <row r="559" spans="1:5" x14ac:dyDescent="0.25">
      <c r="A559" s="1" t="s">
        <v>1207</v>
      </c>
      <c r="B559" s="1" t="s">
        <v>2172</v>
      </c>
      <c r="C559" s="1" t="s">
        <v>2171</v>
      </c>
      <c r="D559" s="1" t="s">
        <v>1750</v>
      </c>
      <c r="E559" s="1" t="str">
        <f>VLOOKUP(B559,summary_livedata!A:T,1,FALSE)</f>
        <v>grid.462732.6</v>
      </c>
    </row>
    <row r="560" spans="1:5" x14ac:dyDescent="0.25">
      <c r="A560" s="1" t="s">
        <v>1207</v>
      </c>
      <c r="B560" s="1" t="s">
        <v>2174</v>
      </c>
      <c r="C560" s="1" t="s">
        <v>2173</v>
      </c>
      <c r="D560" s="1" t="s">
        <v>1750</v>
      </c>
      <c r="E560" s="1" t="str">
        <f>VLOOKUP(B560,summary_livedata!A:T,1,FALSE)</f>
        <v>grid.437148.d</v>
      </c>
    </row>
    <row r="561" spans="1:5" x14ac:dyDescent="0.25">
      <c r="A561" s="1" t="s">
        <v>1207</v>
      </c>
      <c r="B561" s="1" t="s">
        <v>2176</v>
      </c>
      <c r="C561" s="1" t="s">
        <v>2175</v>
      </c>
      <c r="D561" s="1" t="s">
        <v>1750</v>
      </c>
      <c r="E561" s="1" t="str">
        <f>VLOOKUP(B561,summary_livedata!A:T,1,FALSE)</f>
        <v>grid.462739.d</v>
      </c>
    </row>
    <row r="562" spans="1:5" x14ac:dyDescent="0.25">
      <c r="A562" s="1" t="s">
        <v>1207</v>
      </c>
      <c r="B562" s="1" t="s">
        <v>1459</v>
      </c>
      <c r="C562" s="1" t="s">
        <v>1458</v>
      </c>
      <c r="D562" s="1" t="s">
        <v>1750</v>
      </c>
      <c r="E562" s="1" t="str">
        <f>VLOOKUP(B562,summary_livedata!A:T,1,FALSE)</f>
        <v>grid.423427.4</v>
      </c>
    </row>
    <row r="563" spans="1:5" x14ac:dyDescent="0.25">
      <c r="A563" s="1" t="s">
        <v>1207</v>
      </c>
      <c r="B563" s="1" t="s">
        <v>2178</v>
      </c>
      <c r="C563" s="1" t="s">
        <v>2177</v>
      </c>
      <c r="D563" s="1" t="s">
        <v>1750</v>
      </c>
      <c r="E563" s="1" t="str">
        <f>VLOOKUP(B563,summary_livedata!A:T,1,FALSE)</f>
        <v>grid.423430.2</v>
      </c>
    </row>
    <row r="564" spans="1:5" x14ac:dyDescent="0.25">
      <c r="A564" s="1" t="s">
        <v>1207</v>
      </c>
      <c r="B564" s="1" t="s">
        <v>2180</v>
      </c>
      <c r="C564" s="1" t="s">
        <v>2179</v>
      </c>
      <c r="D564" s="1" t="s">
        <v>1750</v>
      </c>
      <c r="E564" s="1" t="str">
        <f>VLOOKUP(B564,summary_livedata!A:T,1,FALSE)</f>
        <v>grid.459941.4</v>
      </c>
    </row>
    <row r="565" spans="1:5" x14ac:dyDescent="0.25">
      <c r="A565" s="1" t="s">
        <v>1207</v>
      </c>
      <c r="B565" s="1" t="s">
        <v>2182</v>
      </c>
      <c r="C565" s="1" t="s">
        <v>2181</v>
      </c>
      <c r="D565" s="1" t="s">
        <v>1750</v>
      </c>
      <c r="E565" s="1" t="str">
        <f>VLOOKUP(B565,summary_livedata!A:T,1,FALSE)</f>
        <v>grid.462831.a</v>
      </c>
    </row>
    <row r="566" spans="1:5" x14ac:dyDescent="0.25">
      <c r="A566" s="1" t="s">
        <v>1207</v>
      </c>
      <c r="B566" s="1" t="s">
        <v>2184</v>
      </c>
      <c r="C566" s="1" t="s">
        <v>2183</v>
      </c>
      <c r="D566" s="1" t="s">
        <v>1750</v>
      </c>
      <c r="E566" s="1" t="str">
        <f>VLOOKUP(B566,summary_livedata!A:T,1,FALSE)</f>
        <v>grid.423122.4</v>
      </c>
    </row>
    <row r="567" spans="1:5" x14ac:dyDescent="0.25">
      <c r="A567" s="1" t="s">
        <v>1207</v>
      </c>
      <c r="B567" s="1" t="s">
        <v>2186</v>
      </c>
      <c r="C567" s="1" t="s">
        <v>2185</v>
      </c>
      <c r="D567" s="1" t="s">
        <v>1750</v>
      </c>
      <c r="E567" s="1" t="str">
        <f>VLOOKUP(B567,summary_livedata!A:T,1,FALSE)</f>
        <v>grid.437611.6</v>
      </c>
    </row>
    <row r="568" spans="1:5" x14ac:dyDescent="0.25">
      <c r="A568" s="1" t="s">
        <v>1207</v>
      </c>
      <c r="B568" s="1" t="s">
        <v>2188</v>
      </c>
      <c r="C568" s="1" t="s">
        <v>2187</v>
      </c>
      <c r="D568" s="1" t="s">
        <v>1750</v>
      </c>
      <c r="E568" s="1" t="str">
        <f>VLOOKUP(B568,summary_livedata!A:T,1,FALSE)</f>
        <v>grid.261961.b</v>
      </c>
    </row>
    <row r="569" spans="1:5" x14ac:dyDescent="0.25">
      <c r="A569" s="1" t="s">
        <v>1207</v>
      </c>
      <c r="B569" s="1" t="s">
        <v>2190</v>
      </c>
      <c r="C569" s="1" t="s">
        <v>2189</v>
      </c>
      <c r="D569" s="1" t="s">
        <v>1750</v>
      </c>
      <c r="E569" s="1" t="e">
        <f>VLOOKUP(B569,summary_livedata!A:T,1,FALSE)</f>
        <v>#N/A</v>
      </c>
    </row>
    <row r="570" spans="1:5" x14ac:dyDescent="0.25">
      <c r="A570" s="1" t="s">
        <v>1207</v>
      </c>
      <c r="B570" s="1" t="s">
        <v>2192</v>
      </c>
      <c r="C570" s="1" t="s">
        <v>2191</v>
      </c>
      <c r="D570" s="1" t="s">
        <v>1750</v>
      </c>
      <c r="E570" s="1" t="e">
        <f>VLOOKUP(B570,summary_livedata!A:T,1,FALSE)</f>
        <v>#N/A</v>
      </c>
    </row>
    <row r="571" spans="1:5" x14ac:dyDescent="0.25">
      <c r="A571" s="1" t="s">
        <v>1207</v>
      </c>
      <c r="B571" s="1" t="s">
        <v>2194</v>
      </c>
      <c r="C571" s="1" t="s">
        <v>2193</v>
      </c>
      <c r="D571" s="1" t="s">
        <v>1750</v>
      </c>
      <c r="E571" s="1" t="str">
        <f>VLOOKUP(B571,summary_livedata!A:T,1,FALSE)</f>
        <v>grid.262041.3</v>
      </c>
    </row>
    <row r="572" spans="1:5" x14ac:dyDescent="0.25">
      <c r="A572" s="1" t="s">
        <v>1207</v>
      </c>
      <c r="B572" s="1" t="s">
        <v>2196</v>
      </c>
      <c r="C572" s="1" t="s">
        <v>2195</v>
      </c>
      <c r="D572" s="1" t="s">
        <v>1750</v>
      </c>
      <c r="E572" s="1" t="str">
        <f>VLOOKUP(B572,summary_livedata!A:T,1,FALSE)</f>
        <v>grid.469112.9</v>
      </c>
    </row>
    <row r="573" spans="1:5" x14ac:dyDescent="0.25">
      <c r="A573" s="1" t="s">
        <v>1207</v>
      </c>
      <c r="B573" s="1" t="s">
        <v>2198</v>
      </c>
      <c r="C573" s="1" t="s">
        <v>2197</v>
      </c>
      <c r="D573" s="1" t="s">
        <v>1750</v>
      </c>
      <c r="E573" s="1" t="str">
        <f>VLOOKUP(B573,summary_livedata!A:T,1,FALSE)</f>
        <v>grid.465603.2</v>
      </c>
    </row>
    <row r="574" spans="1:5" x14ac:dyDescent="0.25">
      <c r="A574" s="1" t="s">
        <v>1207</v>
      </c>
      <c r="B574" s="1" t="s">
        <v>2200</v>
      </c>
      <c r="C574" s="1" t="s">
        <v>2199</v>
      </c>
      <c r="D574" s="1" t="s">
        <v>1750</v>
      </c>
      <c r="E574" s="1" t="str">
        <f>VLOOKUP(B574,summary_livedata!A:T,1,FALSE)</f>
        <v>grid.462695.a</v>
      </c>
    </row>
    <row r="575" spans="1:5" x14ac:dyDescent="0.25">
      <c r="A575" s="1" t="s">
        <v>1207</v>
      </c>
      <c r="B575" s="1" t="s">
        <v>2202</v>
      </c>
      <c r="C575" s="1" t="s">
        <v>2201</v>
      </c>
      <c r="D575" s="1" t="s">
        <v>1750</v>
      </c>
      <c r="E575" s="1" t="str">
        <f>VLOOKUP(B575,summary_livedata!A:T,1,FALSE)</f>
        <v>grid.264276.3</v>
      </c>
    </row>
    <row r="576" spans="1:5" x14ac:dyDescent="0.25">
      <c r="A576" s="1" t="s">
        <v>1207</v>
      </c>
      <c r="B576" s="1" t="s">
        <v>1464</v>
      </c>
      <c r="C576" s="1" t="s">
        <v>1463</v>
      </c>
      <c r="D576" s="1" t="s">
        <v>1750</v>
      </c>
      <c r="E576" s="1" t="str">
        <f>VLOOKUP(B576,summary_livedata!A:T,1,FALSE)</f>
        <v>grid.262273.0</v>
      </c>
    </row>
    <row r="577" spans="1:5" x14ac:dyDescent="0.25">
      <c r="A577" s="1" t="s">
        <v>1207</v>
      </c>
      <c r="B577" s="1" t="s">
        <v>1466</v>
      </c>
      <c r="C577" s="1" t="s">
        <v>1465</v>
      </c>
      <c r="D577" s="1" t="s">
        <v>1750</v>
      </c>
      <c r="E577" s="1" t="str">
        <f>VLOOKUP(B577,summary_livedata!A:T,1,FALSE)</f>
        <v>grid.262276.5</v>
      </c>
    </row>
    <row r="578" spans="1:5" x14ac:dyDescent="0.25">
      <c r="A578" s="1" t="s">
        <v>1207</v>
      </c>
      <c r="B578" s="1" t="s">
        <v>2204</v>
      </c>
      <c r="C578" s="1" t="s">
        <v>2203</v>
      </c>
      <c r="D578" s="1" t="s">
        <v>1750</v>
      </c>
      <c r="E578" s="1" t="str">
        <f>VLOOKUP(B578,summary_livedata!A:T,1,FALSE)</f>
        <v>grid.469040.f</v>
      </c>
    </row>
    <row r="579" spans="1:5" x14ac:dyDescent="0.25">
      <c r="A579" s="1" t="s">
        <v>1207</v>
      </c>
      <c r="B579" s="1" t="s">
        <v>2206</v>
      </c>
      <c r="C579" s="1" t="s">
        <v>2205</v>
      </c>
      <c r="D579" s="1" t="s">
        <v>1750</v>
      </c>
      <c r="E579" s="1" t="str">
        <f>VLOOKUP(B579,summary_livedata!A:T,1,FALSE)</f>
        <v>grid.437232.3</v>
      </c>
    </row>
    <row r="580" spans="1:5" x14ac:dyDescent="0.25">
      <c r="A580" s="1" t="s">
        <v>1207</v>
      </c>
      <c r="B580" s="1" t="s">
        <v>2208</v>
      </c>
      <c r="C580" s="1" t="s">
        <v>2207</v>
      </c>
      <c r="D580" s="1" t="s">
        <v>1750</v>
      </c>
      <c r="E580" s="1" t="str">
        <f>VLOOKUP(B580,summary_livedata!A:T,1,FALSE)</f>
        <v>grid.447222.5</v>
      </c>
    </row>
    <row r="581" spans="1:5" x14ac:dyDescent="0.25">
      <c r="A581" s="1" t="s">
        <v>1207</v>
      </c>
      <c r="B581" s="1" t="s">
        <v>2210</v>
      </c>
      <c r="C581" s="1" t="s">
        <v>2209</v>
      </c>
      <c r="D581" s="1" t="s">
        <v>1750</v>
      </c>
      <c r="E581" s="1" t="str">
        <f>VLOOKUP(B581,summary_livedata!A:T,1,FALSE)</f>
        <v>grid.462722.7</v>
      </c>
    </row>
    <row r="582" spans="1:5" x14ac:dyDescent="0.25">
      <c r="A582" s="1" t="s">
        <v>1207</v>
      </c>
      <c r="B582" s="1" t="s">
        <v>1468</v>
      </c>
      <c r="C582" s="1" t="s">
        <v>1467</v>
      </c>
      <c r="D582" s="1" t="s">
        <v>1750</v>
      </c>
      <c r="E582" s="1" t="str">
        <f>VLOOKUP(B582,summary_livedata!A:T,1,FALSE)</f>
        <v>grid.454646.1</v>
      </c>
    </row>
    <row r="583" spans="1:5" x14ac:dyDescent="0.25">
      <c r="A583" s="1" t="s">
        <v>1207</v>
      </c>
      <c r="B583" s="1" t="s">
        <v>1470</v>
      </c>
      <c r="C583" s="1" t="s">
        <v>1469</v>
      </c>
      <c r="D583" s="1" t="s">
        <v>1750</v>
      </c>
      <c r="E583" s="1" t="str">
        <f>VLOOKUP(B583,summary_livedata!A:T,1,FALSE)</f>
        <v>grid.465650.4</v>
      </c>
    </row>
    <row r="584" spans="1:5" x14ac:dyDescent="0.25">
      <c r="A584" s="1" t="s">
        <v>1207</v>
      </c>
      <c r="B584" s="1" t="s">
        <v>2212</v>
      </c>
      <c r="C584" s="1" t="s">
        <v>2211</v>
      </c>
      <c r="D584" s="1" t="s">
        <v>1750</v>
      </c>
      <c r="E584" s="1" t="str">
        <f>VLOOKUP(B584,summary_livedata!A:T,1,FALSE)</f>
        <v>grid.262539.9</v>
      </c>
    </row>
    <row r="585" spans="1:5" x14ac:dyDescent="0.25">
      <c r="A585" s="1" t="s">
        <v>1207</v>
      </c>
      <c r="B585" s="1" t="s">
        <v>2214</v>
      </c>
      <c r="C585" s="1" t="s">
        <v>2213</v>
      </c>
      <c r="D585" s="1" t="s">
        <v>1750</v>
      </c>
      <c r="E585" s="1" t="str">
        <f>VLOOKUP(B585,summary_livedata!A:T,1,FALSE)</f>
        <v>grid.462752.0</v>
      </c>
    </row>
    <row r="586" spans="1:5" x14ac:dyDescent="0.25">
      <c r="A586" s="1" t="s">
        <v>1207</v>
      </c>
      <c r="B586" s="1" t="s">
        <v>2216</v>
      </c>
      <c r="C586" s="1" t="s">
        <v>2215</v>
      </c>
      <c r="D586" s="1" t="s">
        <v>1750</v>
      </c>
      <c r="E586" s="1" t="str">
        <f>VLOOKUP(B586,summary_livedata!A:T,1,FALSE)</f>
        <v>grid.469063.e</v>
      </c>
    </row>
    <row r="587" spans="1:5" x14ac:dyDescent="0.25">
      <c r="A587" s="1" t="s">
        <v>1207</v>
      </c>
      <c r="B587" s="1" t="s">
        <v>2218</v>
      </c>
      <c r="C587" s="1" t="s">
        <v>2217</v>
      </c>
      <c r="D587" s="1" t="s">
        <v>1750</v>
      </c>
      <c r="E587" s="1" t="str">
        <f>VLOOKUP(B587,summary_livedata!A:T,1,FALSE)</f>
        <v>grid.469080.3</v>
      </c>
    </row>
    <row r="588" spans="1:5" x14ac:dyDescent="0.25">
      <c r="A588" s="1" t="s">
        <v>1207</v>
      </c>
      <c r="B588" s="1" t="s">
        <v>2220</v>
      </c>
      <c r="C588" s="1" t="s">
        <v>2219</v>
      </c>
      <c r="D588" s="1" t="s">
        <v>1750</v>
      </c>
      <c r="E588" s="1" t="str">
        <f>VLOOKUP(B588,summary_livedata!A:T,1,FALSE)</f>
        <v>grid.447338.f</v>
      </c>
    </row>
    <row r="589" spans="1:5" x14ac:dyDescent="0.25">
      <c r="A589" s="1" t="s">
        <v>1207</v>
      </c>
      <c r="B589" s="1" t="s">
        <v>2222</v>
      </c>
      <c r="C589" s="1" t="s">
        <v>2221</v>
      </c>
      <c r="D589" s="1" t="s">
        <v>1750</v>
      </c>
      <c r="E589" s="1" t="str">
        <f>VLOOKUP(B589,summary_livedata!A:T,1,FALSE)</f>
        <v>grid.262640.4</v>
      </c>
    </row>
    <row r="590" spans="1:5" x14ac:dyDescent="0.25">
      <c r="A590" s="1" t="s">
        <v>1207</v>
      </c>
      <c r="B590" s="1" t="s">
        <v>78</v>
      </c>
      <c r="C590" s="1" t="s">
        <v>1471</v>
      </c>
      <c r="D590" s="1" t="s">
        <v>1750</v>
      </c>
      <c r="E590" s="1" t="str">
        <f>VLOOKUP(B590,summary_livedata!A:T,1,FALSE)</f>
        <v>grid.430387.b</v>
      </c>
    </row>
    <row r="591" spans="1:5" x14ac:dyDescent="0.25">
      <c r="A591" s="1" t="s">
        <v>1207</v>
      </c>
      <c r="B591" s="1" t="s">
        <v>1473</v>
      </c>
      <c r="C591" s="1" t="s">
        <v>1472</v>
      </c>
      <c r="D591" s="1" t="s">
        <v>1750</v>
      </c>
      <c r="E591" s="1" t="str">
        <f>VLOOKUP(B591,summary_livedata!A:T,1,FALSE)</f>
        <v>grid.264271.4</v>
      </c>
    </row>
    <row r="592" spans="1:5" x14ac:dyDescent="0.25">
      <c r="A592" s="1" t="s">
        <v>1207</v>
      </c>
      <c r="B592" s="1" t="s">
        <v>2224</v>
      </c>
      <c r="C592" s="1" t="s">
        <v>2223</v>
      </c>
      <c r="D592" s="1" t="s">
        <v>1750</v>
      </c>
      <c r="E592" s="1" t="str">
        <f>VLOOKUP(B592,summary_livedata!A:T,1,FALSE)</f>
        <v>grid.487762.8</v>
      </c>
    </row>
    <row r="593" spans="1:5" x14ac:dyDescent="0.25">
      <c r="A593" s="1" t="s">
        <v>1207</v>
      </c>
      <c r="B593" s="1" t="s">
        <v>1475</v>
      </c>
      <c r="C593" s="1" t="s">
        <v>1474</v>
      </c>
      <c r="D593" s="1" t="s">
        <v>1750</v>
      </c>
      <c r="E593" s="1" t="str">
        <f>VLOOKUP(B593,summary_livedata!A:T,1,FALSE)</f>
        <v>grid.469134.d</v>
      </c>
    </row>
    <row r="594" spans="1:5" x14ac:dyDescent="0.25">
      <c r="A594" s="1" t="s">
        <v>1207</v>
      </c>
      <c r="B594" s="1" t="s">
        <v>1477</v>
      </c>
      <c r="C594" s="1" t="s">
        <v>1476</v>
      </c>
      <c r="D594" s="1" t="s">
        <v>1750</v>
      </c>
      <c r="E594" s="1" t="str">
        <f>VLOOKUP(B594,summary_livedata!A:T,1,FALSE)</f>
        <v>grid.421749.d</v>
      </c>
    </row>
    <row r="595" spans="1:5" x14ac:dyDescent="0.25">
      <c r="A595" s="1" t="s">
        <v>1207</v>
      </c>
      <c r="B595" s="1" t="s">
        <v>2226</v>
      </c>
      <c r="C595" s="1" t="s">
        <v>2225</v>
      </c>
      <c r="D595" s="1" t="s">
        <v>1750</v>
      </c>
      <c r="E595" s="1" t="str">
        <f>VLOOKUP(B595,summary_livedata!A:T,1,FALSE)</f>
        <v>grid.433637.6</v>
      </c>
    </row>
    <row r="596" spans="1:5" x14ac:dyDescent="0.25">
      <c r="A596" s="1" t="s">
        <v>1207</v>
      </c>
      <c r="B596" s="1" t="s">
        <v>1481</v>
      </c>
      <c r="C596" s="1" t="s">
        <v>1480</v>
      </c>
      <c r="D596" s="1" t="s">
        <v>1750</v>
      </c>
      <c r="E596" s="1" t="str">
        <f>VLOOKUP(B596,summary_livedata!A:T,1,FALSE)</f>
        <v>grid.421780.8</v>
      </c>
    </row>
    <row r="597" spans="1:5" x14ac:dyDescent="0.25">
      <c r="A597" s="1" t="s">
        <v>1207</v>
      </c>
      <c r="B597" s="1" t="s">
        <v>2228</v>
      </c>
      <c r="C597" s="1" t="s">
        <v>2227</v>
      </c>
      <c r="D597" s="1" t="s">
        <v>1750</v>
      </c>
      <c r="E597" s="1" t="str">
        <f>VLOOKUP(B597,summary_livedata!A:T,1,FALSE)</f>
        <v>grid.262999.f</v>
      </c>
    </row>
    <row r="598" spans="1:5" x14ac:dyDescent="0.25">
      <c r="A598" s="1" t="s">
        <v>1207</v>
      </c>
      <c r="B598" s="1" t="s">
        <v>2230</v>
      </c>
      <c r="C598" s="1" t="s">
        <v>2229</v>
      </c>
      <c r="D598" s="1" t="s">
        <v>1750</v>
      </c>
      <c r="E598" s="1" t="str">
        <f>VLOOKUP(B598,summary_livedata!A:T,1,FALSE)</f>
        <v>grid.263021.4</v>
      </c>
    </row>
    <row r="599" spans="1:5" x14ac:dyDescent="0.25">
      <c r="A599" s="1" t="s">
        <v>1207</v>
      </c>
      <c r="B599" s="1" t="s">
        <v>2232</v>
      </c>
      <c r="C599" s="1" t="s">
        <v>2231</v>
      </c>
      <c r="D599" s="1" t="s">
        <v>1750</v>
      </c>
      <c r="E599" s="1" t="str">
        <f>VLOOKUP(B599,summary_livedata!A:T,1,FALSE)</f>
        <v>grid.263046.5</v>
      </c>
    </row>
    <row r="600" spans="1:5" x14ac:dyDescent="0.25">
      <c r="A600" s="1" t="s">
        <v>1207</v>
      </c>
      <c r="B600" s="1" t="s">
        <v>2234</v>
      </c>
      <c r="C600" s="1" t="s">
        <v>2233</v>
      </c>
      <c r="D600" s="1" t="s">
        <v>1750</v>
      </c>
      <c r="E600" s="1" t="str">
        <f>VLOOKUP(B600,summary_livedata!A:T,1,FALSE)</f>
        <v>grid.421883.4</v>
      </c>
    </row>
    <row r="601" spans="1:5" x14ac:dyDescent="0.25">
      <c r="A601" s="1" t="s">
        <v>1207</v>
      </c>
      <c r="B601" s="1" t="s">
        <v>2236</v>
      </c>
      <c r="C601" s="1" t="s">
        <v>2235</v>
      </c>
      <c r="D601" s="1" t="s">
        <v>1750</v>
      </c>
      <c r="E601" s="1" t="str">
        <f>VLOOKUP(B601,summary_livedata!A:T,1,FALSE)</f>
        <v>grid.462792.c</v>
      </c>
    </row>
    <row r="602" spans="1:5" x14ac:dyDescent="0.25">
      <c r="A602" s="1" t="s">
        <v>1207</v>
      </c>
      <c r="B602" s="1" t="s">
        <v>2238</v>
      </c>
      <c r="C602" s="1" t="s">
        <v>2237</v>
      </c>
      <c r="D602" s="1" t="s">
        <v>1750</v>
      </c>
      <c r="E602" s="1" t="str">
        <f>VLOOKUP(B602,summary_livedata!A:T,1,FALSE)</f>
        <v>grid.462798.6</v>
      </c>
    </row>
    <row r="603" spans="1:5" x14ac:dyDescent="0.25">
      <c r="A603" s="1" t="s">
        <v>1207</v>
      </c>
      <c r="B603" s="1" t="s">
        <v>1485</v>
      </c>
      <c r="C603" s="1" t="s">
        <v>1484</v>
      </c>
      <c r="D603" s="1" t="s">
        <v>1750</v>
      </c>
      <c r="E603" s="1" t="str">
        <f>VLOOKUP(B603,summary_livedata!A:T,1,FALSE)</f>
        <v>grid.437615.2</v>
      </c>
    </row>
    <row r="604" spans="1:5" x14ac:dyDescent="0.25">
      <c r="A604" s="1" t="s">
        <v>1207</v>
      </c>
      <c r="B604" s="1" t="s">
        <v>1487</v>
      </c>
      <c r="C604" s="1" t="s">
        <v>1486</v>
      </c>
      <c r="D604" s="1" t="s">
        <v>1750</v>
      </c>
      <c r="E604" s="1" t="str">
        <f>VLOOKUP(B604,summary_livedata!A:T,1,FALSE)</f>
        <v>grid.438628.3</v>
      </c>
    </row>
    <row r="605" spans="1:5" x14ac:dyDescent="0.25">
      <c r="A605" s="1" t="s">
        <v>1207</v>
      </c>
      <c r="B605" s="1" t="s">
        <v>1489</v>
      </c>
      <c r="C605" s="1" t="s">
        <v>1488</v>
      </c>
      <c r="D605" s="1" t="s">
        <v>1750</v>
      </c>
      <c r="E605" s="1" t="str">
        <f>VLOOKUP(B605,summary_livedata!A:T,1,FALSE)</f>
        <v>grid.462802.a</v>
      </c>
    </row>
    <row r="606" spans="1:5" x14ac:dyDescent="0.25">
      <c r="A606" s="1" t="s">
        <v>1207</v>
      </c>
      <c r="B606" s="1" t="s">
        <v>404</v>
      </c>
      <c r="C606" s="1" t="s">
        <v>1490</v>
      </c>
      <c r="D606" s="1" t="s">
        <v>1750</v>
      </c>
      <c r="E606" s="1" t="str">
        <f>VLOOKUP(B606,summary_livedata!A:T,1,FALSE)</f>
        <v>grid.263081.e</v>
      </c>
    </row>
    <row r="607" spans="1:5" x14ac:dyDescent="0.25">
      <c r="A607" s="1" t="s">
        <v>1207</v>
      </c>
      <c r="B607" s="1" t="s">
        <v>1492</v>
      </c>
      <c r="C607" s="1" t="s">
        <v>1491</v>
      </c>
      <c r="D607" s="1" t="s">
        <v>1750</v>
      </c>
      <c r="E607" s="1" t="str">
        <f>VLOOKUP(B607,summary_livedata!A:T,1,FALSE)</f>
        <v>grid.263091.f</v>
      </c>
    </row>
    <row r="608" spans="1:5" x14ac:dyDescent="0.25">
      <c r="A608" s="1" t="s">
        <v>1207</v>
      </c>
      <c r="B608" s="1" t="s">
        <v>2240</v>
      </c>
      <c r="C608" s="1" t="s">
        <v>2239</v>
      </c>
      <c r="D608" s="1" t="s">
        <v>1750</v>
      </c>
      <c r="E608" s="1" t="str">
        <f>VLOOKUP(B608,summary_livedata!A:T,1,FALSE)</f>
        <v>grid.421815.b</v>
      </c>
    </row>
    <row r="609" spans="1:5" x14ac:dyDescent="0.25">
      <c r="A609" s="1" t="s">
        <v>1207</v>
      </c>
      <c r="B609" s="1" t="s">
        <v>1494</v>
      </c>
      <c r="C609" s="1" t="s">
        <v>1493</v>
      </c>
      <c r="D609" s="1" t="s">
        <v>1750</v>
      </c>
      <c r="E609" s="1" t="str">
        <f>VLOOKUP(B609,summary_livedata!A:T,1,FALSE)</f>
        <v>grid.462807.f</v>
      </c>
    </row>
    <row r="610" spans="1:5" x14ac:dyDescent="0.25">
      <c r="A610" s="1" t="s">
        <v>1207</v>
      </c>
      <c r="B610" s="1" t="s">
        <v>1496</v>
      </c>
      <c r="C610" s="1" t="s">
        <v>1495</v>
      </c>
      <c r="D610" s="1" t="s">
        <v>1750</v>
      </c>
      <c r="E610" s="1" t="str">
        <f>VLOOKUP(B610,summary_livedata!A:T,1,FALSE)</f>
        <v>grid.421817.9</v>
      </c>
    </row>
    <row r="611" spans="1:5" x14ac:dyDescent="0.25">
      <c r="A611" s="1" t="s">
        <v>1207</v>
      </c>
      <c r="B611" s="1" t="s">
        <v>1145</v>
      </c>
      <c r="C611" s="1" t="s">
        <v>1497</v>
      </c>
      <c r="D611" s="1" t="s">
        <v>1750</v>
      </c>
      <c r="E611" s="1" t="str">
        <f>VLOOKUP(B611,summary_livedata!A:T,1,FALSE)</f>
        <v>grid.186587.5</v>
      </c>
    </row>
    <row r="612" spans="1:5" x14ac:dyDescent="0.25">
      <c r="A612" s="1" t="s">
        <v>1207</v>
      </c>
      <c r="B612" s="1" t="s">
        <v>2242</v>
      </c>
      <c r="C612" s="1" t="s">
        <v>2241</v>
      </c>
      <c r="D612" s="1" t="s">
        <v>1750</v>
      </c>
      <c r="E612" s="1" t="str">
        <f>VLOOKUP(B612,summary_livedata!A:T,1,FALSE)</f>
        <v>grid.469085.6</v>
      </c>
    </row>
    <row r="613" spans="1:5" x14ac:dyDescent="0.25">
      <c r="A613" s="1" t="s">
        <v>1207</v>
      </c>
      <c r="B613" s="1" t="s">
        <v>2244</v>
      </c>
      <c r="C613" s="1" t="s">
        <v>2243</v>
      </c>
      <c r="D613" s="1" t="s">
        <v>1750</v>
      </c>
      <c r="E613" s="1" t="str">
        <f>VLOOKUP(B613,summary_livedata!A:T,1,FALSE)</f>
        <v>grid.462810.9</v>
      </c>
    </row>
    <row r="614" spans="1:5" x14ac:dyDescent="0.25">
      <c r="A614" s="1" t="s">
        <v>1207</v>
      </c>
      <c r="B614" s="1" t="s">
        <v>2246</v>
      </c>
      <c r="C614" s="1" t="s">
        <v>2245</v>
      </c>
      <c r="D614" s="1" t="s">
        <v>1750</v>
      </c>
      <c r="E614" s="1" t="str">
        <f>VLOOKUP(B614,summary_livedata!A:T,1,FALSE)</f>
        <v>grid.421839.5</v>
      </c>
    </row>
    <row r="615" spans="1:5" x14ac:dyDescent="0.25">
      <c r="A615" s="1" t="s">
        <v>1207</v>
      </c>
      <c r="B615" s="1" t="s">
        <v>2248</v>
      </c>
      <c r="C615" s="1" t="s">
        <v>2247</v>
      </c>
      <c r="D615" s="1" t="s">
        <v>1750</v>
      </c>
      <c r="E615" s="1" t="str">
        <f>VLOOKUP(B615,summary_livedata!A:T,1,FALSE)</f>
        <v>grid.421858.2</v>
      </c>
    </row>
    <row r="616" spans="1:5" x14ac:dyDescent="0.25">
      <c r="A616" s="1" t="s">
        <v>1207</v>
      </c>
      <c r="B616" s="1" t="s">
        <v>2250</v>
      </c>
      <c r="C616" s="1" t="s">
        <v>2249</v>
      </c>
      <c r="D616" s="1" t="s">
        <v>1750</v>
      </c>
      <c r="E616" s="1" t="str">
        <f>VLOOKUP(B616,summary_livedata!A:T,1,FALSE)</f>
        <v>grid.427381.b</v>
      </c>
    </row>
    <row r="617" spans="1:5" x14ac:dyDescent="0.25">
      <c r="A617" s="1" t="s">
        <v>1207</v>
      </c>
      <c r="B617" s="1" t="s">
        <v>2252</v>
      </c>
      <c r="C617" s="1" t="s">
        <v>2251</v>
      </c>
      <c r="D617" s="1" t="s">
        <v>1750</v>
      </c>
      <c r="E617" s="1" t="str">
        <f>VLOOKUP(B617,summary_livedata!A:T,1,FALSE)</f>
        <v>grid.454306.0</v>
      </c>
    </row>
    <row r="618" spans="1:5" x14ac:dyDescent="0.25">
      <c r="A618" s="1" t="s">
        <v>1207</v>
      </c>
      <c r="B618" s="1" t="s">
        <v>2254</v>
      </c>
      <c r="C618" s="1" t="s">
        <v>2253</v>
      </c>
      <c r="D618" s="1" t="s">
        <v>1750</v>
      </c>
      <c r="E618" s="1" t="str">
        <f>VLOOKUP(B618,summary_livedata!A:T,1,FALSE)</f>
        <v>grid.462818.1</v>
      </c>
    </row>
    <row r="619" spans="1:5" x14ac:dyDescent="0.25">
      <c r="A619" s="1" t="s">
        <v>1207</v>
      </c>
      <c r="B619" s="1" t="s">
        <v>2256</v>
      </c>
      <c r="C619" s="1" t="s">
        <v>2255</v>
      </c>
      <c r="D619" s="1" t="s">
        <v>1750</v>
      </c>
      <c r="E619" s="1" t="e">
        <f>VLOOKUP(B619,summary_livedata!A:T,1,FALSE)</f>
        <v>#N/A</v>
      </c>
    </row>
    <row r="620" spans="1:5" x14ac:dyDescent="0.25">
      <c r="A620" s="1" t="s">
        <v>1207</v>
      </c>
      <c r="B620" s="1" t="s">
        <v>2258</v>
      </c>
      <c r="C620" s="1" t="s">
        <v>2257</v>
      </c>
      <c r="D620" s="1" t="s">
        <v>1750</v>
      </c>
      <c r="E620" s="1" t="str">
        <f>VLOOKUP(B620,summary_livedata!A:T,1,FALSE)</f>
        <v>grid.441150.5</v>
      </c>
    </row>
    <row r="621" spans="1:5" x14ac:dyDescent="0.25">
      <c r="A621" s="1" t="s">
        <v>1207</v>
      </c>
      <c r="B621" s="1" t="s">
        <v>2260</v>
      </c>
      <c r="C621" s="1" t="s">
        <v>2259</v>
      </c>
      <c r="D621" s="1" t="s">
        <v>1750</v>
      </c>
      <c r="E621" s="1" t="str">
        <f>VLOOKUP(B621,summary_livedata!A:T,1,FALSE)</f>
        <v>grid.422077.4</v>
      </c>
    </row>
    <row r="622" spans="1:5" x14ac:dyDescent="0.25">
      <c r="A622" s="1" t="s">
        <v>1207</v>
      </c>
      <c r="B622" s="1" t="s">
        <v>2262</v>
      </c>
      <c r="C622" s="1" t="s">
        <v>2261</v>
      </c>
      <c r="D622" s="1" t="s">
        <v>1750</v>
      </c>
      <c r="E622" s="1" t="str">
        <f>VLOOKUP(B622,summary_livedata!A:T,1,FALSE)</f>
        <v>grid.430309.d</v>
      </c>
    </row>
    <row r="623" spans="1:5" x14ac:dyDescent="0.25">
      <c r="A623" s="1" t="s">
        <v>1207</v>
      </c>
      <c r="B623" s="1" t="s">
        <v>2264</v>
      </c>
      <c r="C623" s="1" t="s">
        <v>2263</v>
      </c>
      <c r="D623" s="1" t="s">
        <v>1750</v>
      </c>
      <c r="E623" s="1" t="str">
        <f>VLOOKUP(B623,summary_livedata!A:T,1,FALSE)</f>
        <v>grid.441356.1</v>
      </c>
    </row>
    <row r="624" spans="1:5" x14ac:dyDescent="0.25">
      <c r="A624" s="1" t="s">
        <v>1207</v>
      </c>
      <c r="B624" s="1" t="s">
        <v>2266</v>
      </c>
      <c r="C624" s="1" t="s">
        <v>2265</v>
      </c>
      <c r="D624" s="1" t="s">
        <v>1750</v>
      </c>
      <c r="E624" s="1" t="str">
        <f>VLOOKUP(B624,summary_livedata!A:T,1,FALSE)</f>
        <v>grid.469424.9</v>
      </c>
    </row>
    <row r="625" spans="1:5" x14ac:dyDescent="0.25">
      <c r="A625" s="1" t="s">
        <v>1207</v>
      </c>
      <c r="B625" s="1" t="s">
        <v>1506</v>
      </c>
      <c r="C625" s="1" t="s">
        <v>1505</v>
      </c>
      <c r="D625" s="1" t="s">
        <v>1750</v>
      </c>
      <c r="E625" s="1" t="str">
        <f>VLOOKUP(B625,summary_livedata!A:T,1,FALSE)</f>
        <v>grid.462828.2</v>
      </c>
    </row>
    <row r="626" spans="1:5" x14ac:dyDescent="0.25">
      <c r="A626" s="1" t="s">
        <v>1207</v>
      </c>
      <c r="B626" s="1" t="s">
        <v>2268</v>
      </c>
      <c r="C626" s="1" t="s">
        <v>2267</v>
      </c>
      <c r="D626" s="1" t="s">
        <v>1750</v>
      </c>
      <c r="E626" s="1" t="str">
        <f>VLOOKUP(B626,summary_livedata!A:T,1,FALSE)</f>
        <v>grid.263759.c</v>
      </c>
    </row>
    <row r="627" spans="1:5" x14ac:dyDescent="0.25">
      <c r="A627" s="1" t="s">
        <v>1207</v>
      </c>
      <c r="B627" s="1" t="s">
        <v>2270</v>
      </c>
      <c r="C627" s="1" t="s">
        <v>2269</v>
      </c>
      <c r="D627" s="1" t="s">
        <v>1750</v>
      </c>
      <c r="E627" s="1" t="str">
        <f>VLOOKUP(B627,summary_livedata!A:T,1,FALSE)</f>
        <v>grid.469254.8</v>
      </c>
    </row>
    <row r="628" spans="1:5" x14ac:dyDescent="0.25">
      <c r="A628" s="1" t="s">
        <v>1207</v>
      </c>
      <c r="B628" s="1" t="s">
        <v>2272</v>
      </c>
      <c r="C628" s="1" t="s">
        <v>2271</v>
      </c>
      <c r="D628" s="1" t="s">
        <v>1750</v>
      </c>
      <c r="E628" s="1" t="str">
        <f>VLOOKUP(B628,summary_livedata!A:T,1,FALSE)</f>
        <v>grid.469148.6</v>
      </c>
    </row>
    <row r="629" spans="1:5" x14ac:dyDescent="0.25">
      <c r="A629" s="1" t="s">
        <v>1207</v>
      </c>
      <c r="B629" s="1" t="s">
        <v>2274</v>
      </c>
      <c r="C629" s="1" t="s">
        <v>2273</v>
      </c>
      <c r="D629" s="1" t="s">
        <v>1750</v>
      </c>
      <c r="E629" s="1" t="str">
        <f>VLOOKUP(B629,summary_livedata!A:T,1,FALSE)</f>
        <v>grid.469155.a</v>
      </c>
    </row>
    <row r="630" spans="1:5" x14ac:dyDescent="0.25">
      <c r="A630" s="1" t="s">
        <v>1207</v>
      </c>
      <c r="B630" s="1" t="s">
        <v>2276</v>
      </c>
      <c r="C630" s="1" t="s">
        <v>2275</v>
      </c>
      <c r="D630" s="1" t="s">
        <v>1750</v>
      </c>
      <c r="E630" s="1" t="str">
        <f>VLOOKUP(B630,summary_livedata!A:T,1,FALSE)</f>
        <v>grid.469162.e</v>
      </c>
    </row>
    <row r="631" spans="1:5" x14ac:dyDescent="0.25">
      <c r="A631" s="1" t="s">
        <v>1207</v>
      </c>
      <c r="B631" s="1" t="s">
        <v>2278</v>
      </c>
      <c r="C631" s="1" t="s">
        <v>2277</v>
      </c>
      <c r="D631" s="1" t="s">
        <v>1750</v>
      </c>
      <c r="E631" s="1" t="e">
        <f>VLOOKUP(B631,summary_livedata!A:T,1,FALSE)</f>
        <v>#N/A</v>
      </c>
    </row>
    <row r="632" spans="1:5" x14ac:dyDescent="0.25">
      <c r="A632" s="1" t="s">
        <v>1207</v>
      </c>
      <c r="B632" s="1" t="s">
        <v>1510</v>
      </c>
      <c r="C632" s="1" t="s">
        <v>1509</v>
      </c>
      <c r="D632" s="1" t="s">
        <v>1750</v>
      </c>
      <c r="E632" s="1" t="str">
        <f>VLOOKUP(B632,summary_livedata!A:T,1,FALSE)</f>
        <v>grid.437994.4</v>
      </c>
    </row>
    <row r="633" spans="1:5" x14ac:dyDescent="0.25">
      <c r="A633" s="1" t="s">
        <v>1207</v>
      </c>
      <c r="B633" s="1" t="s">
        <v>2280</v>
      </c>
      <c r="C633" s="1" t="s">
        <v>2279</v>
      </c>
      <c r="D633" s="1" t="s">
        <v>1750</v>
      </c>
      <c r="E633" s="1" t="str">
        <f>VLOOKUP(B633,summary_livedata!A:T,1,FALSE)</f>
        <v>grid.465727.5</v>
      </c>
    </row>
    <row r="634" spans="1:5" x14ac:dyDescent="0.25">
      <c r="A634" s="1" t="s">
        <v>1207</v>
      </c>
      <c r="B634" s="1" t="s">
        <v>2282</v>
      </c>
      <c r="C634" s="1" t="s">
        <v>2281</v>
      </c>
      <c r="D634" s="1" t="s">
        <v>1750</v>
      </c>
      <c r="E634" s="1" t="str">
        <f>VLOOKUP(B634,summary_livedata!A:T,1,FALSE)</f>
        <v>grid.438021.c</v>
      </c>
    </row>
    <row r="635" spans="1:5" x14ac:dyDescent="0.25">
      <c r="A635" s="1" t="s">
        <v>1207</v>
      </c>
      <c r="B635" s="1" t="s">
        <v>2284</v>
      </c>
      <c r="C635" s="1" t="s">
        <v>2283</v>
      </c>
      <c r="D635" s="1" t="s">
        <v>1750</v>
      </c>
      <c r="E635" s="1" t="str">
        <f>VLOOKUP(B635,summary_livedata!A:T,1,FALSE)</f>
        <v>grid.462925.e</v>
      </c>
    </row>
    <row r="636" spans="1:5" x14ac:dyDescent="0.25">
      <c r="A636" s="1" t="s">
        <v>1207</v>
      </c>
      <c r="B636" s="1" t="s">
        <v>1512</v>
      </c>
      <c r="C636" s="1" t="s">
        <v>1511</v>
      </c>
      <c r="D636" s="1" t="s">
        <v>1750</v>
      </c>
      <c r="E636" s="1" t="str">
        <f>VLOOKUP(B636,summary_livedata!A:T,1,FALSE)</f>
        <v>grid.422459.c</v>
      </c>
    </row>
    <row r="637" spans="1:5" x14ac:dyDescent="0.25">
      <c r="A637" s="1" t="s">
        <v>1207</v>
      </c>
      <c r="B637" s="1" t="s">
        <v>2286</v>
      </c>
      <c r="C637" s="1" t="s">
        <v>2285</v>
      </c>
      <c r="D637" s="1" t="s">
        <v>1750</v>
      </c>
      <c r="E637" s="1" t="str">
        <f>VLOOKUP(B637,summary_livedata!A:T,1,FALSE)</f>
        <v>grid.263944.e</v>
      </c>
    </row>
    <row r="638" spans="1:5" x14ac:dyDescent="0.25">
      <c r="A638" s="1" t="s">
        <v>1207</v>
      </c>
      <c r="B638" s="1" t="s">
        <v>2288</v>
      </c>
      <c r="C638" s="1" t="s">
        <v>2287</v>
      </c>
      <c r="D638" s="1" t="s">
        <v>1750</v>
      </c>
      <c r="E638" s="1" t="str">
        <f>VLOOKUP(B638,summary_livedata!A:T,1,FALSE)</f>
        <v>grid.431468.c</v>
      </c>
    </row>
    <row r="639" spans="1:5" x14ac:dyDescent="0.25">
      <c r="A639" s="1" t="s">
        <v>1207</v>
      </c>
      <c r="B639" s="1" t="s">
        <v>2290</v>
      </c>
      <c r="C639" s="1" t="s">
        <v>2289</v>
      </c>
      <c r="D639" s="1" t="s">
        <v>1750</v>
      </c>
      <c r="E639" s="1" t="str">
        <f>VLOOKUP(B639,summary_livedata!A:T,1,FALSE)</f>
        <v>grid.264052.7</v>
      </c>
    </row>
    <row r="640" spans="1:5" x14ac:dyDescent="0.25">
      <c r="A640" s="1" t="s">
        <v>1207</v>
      </c>
      <c r="B640" s="1" t="s">
        <v>2292</v>
      </c>
      <c r="C640" s="1" t="s">
        <v>2291</v>
      </c>
      <c r="D640" s="1" t="s">
        <v>1750</v>
      </c>
      <c r="E640" s="1" t="str">
        <f>VLOOKUP(B640,summary_livedata!A:T,1,FALSE)</f>
        <v>grid.447677.1</v>
      </c>
    </row>
    <row r="641" spans="1:5" x14ac:dyDescent="0.25">
      <c r="A641" s="1" t="s">
        <v>1207</v>
      </c>
      <c r="B641" s="1" t="s">
        <v>2294</v>
      </c>
      <c r="C641" s="1" t="s">
        <v>2293</v>
      </c>
      <c r="D641" s="1" t="s">
        <v>1750</v>
      </c>
      <c r="E641" s="1" t="str">
        <f>VLOOKUP(B641,summary_livedata!A:T,1,FALSE)</f>
        <v>grid.264141.4</v>
      </c>
    </row>
    <row r="642" spans="1:5" x14ac:dyDescent="0.25">
      <c r="A642" s="1" t="s">
        <v>1207</v>
      </c>
      <c r="B642" s="1" t="s">
        <v>2296</v>
      </c>
      <c r="C642" s="1" t="s">
        <v>2295</v>
      </c>
      <c r="D642" s="1" t="s">
        <v>1750</v>
      </c>
      <c r="E642" s="1" t="str">
        <f>VLOOKUP(B642,summary_livedata!A:T,1,FALSE)</f>
        <v>grid.449436.8</v>
      </c>
    </row>
    <row r="643" spans="1:5" x14ac:dyDescent="0.25">
      <c r="A643" s="1" t="s">
        <v>1207</v>
      </c>
      <c r="B643" s="1" t="s">
        <v>2298</v>
      </c>
      <c r="C643" s="1" t="s">
        <v>2297</v>
      </c>
      <c r="D643" s="1" t="s">
        <v>1750</v>
      </c>
      <c r="E643" s="1" t="e">
        <f>VLOOKUP(B643,summary_livedata!A:T,1,FALSE)</f>
        <v>#N/A</v>
      </c>
    </row>
    <row r="644" spans="1:5" x14ac:dyDescent="0.25">
      <c r="A644" s="1" t="s">
        <v>1207</v>
      </c>
      <c r="B644" s="1" t="s">
        <v>2300</v>
      </c>
      <c r="C644" s="1" t="s">
        <v>2299</v>
      </c>
      <c r="D644" s="1" t="s">
        <v>1750</v>
      </c>
      <c r="E644" s="1" t="str">
        <f>VLOOKUP(B644,summary_livedata!A:T,1,FALSE)</f>
        <v>grid.264359.f</v>
      </c>
    </row>
    <row r="645" spans="1:5" x14ac:dyDescent="0.25">
      <c r="A645" s="1" t="s">
        <v>1207</v>
      </c>
      <c r="B645" s="1" t="s">
        <v>2302</v>
      </c>
      <c r="C645" s="1" t="s">
        <v>2301</v>
      </c>
      <c r="D645" s="1" t="s">
        <v>1750</v>
      </c>
      <c r="E645" s="1" t="str">
        <f>VLOOKUP(B645,summary_livedata!A:T,1,FALSE)</f>
        <v>grid.462904.d</v>
      </c>
    </row>
    <row r="646" spans="1:5" x14ac:dyDescent="0.25">
      <c r="A646" s="1" t="s">
        <v>1207</v>
      </c>
      <c r="B646" s="1" t="s">
        <v>2304</v>
      </c>
      <c r="C646" s="1" t="s">
        <v>2303</v>
      </c>
      <c r="D646" s="1" t="s">
        <v>1750</v>
      </c>
      <c r="E646" s="1" t="str">
        <f>VLOOKUP(B646,summary_livedata!A:T,1,FALSE)</f>
        <v>grid.422791.b</v>
      </c>
    </row>
    <row r="647" spans="1:5" x14ac:dyDescent="0.25">
      <c r="A647" s="1" t="s">
        <v>1207</v>
      </c>
      <c r="B647" s="1" t="s">
        <v>2306</v>
      </c>
      <c r="C647" s="1" t="s">
        <v>2305</v>
      </c>
      <c r="D647" s="1" t="s">
        <v>1750</v>
      </c>
      <c r="E647" s="1" t="str">
        <f>VLOOKUP(B647,summary_livedata!A:T,1,FALSE)</f>
        <v>grid.430378.b</v>
      </c>
    </row>
    <row r="648" spans="1:5" x14ac:dyDescent="0.25">
      <c r="A648" s="1" t="s">
        <v>1207</v>
      </c>
      <c r="B648" s="1" t="s">
        <v>2308</v>
      </c>
      <c r="C648" s="1" t="s">
        <v>2307</v>
      </c>
      <c r="D648" s="1" t="s">
        <v>1750</v>
      </c>
      <c r="E648" s="1" t="str">
        <f>VLOOKUP(B648,summary_livedata!A:T,1,FALSE)</f>
        <v>grid.264755.7</v>
      </c>
    </row>
    <row r="649" spans="1:5" x14ac:dyDescent="0.25">
      <c r="A649" s="1" t="s">
        <v>1207</v>
      </c>
      <c r="B649" s="1" t="s">
        <v>76</v>
      </c>
      <c r="C649" s="1" t="s">
        <v>1573</v>
      </c>
      <c r="D649" s="1" t="s">
        <v>1750</v>
      </c>
      <c r="E649" s="1" t="str">
        <f>VLOOKUP(B649,summary_livedata!A:T,1,FALSE)</f>
        <v>grid.264756.4</v>
      </c>
    </row>
    <row r="650" spans="1:5" x14ac:dyDescent="0.25">
      <c r="A650" s="1" t="s">
        <v>1207</v>
      </c>
      <c r="B650" s="1" t="s">
        <v>2310</v>
      </c>
      <c r="C650" s="1" t="s">
        <v>2309</v>
      </c>
      <c r="D650" s="1" t="s">
        <v>1750</v>
      </c>
      <c r="E650" s="1" t="str">
        <f>VLOOKUP(B650,summary_livedata!A:T,1,FALSE)</f>
        <v>grid.469268.7</v>
      </c>
    </row>
    <row r="651" spans="1:5" x14ac:dyDescent="0.25">
      <c r="A651" s="1" t="s">
        <v>1207</v>
      </c>
      <c r="B651" s="1" t="s">
        <v>2312</v>
      </c>
      <c r="C651" s="1" t="s">
        <v>2311</v>
      </c>
      <c r="D651" s="1" t="s">
        <v>1750</v>
      </c>
      <c r="E651" s="1" t="str">
        <f>VLOOKUP(B651,summary_livedata!A:T,1,FALSE)</f>
        <v>grid.264759.b</v>
      </c>
    </row>
    <row r="652" spans="1:5" x14ac:dyDescent="0.25">
      <c r="A652" s="1" t="s">
        <v>1207</v>
      </c>
      <c r="B652" s="1" t="s">
        <v>2314</v>
      </c>
      <c r="C652" s="1" t="s">
        <v>2313</v>
      </c>
      <c r="D652" s="1" t="s">
        <v>1750</v>
      </c>
      <c r="E652" s="1" t="str">
        <f>VLOOKUP(B652,summary_livedata!A:T,1,FALSE)</f>
        <v>grid.264760.1</v>
      </c>
    </row>
    <row r="653" spans="1:5" x14ac:dyDescent="0.25">
      <c r="A653" s="1" t="s">
        <v>1207</v>
      </c>
      <c r="B653" s="1" t="s">
        <v>2316</v>
      </c>
      <c r="C653" s="1" t="s">
        <v>2315</v>
      </c>
      <c r="D653" s="1" t="s">
        <v>1750</v>
      </c>
      <c r="E653" s="1" t="str">
        <f>VLOOKUP(B653,summary_livedata!A:T,1,FALSE)</f>
        <v>grid.469272.c</v>
      </c>
    </row>
    <row r="654" spans="1:5" x14ac:dyDescent="0.25">
      <c r="A654" s="1" t="s">
        <v>1207</v>
      </c>
      <c r="B654" s="1" t="s">
        <v>2318</v>
      </c>
      <c r="C654" s="1" t="s">
        <v>2317</v>
      </c>
      <c r="D654" s="1" t="s">
        <v>1750</v>
      </c>
      <c r="E654" s="1" t="str">
        <f>VLOOKUP(B654,summary_livedata!A:T,1,FALSE)</f>
        <v>grid.422920.f</v>
      </c>
    </row>
    <row r="655" spans="1:5" x14ac:dyDescent="0.25">
      <c r="A655" s="1" t="s">
        <v>1207</v>
      </c>
      <c r="B655" s="1" t="s">
        <v>2320</v>
      </c>
      <c r="C655" s="1" t="s">
        <v>2319</v>
      </c>
      <c r="D655" s="1" t="s">
        <v>1750</v>
      </c>
      <c r="E655" s="1" t="str">
        <f>VLOOKUP(B655,summary_livedata!A:T,1,FALSE)</f>
        <v>grid.422938.6</v>
      </c>
    </row>
    <row r="656" spans="1:5" x14ac:dyDescent="0.25">
      <c r="A656" s="1" t="s">
        <v>1207</v>
      </c>
      <c r="B656" s="1" t="s">
        <v>1079</v>
      </c>
      <c r="C656" s="1" t="s">
        <v>1080</v>
      </c>
      <c r="D656" s="1" t="s">
        <v>1750</v>
      </c>
      <c r="E656" s="1" t="str">
        <f>VLOOKUP(B656,summary_livedata!A:T,1,FALSE)</f>
        <v>grid.264772.2</v>
      </c>
    </row>
    <row r="657" spans="1:5" x14ac:dyDescent="0.25">
      <c r="A657" s="1" t="s">
        <v>1207</v>
      </c>
      <c r="B657" s="1" t="s">
        <v>378</v>
      </c>
      <c r="C657" s="1" t="s">
        <v>1683</v>
      </c>
      <c r="D657" s="1" t="s">
        <v>1750</v>
      </c>
      <c r="E657" s="1" t="str">
        <f>VLOOKUP(B657,summary_livedata!A:T,1,FALSE)</f>
        <v>grid.264784.b</v>
      </c>
    </row>
    <row r="658" spans="1:5" x14ac:dyDescent="0.25">
      <c r="A658" s="1" t="s">
        <v>1207</v>
      </c>
      <c r="B658" s="1" t="s">
        <v>1137</v>
      </c>
      <c r="C658" s="1" t="s">
        <v>2321</v>
      </c>
      <c r="D658" s="1" t="s">
        <v>1750</v>
      </c>
      <c r="E658" s="1" t="str">
        <f>VLOOKUP(B658,summary_livedata!A:T,1,FALSE)</f>
        <v>grid.416992.1</v>
      </c>
    </row>
    <row r="659" spans="1:5" x14ac:dyDescent="0.25">
      <c r="A659" s="1" t="s">
        <v>1207</v>
      </c>
      <c r="B659" s="1" t="s">
        <v>2323</v>
      </c>
      <c r="C659" s="1" t="s">
        <v>2322</v>
      </c>
      <c r="D659" s="1" t="s">
        <v>1750</v>
      </c>
      <c r="E659" s="1" t="str">
        <f>VLOOKUP(B659,summary_livedata!A:T,1,FALSE)</f>
        <v>grid.449768.0</v>
      </c>
    </row>
    <row r="660" spans="1:5" x14ac:dyDescent="0.25">
      <c r="A660" s="1" t="s">
        <v>1207</v>
      </c>
      <c r="B660" s="1" t="s">
        <v>2325</v>
      </c>
      <c r="C660" s="1" t="s">
        <v>2324</v>
      </c>
      <c r="D660" s="1" t="s">
        <v>1750</v>
      </c>
      <c r="E660" s="1" t="str">
        <f>VLOOKUP(B660,summary_livedata!A:T,1,FALSE)</f>
        <v>grid.264795.b</v>
      </c>
    </row>
    <row r="661" spans="1:5" x14ac:dyDescent="0.25">
      <c r="A661" s="1" t="s">
        <v>1207</v>
      </c>
      <c r="B661" s="1" t="s">
        <v>2327</v>
      </c>
      <c r="C661" s="1" t="s">
        <v>2326</v>
      </c>
      <c r="D661" s="1" t="s">
        <v>1750</v>
      </c>
      <c r="E661" s="1" t="str">
        <f>VLOOKUP(B661,summary_livedata!A:T,1,FALSE)</f>
        <v>grid.264797.9</v>
      </c>
    </row>
    <row r="662" spans="1:5" x14ac:dyDescent="0.25">
      <c r="A662" s="1" t="s">
        <v>1207</v>
      </c>
      <c r="B662" s="1" t="s">
        <v>2329</v>
      </c>
      <c r="C662" s="1" t="s">
        <v>2328</v>
      </c>
      <c r="D662" s="1" t="s">
        <v>1750</v>
      </c>
      <c r="E662" s="1" t="str">
        <f>VLOOKUP(B662,summary_livedata!A:T,1,FALSE)</f>
        <v>grid.430499.3</v>
      </c>
    </row>
    <row r="663" spans="1:5" x14ac:dyDescent="0.25">
      <c r="A663" s="1" t="s">
        <v>1207</v>
      </c>
      <c r="B663" s="1" t="s">
        <v>2331</v>
      </c>
      <c r="C663" s="1" t="s">
        <v>2330</v>
      </c>
      <c r="D663" s="1" t="s">
        <v>1750</v>
      </c>
      <c r="E663" s="1" t="str">
        <f>VLOOKUP(B663,summary_livedata!A:T,1,FALSE)</f>
        <v>grid.468867.3</v>
      </c>
    </row>
    <row r="664" spans="1:5" x14ac:dyDescent="0.25">
      <c r="A664" s="1" t="s">
        <v>1207</v>
      </c>
      <c r="B664" s="1" t="s">
        <v>442</v>
      </c>
      <c r="C664" s="1" t="s">
        <v>2332</v>
      </c>
      <c r="D664" s="1" t="s">
        <v>1750</v>
      </c>
      <c r="E664" s="1" t="str">
        <f>VLOOKUP(B664,summary_livedata!A:T,1,FALSE)</f>
        <v>grid.267309.9</v>
      </c>
    </row>
    <row r="665" spans="1:5" x14ac:dyDescent="0.25">
      <c r="A665" s="1" t="s">
        <v>1207</v>
      </c>
      <c r="B665" s="1" t="s">
        <v>1133</v>
      </c>
      <c r="C665" s="1" t="s">
        <v>1684</v>
      </c>
      <c r="D665" s="1" t="s">
        <v>1750</v>
      </c>
      <c r="E665" s="1" t="str">
        <f>VLOOKUP(B665,summary_livedata!A:T,1,FALSE)</f>
        <v>grid.449717.8</v>
      </c>
    </row>
    <row r="666" spans="1:5" x14ac:dyDescent="0.25">
      <c r="A666" s="1" t="s">
        <v>1207</v>
      </c>
      <c r="B666" s="1" t="s">
        <v>440</v>
      </c>
      <c r="C666" s="1" t="s">
        <v>1517</v>
      </c>
      <c r="D666" s="1" t="s">
        <v>1750</v>
      </c>
      <c r="E666" s="1" t="str">
        <f>VLOOKUP(B666,summary_livedata!A:T,1,FALSE)</f>
        <v>grid.267315.4</v>
      </c>
    </row>
    <row r="667" spans="1:5" x14ac:dyDescent="0.25">
      <c r="A667" s="1" t="s">
        <v>1207</v>
      </c>
      <c r="B667" s="1" t="s">
        <v>66</v>
      </c>
      <c r="C667" s="1" t="s">
        <v>67</v>
      </c>
      <c r="D667" s="1" t="s">
        <v>1750</v>
      </c>
      <c r="E667" s="1" t="str">
        <f>VLOOKUP(B667,summary_livedata!A:T,1,FALSE)</f>
        <v>grid.89336.37</v>
      </c>
    </row>
    <row r="668" spans="1:5" x14ac:dyDescent="0.25">
      <c r="A668" s="1" t="s">
        <v>1207</v>
      </c>
      <c r="B668" s="1" t="s">
        <v>669</v>
      </c>
      <c r="C668" s="1" t="s">
        <v>1686</v>
      </c>
      <c r="D668" s="1" t="s">
        <v>1750</v>
      </c>
      <c r="E668" s="1" t="str">
        <f>VLOOKUP(B668,summary_livedata!A:T,1,FALSE)</f>
        <v>grid.267324.6</v>
      </c>
    </row>
    <row r="669" spans="1:5" x14ac:dyDescent="0.25">
      <c r="A669" s="1" t="s">
        <v>1207</v>
      </c>
      <c r="B669" s="1" t="s">
        <v>467</v>
      </c>
      <c r="C669" s="1" t="s">
        <v>1687</v>
      </c>
      <c r="D669" s="1" t="s">
        <v>1750</v>
      </c>
      <c r="E669" s="1" t="str">
        <f>VLOOKUP(B669,summary_livedata!A:T,1,FALSE)</f>
        <v>grid.215352.2</v>
      </c>
    </row>
    <row r="670" spans="1:5" x14ac:dyDescent="0.25">
      <c r="A670" s="1" t="s">
        <v>1207</v>
      </c>
      <c r="B670" s="1" t="s">
        <v>2334</v>
      </c>
      <c r="C670" s="1" t="s">
        <v>2333</v>
      </c>
      <c r="D670" s="1" t="s">
        <v>1750</v>
      </c>
      <c r="E670" s="1" t="str">
        <f>VLOOKUP(B670,summary_livedata!A:T,1,FALSE)</f>
        <v>grid.267328.a</v>
      </c>
    </row>
    <row r="671" spans="1:5" x14ac:dyDescent="0.25">
      <c r="A671" s="1" t="s">
        <v>1207</v>
      </c>
      <c r="B671" s="1" t="s">
        <v>2336</v>
      </c>
      <c r="C671" s="1" t="s">
        <v>2335</v>
      </c>
      <c r="D671" s="1" t="s">
        <v>1750</v>
      </c>
      <c r="E671" s="1" t="str">
        <f>VLOOKUP(B671,summary_livedata!A:T,1,FALSE)</f>
        <v>grid.427325.5</v>
      </c>
    </row>
    <row r="672" spans="1:5" x14ac:dyDescent="0.25">
      <c r="A672" s="1" t="s">
        <v>1207</v>
      </c>
      <c r="B672" s="1" t="s">
        <v>2338</v>
      </c>
      <c r="C672" s="1" t="s">
        <v>2337</v>
      </c>
      <c r="D672" s="1" t="s">
        <v>1750</v>
      </c>
      <c r="E672" s="1" t="str">
        <f>VLOOKUP(B672,summary_livedata!A:T,1,FALSE)</f>
        <v>grid.469195.6</v>
      </c>
    </row>
    <row r="673" spans="1:5" x14ac:dyDescent="0.25">
      <c r="A673" s="1" t="s">
        <v>1207</v>
      </c>
      <c r="B673" s="1" t="s">
        <v>2340</v>
      </c>
      <c r="C673" s="1" t="s">
        <v>2339</v>
      </c>
      <c r="D673" s="1" t="s">
        <v>1750</v>
      </c>
      <c r="E673" s="1" t="str">
        <f>VLOOKUP(B673,summary_livedata!A:T,1,FALSE)</f>
        <v>grid.470926.e</v>
      </c>
    </row>
    <row r="674" spans="1:5" x14ac:dyDescent="0.25">
      <c r="A674" s="1" t="s">
        <v>1207</v>
      </c>
      <c r="B674" s="1" t="s">
        <v>2342</v>
      </c>
      <c r="C674" s="1" t="s">
        <v>2341</v>
      </c>
      <c r="D674" s="1" t="s">
        <v>1750</v>
      </c>
      <c r="E674" s="1" t="str">
        <f>VLOOKUP(B674,summary_livedata!A:T,1,FALSE)</f>
        <v>grid.421854.e</v>
      </c>
    </row>
    <row r="675" spans="1:5" x14ac:dyDescent="0.25">
      <c r="A675" s="1" t="s">
        <v>1207</v>
      </c>
      <c r="B675" s="1" t="s">
        <v>2344</v>
      </c>
      <c r="C675" s="1" t="s">
        <v>2343</v>
      </c>
      <c r="D675" s="1" t="s">
        <v>1750</v>
      </c>
      <c r="E675" s="1" t="str">
        <f>VLOOKUP(B675,summary_livedata!A:T,1,FALSE)</f>
        <v>grid.421863.a</v>
      </c>
    </row>
    <row r="676" spans="1:5" x14ac:dyDescent="0.25">
      <c r="A676" s="1" t="s">
        <v>1207</v>
      </c>
      <c r="B676" s="1" t="s">
        <v>2346</v>
      </c>
      <c r="C676" s="1" t="s">
        <v>2345</v>
      </c>
      <c r="D676" s="1" t="s">
        <v>1750</v>
      </c>
      <c r="E676" s="1" t="str">
        <f>VLOOKUP(B676,summary_livedata!A:T,1,FALSE)</f>
        <v>grid.295849.b</v>
      </c>
    </row>
    <row r="677" spans="1:5" x14ac:dyDescent="0.25">
      <c r="A677" s="1" t="s">
        <v>1207</v>
      </c>
      <c r="B677" s="1" t="s">
        <v>2348</v>
      </c>
      <c r="C677" s="1" t="s">
        <v>2347</v>
      </c>
      <c r="D677" s="1" t="s">
        <v>1750</v>
      </c>
      <c r="E677" s="1" t="str">
        <f>VLOOKUP(B677,summary_livedata!A:T,1,FALSE)</f>
        <v>grid.438934.1</v>
      </c>
    </row>
    <row r="678" spans="1:5" x14ac:dyDescent="0.25">
      <c r="A678" s="1" t="s">
        <v>1207</v>
      </c>
      <c r="B678" s="1" t="s">
        <v>2350</v>
      </c>
      <c r="C678" s="1" t="s">
        <v>2349</v>
      </c>
      <c r="D678" s="1" t="s">
        <v>1750</v>
      </c>
      <c r="E678" s="1" t="str">
        <f>VLOOKUP(B678,summary_livedata!A:T,1,FALSE)</f>
        <v>grid.296968.a</v>
      </c>
    </row>
    <row r="679" spans="1:5" x14ac:dyDescent="0.25">
      <c r="A679" s="1" t="s">
        <v>1207</v>
      </c>
      <c r="B679" s="1" t="s">
        <v>2352</v>
      </c>
      <c r="C679" s="1" t="s">
        <v>2351</v>
      </c>
      <c r="D679" s="1" t="s">
        <v>1750</v>
      </c>
      <c r="E679" s="1" t="e">
        <f>VLOOKUP(B679,summary_livedata!A:T,1,FALSE)</f>
        <v>#N/A</v>
      </c>
    </row>
    <row r="680" spans="1:5" x14ac:dyDescent="0.25">
      <c r="A680" s="1" t="s">
        <v>1207</v>
      </c>
      <c r="B680" s="1" t="s">
        <v>86</v>
      </c>
      <c r="C680" s="1" t="s">
        <v>1576</v>
      </c>
      <c r="D680" s="1" t="s">
        <v>1750</v>
      </c>
      <c r="E680" s="1" t="str">
        <f>VLOOKUP(B680,summary_livedata!A:T,1,FALSE)</f>
        <v>grid.134563.6</v>
      </c>
    </row>
    <row r="681" spans="1:5" x14ac:dyDescent="0.25">
      <c r="A681" s="1" t="s">
        <v>1207</v>
      </c>
      <c r="B681" s="1" t="s">
        <v>2354</v>
      </c>
      <c r="C681" s="1" t="s">
        <v>2353</v>
      </c>
      <c r="D681" s="1" t="s">
        <v>1750</v>
      </c>
      <c r="E681" s="1" t="str">
        <f>VLOOKUP(B681,summary_livedata!A:T,1,FALSE)</f>
        <v>grid.266050.7</v>
      </c>
    </row>
    <row r="682" spans="1:5" x14ac:dyDescent="0.25">
      <c r="A682" s="1" t="s">
        <v>1207</v>
      </c>
      <c r="B682" s="1" t="s">
        <v>90</v>
      </c>
      <c r="C682" s="1" t="s">
        <v>1519</v>
      </c>
      <c r="D682" s="1" t="s">
        <v>1750</v>
      </c>
      <c r="E682" s="1" t="str">
        <f>VLOOKUP(B682,summary_livedata!A:T,1,FALSE)</f>
        <v>grid.266093.8</v>
      </c>
    </row>
    <row r="683" spans="1:5" x14ac:dyDescent="0.25">
      <c r="A683" s="1" t="s">
        <v>1207</v>
      </c>
      <c r="B683" s="1" t="s">
        <v>667</v>
      </c>
      <c r="C683" s="1" t="s">
        <v>1520</v>
      </c>
      <c r="D683" s="1" t="s">
        <v>1750</v>
      </c>
      <c r="E683" s="1" t="str">
        <f>VLOOKUP(B683,summary_livedata!A:T,1,FALSE)</f>
        <v>grid.266096.d</v>
      </c>
    </row>
    <row r="684" spans="1:5" x14ac:dyDescent="0.25">
      <c r="A684" s="1" t="s">
        <v>1207</v>
      </c>
      <c r="B684" s="1" t="s">
        <v>179</v>
      </c>
      <c r="C684" s="1" t="s">
        <v>1521</v>
      </c>
      <c r="D684" s="1" t="s">
        <v>1750</v>
      </c>
      <c r="E684" s="1" t="str">
        <f>VLOOKUP(B684,summary_livedata!A:T,1,FALSE)</f>
        <v>grid.266097.c</v>
      </c>
    </row>
    <row r="685" spans="1:5" x14ac:dyDescent="0.25">
      <c r="A685" s="1" t="s">
        <v>1207</v>
      </c>
      <c r="B685" s="1" t="s">
        <v>138</v>
      </c>
      <c r="C685" s="1" t="s">
        <v>1522</v>
      </c>
      <c r="D685" s="1" t="s">
        <v>1750</v>
      </c>
      <c r="E685" s="1" t="str">
        <f>VLOOKUP(B685,summary_livedata!A:T,1,FALSE)</f>
        <v>grid.133342.4</v>
      </c>
    </row>
    <row r="686" spans="1:5" x14ac:dyDescent="0.25">
      <c r="A686" s="1" t="s">
        <v>1207</v>
      </c>
      <c r="B686" s="1" t="s">
        <v>262</v>
      </c>
      <c r="C686" s="1" t="s">
        <v>1523</v>
      </c>
      <c r="D686" s="1" t="s">
        <v>1750</v>
      </c>
      <c r="E686" s="1" t="str">
        <f>VLOOKUP(B686,summary_livedata!A:T,1,FALSE)</f>
        <v>grid.205975.c</v>
      </c>
    </row>
    <row r="687" spans="1:5" x14ac:dyDescent="0.25">
      <c r="A687" s="1" t="s">
        <v>1207</v>
      </c>
      <c r="B687" s="1" t="s">
        <v>325</v>
      </c>
      <c r="C687" s="1" t="s">
        <v>1697</v>
      </c>
      <c r="D687" s="1" t="s">
        <v>1750</v>
      </c>
      <c r="E687" s="1" t="str">
        <f>VLOOKUP(B687,summary_livedata!A:T,1,FALSE)</f>
        <v>grid.170430.1</v>
      </c>
    </row>
    <row r="688" spans="1:5" x14ac:dyDescent="0.25">
      <c r="A688" s="1" t="s">
        <v>1207</v>
      </c>
      <c r="B688" s="1" t="s">
        <v>194</v>
      </c>
      <c r="C688" s="1" t="s">
        <v>195</v>
      </c>
      <c r="D688" s="1" t="s">
        <v>1750</v>
      </c>
      <c r="E688" s="1" t="str">
        <f>VLOOKUP(B688,summary_livedata!A:T,1,FALSE)</f>
        <v>grid.63054.34</v>
      </c>
    </row>
    <row r="689" spans="1:5" x14ac:dyDescent="0.25">
      <c r="A689" s="1" t="s">
        <v>1207</v>
      </c>
      <c r="B689" s="1" t="s">
        <v>1093</v>
      </c>
      <c r="C689" s="1" t="s">
        <v>1094</v>
      </c>
      <c r="D689" s="1" t="s">
        <v>1750</v>
      </c>
      <c r="E689" s="1" t="str">
        <f>VLOOKUP(B689,summary_livedata!A:T,1,FALSE)</f>
        <v>grid.266239.a</v>
      </c>
    </row>
    <row r="690" spans="1:5" x14ac:dyDescent="0.25">
      <c r="A690" s="1" t="s">
        <v>1207</v>
      </c>
      <c r="B690" s="1" t="s">
        <v>244</v>
      </c>
      <c r="C690" s="1" t="s">
        <v>1526</v>
      </c>
      <c r="D690" s="1" t="s">
        <v>1750</v>
      </c>
      <c r="E690" s="1" t="str">
        <f>VLOOKUP(B690,summary_livedata!A:T,1,FALSE)</f>
        <v>grid.266436.3</v>
      </c>
    </row>
    <row r="691" spans="1:5" x14ac:dyDescent="0.25">
      <c r="A691" s="1" t="s">
        <v>1207</v>
      </c>
      <c r="B691" s="1" t="s">
        <v>2356</v>
      </c>
      <c r="C691" s="1" t="s">
        <v>2355</v>
      </c>
      <c r="D691" s="1" t="s">
        <v>1750</v>
      </c>
      <c r="E691" s="1" t="str">
        <f>VLOOKUP(B691,summary_livedata!A:T,1,FALSE)</f>
        <v>grid.289255.1</v>
      </c>
    </row>
    <row r="692" spans="1:5" x14ac:dyDescent="0.25">
      <c r="A692" s="1" t="s">
        <v>1207</v>
      </c>
      <c r="B692" s="1" t="s">
        <v>2358</v>
      </c>
      <c r="C692" s="1" t="s">
        <v>2357</v>
      </c>
      <c r="D692" s="1" t="s">
        <v>1750</v>
      </c>
      <c r="E692" s="1" t="str">
        <f>VLOOKUP(B692,summary_livedata!A:T,1,FALSE)</f>
        <v>grid.410446.3</v>
      </c>
    </row>
    <row r="693" spans="1:5" x14ac:dyDescent="0.25">
      <c r="A693" s="1" t="s">
        <v>1207</v>
      </c>
      <c r="B693" s="1" t="s">
        <v>2360</v>
      </c>
      <c r="C693" s="1" t="s">
        <v>2359</v>
      </c>
      <c r="D693" s="1" t="s">
        <v>1750</v>
      </c>
      <c r="E693" s="1" t="str">
        <f>VLOOKUP(B693,summary_livedata!A:T,1,FALSE)</f>
        <v>grid.462948.5</v>
      </c>
    </row>
    <row r="694" spans="1:5" x14ac:dyDescent="0.25">
      <c r="A694" s="1" t="s">
        <v>1207</v>
      </c>
      <c r="B694" s="1" t="s">
        <v>134</v>
      </c>
      <c r="C694" s="1" t="s">
        <v>1527</v>
      </c>
      <c r="D694" s="1" t="s">
        <v>1750</v>
      </c>
      <c r="E694" s="1" t="str">
        <f>VLOOKUP(B694,summary_livedata!A:T,1,FALSE)</f>
        <v>grid.185648.6</v>
      </c>
    </row>
    <row r="695" spans="1:5" x14ac:dyDescent="0.25">
      <c r="A695" s="1" t="s">
        <v>1207</v>
      </c>
      <c r="B695" s="1" t="s">
        <v>2362</v>
      </c>
      <c r="C695" s="1" t="s">
        <v>2361</v>
      </c>
      <c r="D695" s="1" t="s">
        <v>1750</v>
      </c>
      <c r="E695" s="1" t="str">
        <f>VLOOKUP(B695,summary_livedata!A:T,1,FALSE)</f>
        <v>grid.266583.c</v>
      </c>
    </row>
    <row r="696" spans="1:5" x14ac:dyDescent="0.25">
      <c r="A696" s="1" t="s">
        <v>1207</v>
      </c>
      <c r="B696" s="1" t="s">
        <v>737</v>
      </c>
      <c r="C696" s="1" t="s">
        <v>1529</v>
      </c>
      <c r="D696" s="1" t="s">
        <v>1750</v>
      </c>
      <c r="E696" s="1" t="str">
        <f>VLOOKUP(B696,summary_livedata!A:T,1,FALSE)</f>
        <v>grid.272362.0</v>
      </c>
    </row>
    <row r="697" spans="1:5" x14ac:dyDescent="0.25">
      <c r="A697" s="1" t="s">
        <v>1207</v>
      </c>
      <c r="B697" s="1" t="s">
        <v>190</v>
      </c>
      <c r="C697" s="1" t="s">
        <v>1711</v>
      </c>
      <c r="D697" s="1" t="s">
        <v>1750</v>
      </c>
      <c r="E697" s="1" t="str">
        <f>VLOOKUP(B697,summary_livedata!A:T,1,FALSE)</f>
        <v>grid.266832.b</v>
      </c>
    </row>
    <row r="698" spans="1:5" x14ac:dyDescent="0.25">
      <c r="A698" s="1" t="s">
        <v>1207</v>
      </c>
      <c r="B698" s="1" t="s">
        <v>631</v>
      </c>
      <c r="C698" s="1" t="s">
        <v>1719</v>
      </c>
      <c r="D698" s="1" t="s">
        <v>1750</v>
      </c>
      <c r="E698" s="1" t="str">
        <f>VLOOKUP(B698,summary_livedata!A:T,1,FALSE)</f>
        <v>grid.266869.5</v>
      </c>
    </row>
    <row r="699" spans="1:5" x14ac:dyDescent="0.25">
      <c r="A699" s="1" t="s">
        <v>1207</v>
      </c>
      <c r="B699" s="1" t="s">
        <v>2364</v>
      </c>
      <c r="C699" s="1" t="s">
        <v>2363</v>
      </c>
      <c r="D699" s="1" t="s">
        <v>1750</v>
      </c>
      <c r="E699" s="1" t="str">
        <f>VLOOKUP(B699,summary_livedata!A:T,1,FALSE)</f>
        <v>grid.462968.7</v>
      </c>
    </row>
    <row r="700" spans="1:5" x14ac:dyDescent="0.25">
      <c r="A700" s="1" t="s">
        <v>1207</v>
      </c>
      <c r="B700" s="1" t="s">
        <v>2366</v>
      </c>
      <c r="C700" s="1" t="s">
        <v>2365</v>
      </c>
      <c r="D700" s="1" t="s">
        <v>1750</v>
      </c>
      <c r="E700" s="1" t="str">
        <f>VLOOKUP(B700,summary_livedata!A:T,1,FALSE)</f>
        <v>grid.412709.9</v>
      </c>
    </row>
    <row r="701" spans="1:5" x14ac:dyDescent="0.25">
      <c r="A701" s="1" t="s">
        <v>1207</v>
      </c>
      <c r="B701" s="1" t="s">
        <v>2368</v>
      </c>
      <c r="C701" s="1" t="s">
        <v>2367</v>
      </c>
      <c r="D701" s="1" t="s">
        <v>1750</v>
      </c>
      <c r="E701" s="1" t="str">
        <f>VLOOKUP(B701,summary_livedata!A:T,1,FALSE)</f>
        <v>grid.449850.4</v>
      </c>
    </row>
    <row r="702" spans="1:5" x14ac:dyDescent="0.25">
      <c r="A702" s="1" t="s">
        <v>1207</v>
      </c>
      <c r="B702" s="1" t="s">
        <v>2370</v>
      </c>
      <c r="C702" s="1" t="s">
        <v>2369</v>
      </c>
      <c r="D702" s="1" t="s">
        <v>1750</v>
      </c>
      <c r="E702" s="1" t="str">
        <f>VLOOKUP(B702,summary_livedata!A:T,1,FALSE)</f>
        <v>grid.267039.9</v>
      </c>
    </row>
    <row r="703" spans="1:5" x14ac:dyDescent="0.25">
      <c r="A703" s="1" t="s">
        <v>1207</v>
      </c>
      <c r="B703" s="1" t="s">
        <v>2372</v>
      </c>
      <c r="C703" s="1" t="s">
        <v>2371</v>
      </c>
      <c r="D703" s="1" t="s">
        <v>1750</v>
      </c>
      <c r="E703" s="1" t="str">
        <f>VLOOKUP(B703,summary_livedata!A:T,1,FALSE)</f>
        <v>grid.449853.7</v>
      </c>
    </row>
    <row r="704" spans="1:5" x14ac:dyDescent="0.25">
      <c r="A704" s="1" t="s">
        <v>1207</v>
      </c>
      <c r="B704" s="1" t="s">
        <v>2374</v>
      </c>
      <c r="C704" s="1" t="s">
        <v>2373</v>
      </c>
      <c r="D704" s="1" t="s">
        <v>1750</v>
      </c>
      <c r="E704" s="1" t="str">
        <f>VLOOKUP(B704,summary_livedata!A:T,1,FALSE)</f>
        <v>grid.449855.1</v>
      </c>
    </row>
    <row r="705" spans="1:5" x14ac:dyDescent="0.25">
      <c r="A705" s="1" t="s">
        <v>1207</v>
      </c>
      <c r="B705" s="1" t="s">
        <v>2376</v>
      </c>
      <c r="C705" s="1" t="s">
        <v>2375</v>
      </c>
      <c r="D705" s="1" t="s">
        <v>1750</v>
      </c>
      <c r="E705" s="1" t="str">
        <f>VLOOKUP(B705,summary_livedata!A:T,1,FALSE)</f>
        <v>grid.267042.5</v>
      </c>
    </row>
    <row r="706" spans="1:5" x14ac:dyDescent="0.25">
      <c r="A706" s="1" t="s">
        <v>1207</v>
      </c>
      <c r="B706" s="1" t="s">
        <v>2378</v>
      </c>
      <c r="C706" s="1" t="s">
        <v>2377</v>
      </c>
      <c r="D706" s="1" t="s">
        <v>1750</v>
      </c>
      <c r="E706" s="1" t="str">
        <f>VLOOKUP(B706,summary_livedata!A:T,1,FALSE)</f>
        <v>grid.267043.4</v>
      </c>
    </row>
    <row r="707" spans="1:5" x14ac:dyDescent="0.25">
      <c r="A707" s="1" t="s">
        <v>1207</v>
      </c>
      <c r="B707" s="1" t="s">
        <v>2380</v>
      </c>
      <c r="C707" s="1" t="s">
        <v>2379</v>
      </c>
      <c r="D707" s="1" t="s">
        <v>1750</v>
      </c>
      <c r="E707" s="1" t="str">
        <f>VLOOKUP(B707,summary_livedata!A:T,1,FALSE)</f>
        <v>grid.469271.f</v>
      </c>
    </row>
    <row r="708" spans="1:5" x14ac:dyDescent="0.25">
      <c r="A708" s="1" t="s">
        <v>1207</v>
      </c>
      <c r="B708" s="1" t="s">
        <v>2382</v>
      </c>
      <c r="C708" s="1" t="s">
        <v>2381</v>
      </c>
      <c r="D708" s="1" t="s">
        <v>1750</v>
      </c>
      <c r="E708" s="1" t="str">
        <f>VLOOKUP(B708,summary_livedata!A:T,1,FALSE)</f>
        <v>grid.280412.d</v>
      </c>
    </row>
    <row r="709" spans="1:5" x14ac:dyDescent="0.25">
      <c r="A709" s="1" t="s">
        <v>1207</v>
      </c>
      <c r="B709" s="1" t="s">
        <v>2384</v>
      </c>
      <c r="C709" s="1" t="s">
        <v>2383</v>
      </c>
      <c r="D709" s="1" t="s">
        <v>1750</v>
      </c>
      <c r="E709" s="1" t="str">
        <f>VLOOKUP(B709,summary_livedata!A:T,1,FALSE)</f>
        <v>grid.449858.c</v>
      </c>
    </row>
    <row r="710" spans="1:5" x14ac:dyDescent="0.25">
      <c r="A710" s="1" t="s">
        <v>1207</v>
      </c>
      <c r="B710" s="1" t="s">
        <v>2386</v>
      </c>
      <c r="C710" s="1" t="s">
        <v>2385</v>
      </c>
      <c r="D710" s="1" t="s">
        <v>1750</v>
      </c>
      <c r="E710" s="1" t="str">
        <f>VLOOKUP(B710,summary_livedata!A:T,1,FALSE)</f>
        <v>grid.267034.4</v>
      </c>
    </row>
    <row r="711" spans="1:5" x14ac:dyDescent="0.25">
      <c r="A711" s="1" t="s">
        <v>1207</v>
      </c>
      <c r="B711" s="1" t="s">
        <v>1722</v>
      </c>
      <c r="C711" s="1" t="s">
        <v>1721</v>
      </c>
      <c r="D711" s="1" t="s">
        <v>1750</v>
      </c>
      <c r="E711" s="1" t="str">
        <f>VLOOKUP(B711,summary_livedata!A:T,1,FALSE)</f>
        <v>grid.267044.3</v>
      </c>
    </row>
    <row r="712" spans="1:5" x14ac:dyDescent="0.25">
      <c r="A712" s="1" t="s">
        <v>1207</v>
      </c>
      <c r="B712" s="1" t="s">
        <v>2388</v>
      </c>
      <c r="C712" s="1" t="s">
        <v>2387</v>
      </c>
      <c r="D712" s="1" t="s">
        <v>1750</v>
      </c>
      <c r="E712" s="1" t="str">
        <f>VLOOKUP(B712,summary_livedata!A:T,1,FALSE)</f>
        <v>grid.267057.1</v>
      </c>
    </row>
    <row r="713" spans="1:5" x14ac:dyDescent="0.25">
      <c r="A713" s="1" t="s">
        <v>1207</v>
      </c>
      <c r="B713" s="1" t="s">
        <v>2390</v>
      </c>
      <c r="C713" s="1" t="s">
        <v>2389</v>
      </c>
      <c r="D713" s="1" t="s">
        <v>1750</v>
      </c>
      <c r="E713" s="1" t="str">
        <f>VLOOKUP(B713,summary_livedata!A:T,1,FALSE)</f>
        <v>grid.469262.d</v>
      </c>
    </row>
    <row r="714" spans="1:5" x14ac:dyDescent="0.25">
      <c r="A714" s="1" t="s">
        <v>1207</v>
      </c>
      <c r="B714" s="1" t="s">
        <v>1531</v>
      </c>
      <c r="C714" s="1" t="s">
        <v>1530</v>
      </c>
      <c r="D714" s="1" t="s">
        <v>1750</v>
      </c>
      <c r="E714" s="1" t="str">
        <f>VLOOKUP(B714,summary_livedata!A:T,1,FALSE)</f>
        <v>grid.267208.9</v>
      </c>
    </row>
    <row r="715" spans="1:5" x14ac:dyDescent="0.25">
      <c r="A715" s="1" t="s">
        <v>1207</v>
      </c>
      <c r="B715" s="1" t="s">
        <v>2392</v>
      </c>
      <c r="C715" s="1" t="s">
        <v>2391</v>
      </c>
      <c r="D715" s="1" t="s">
        <v>1750</v>
      </c>
      <c r="E715" s="1" t="str">
        <f>VLOOKUP(B715,summary_livedata!A:T,1,FALSE)</f>
        <v>grid.294522.a</v>
      </c>
    </row>
    <row r="716" spans="1:5" x14ac:dyDescent="0.25">
      <c r="A716" s="1" t="s">
        <v>1207</v>
      </c>
      <c r="B716" s="1" t="s">
        <v>2394</v>
      </c>
      <c r="C716" s="1" t="s">
        <v>2393</v>
      </c>
      <c r="D716" s="1" t="s">
        <v>1750</v>
      </c>
      <c r="E716" s="1" t="str">
        <f>VLOOKUP(B716,summary_livedata!A:T,1,FALSE)</f>
        <v>grid.267572.3</v>
      </c>
    </row>
    <row r="717" spans="1:5" x14ac:dyDescent="0.25">
      <c r="A717" s="1" t="s">
        <v>1207</v>
      </c>
      <c r="B717" s="1" t="s">
        <v>2396</v>
      </c>
      <c r="C717" s="1" t="s">
        <v>2395</v>
      </c>
      <c r="D717" s="1" t="s">
        <v>1750</v>
      </c>
      <c r="E717" s="1" t="str">
        <f>VLOOKUP(B717,summary_livedata!A:T,1,FALSE)</f>
        <v>grid.469263.c</v>
      </c>
    </row>
    <row r="718" spans="1:5" x14ac:dyDescent="0.25">
      <c r="A718" s="1" t="s">
        <v>1207</v>
      </c>
      <c r="B718" s="1" t="s">
        <v>2398</v>
      </c>
      <c r="C718" s="1" t="s">
        <v>2397</v>
      </c>
      <c r="D718" s="1" t="s">
        <v>1750</v>
      </c>
      <c r="E718" s="1" t="str">
        <f>VLOOKUP(B718,summary_livedata!A:T,1,FALSE)</f>
        <v>grid.441367.3</v>
      </c>
    </row>
    <row r="719" spans="1:5" x14ac:dyDescent="0.25">
      <c r="A719" s="1" t="s">
        <v>1207</v>
      </c>
      <c r="B719" s="1" t="s">
        <v>1536</v>
      </c>
      <c r="C719" s="1" t="s">
        <v>1535</v>
      </c>
      <c r="D719" s="1" t="s">
        <v>1750</v>
      </c>
      <c r="E719" s="1" t="str">
        <f>VLOOKUP(B719,summary_livedata!A:T,1,FALSE)</f>
        <v>grid.469275.b</v>
      </c>
    </row>
    <row r="720" spans="1:5" x14ac:dyDescent="0.25">
      <c r="A720" s="1" t="s">
        <v>1207</v>
      </c>
      <c r="B720" s="1" t="s">
        <v>2400</v>
      </c>
      <c r="C720" s="1" t="s">
        <v>2399</v>
      </c>
      <c r="D720" s="1" t="s">
        <v>1750</v>
      </c>
      <c r="E720" s="1" t="str">
        <f>VLOOKUP(B720,summary_livedata!A:T,1,FALSE)</f>
        <v>grid.422091.c</v>
      </c>
    </row>
    <row r="721" spans="1:5" x14ac:dyDescent="0.25">
      <c r="A721" s="1" t="s">
        <v>1207</v>
      </c>
      <c r="B721" s="1" t="s">
        <v>2402</v>
      </c>
      <c r="C721" s="1" t="s">
        <v>2401</v>
      </c>
      <c r="D721" s="1" t="s">
        <v>1750</v>
      </c>
      <c r="E721" s="1" t="str">
        <f>VLOOKUP(B721,summary_livedata!A:T,1,FALSE)</f>
        <v>grid.454702.0</v>
      </c>
    </row>
    <row r="722" spans="1:5" x14ac:dyDescent="0.25">
      <c r="A722" s="1" t="s">
        <v>1207</v>
      </c>
      <c r="B722" s="1" t="s">
        <v>1538</v>
      </c>
      <c r="C722" s="1" t="s">
        <v>1537</v>
      </c>
      <c r="D722" s="1" t="s">
        <v>1750</v>
      </c>
      <c r="E722" s="1" t="str">
        <f>VLOOKUP(B722,summary_livedata!A:T,1,FALSE)</f>
        <v>grid.438932.7</v>
      </c>
    </row>
    <row r="723" spans="1:5" x14ac:dyDescent="0.25">
      <c r="A723" s="1" t="s">
        <v>1207</v>
      </c>
      <c r="B723" s="1" t="s">
        <v>2404</v>
      </c>
      <c r="C723" s="1" t="s">
        <v>2403</v>
      </c>
      <c r="D723" s="1" t="s">
        <v>1750</v>
      </c>
      <c r="E723" s="1" t="str">
        <f>VLOOKUP(B723,summary_livedata!A:T,1,FALSE)</f>
        <v>grid.469472.a</v>
      </c>
    </row>
    <row r="724" spans="1:5" x14ac:dyDescent="0.25">
      <c r="A724" s="1" t="s">
        <v>1207</v>
      </c>
      <c r="B724" s="1" t="s">
        <v>2406</v>
      </c>
      <c r="C724" s="1" t="s">
        <v>2405</v>
      </c>
      <c r="D724" s="1" t="s">
        <v>1750</v>
      </c>
      <c r="E724" s="1" t="e">
        <f>VLOOKUP(B724,summary_livedata!A:T,1,FALSE)</f>
        <v>#N/A</v>
      </c>
    </row>
    <row r="725" spans="1:5" x14ac:dyDescent="0.25">
      <c r="A725" s="1" t="s">
        <v>1207</v>
      </c>
      <c r="B725" s="1" t="s">
        <v>2408</v>
      </c>
      <c r="C725" s="1" t="s">
        <v>2407</v>
      </c>
      <c r="D725" s="1" t="s">
        <v>1750</v>
      </c>
      <c r="E725" s="1" t="str">
        <f>VLOOKUP(B725,summary_livedata!A:T,1,FALSE)</f>
        <v>grid.462997.7</v>
      </c>
    </row>
    <row r="726" spans="1:5" x14ac:dyDescent="0.25">
      <c r="A726" s="1" t="s">
        <v>1207</v>
      </c>
      <c r="B726" s="1" t="s">
        <v>2410</v>
      </c>
      <c r="C726" s="1" t="s">
        <v>2409</v>
      </c>
      <c r="D726" s="1" t="s">
        <v>1750</v>
      </c>
      <c r="E726" s="1" t="str">
        <f>VLOOKUP(B726,summary_livedata!A:T,1,FALSE)</f>
        <v>grid.463001.0</v>
      </c>
    </row>
    <row r="727" spans="1:5" x14ac:dyDescent="0.25">
      <c r="A727" s="1" t="s">
        <v>1207</v>
      </c>
      <c r="B727" s="1" t="s">
        <v>2412</v>
      </c>
      <c r="C727" s="1" t="s">
        <v>2411</v>
      </c>
      <c r="D727" s="1" t="s">
        <v>1750</v>
      </c>
      <c r="E727" s="1" t="str">
        <f>VLOOKUP(B727,summary_livedata!A:T,1,FALSE)</f>
        <v>grid.427282.9</v>
      </c>
    </row>
    <row r="728" spans="1:5" x14ac:dyDescent="0.25">
      <c r="A728" s="1" t="s">
        <v>1207</v>
      </c>
      <c r="B728" s="1" t="s">
        <v>2414</v>
      </c>
      <c r="C728" s="1" t="s">
        <v>2413</v>
      </c>
      <c r="D728" s="1" t="s">
        <v>1750</v>
      </c>
      <c r="E728" s="1" t="str">
        <f>VLOOKUP(B728,summary_livedata!A:T,1,FALSE)</f>
        <v>grid.431686.e</v>
      </c>
    </row>
    <row r="729" spans="1:5" x14ac:dyDescent="0.25">
      <c r="A729" s="1" t="s">
        <v>1207</v>
      </c>
      <c r="B729" s="1" t="s">
        <v>2416</v>
      </c>
      <c r="C729" s="1" t="s">
        <v>2415</v>
      </c>
      <c r="D729" s="1" t="s">
        <v>1750</v>
      </c>
      <c r="E729" s="1" t="str">
        <f>VLOOKUP(B729,summary_livedata!A:T,1,FALSE)</f>
        <v>grid.439141.a</v>
      </c>
    </row>
    <row r="730" spans="1:5" x14ac:dyDescent="0.25">
      <c r="A730" s="1" t="s">
        <v>1207</v>
      </c>
      <c r="B730" s="1" t="s">
        <v>2418</v>
      </c>
      <c r="C730" s="1" t="s">
        <v>2417</v>
      </c>
      <c r="D730" s="1" t="s">
        <v>1750</v>
      </c>
      <c r="E730" s="1" t="str">
        <f>VLOOKUP(B730,summary_livedata!A:T,1,FALSE)</f>
        <v>grid.463017.7</v>
      </c>
    </row>
    <row r="731" spans="1:5" x14ac:dyDescent="0.25">
      <c r="A731" s="1" t="s">
        <v>1207</v>
      </c>
      <c r="B731" s="1" t="s">
        <v>2420</v>
      </c>
      <c r="C731" s="1" t="s">
        <v>2419</v>
      </c>
      <c r="D731" s="1" t="s">
        <v>1750</v>
      </c>
      <c r="E731" s="1" t="str">
        <f>VLOOKUP(B731,summary_livedata!A:T,1,FALSE)</f>
        <v>grid.427301.3</v>
      </c>
    </row>
    <row r="732" spans="1:5" x14ac:dyDescent="0.25">
      <c r="A732" s="1" t="s">
        <v>1207</v>
      </c>
      <c r="B732" s="1" t="s">
        <v>2422</v>
      </c>
      <c r="C732" s="1" t="s">
        <v>2421</v>
      </c>
      <c r="D732" s="1" t="s">
        <v>1750</v>
      </c>
      <c r="E732" s="1" t="str">
        <f>VLOOKUP(B732,summary_livedata!A:T,1,FALSE)</f>
        <v>grid.447636.4</v>
      </c>
    </row>
    <row r="733" spans="1:5" x14ac:dyDescent="0.25">
      <c r="A733" s="1" t="s">
        <v>1207</v>
      </c>
      <c r="B733" s="1" t="s">
        <v>2424</v>
      </c>
      <c r="C733" s="1" t="s">
        <v>2423</v>
      </c>
      <c r="D733" s="1" t="s">
        <v>1750</v>
      </c>
      <c r="E733" s="1" t="str">
        <f>VLOOKUP(B733,summary_livedata!A:T,1,FALSE)</f>
        <v>grid.268149.0</v>
      </c>
    </row>
    <row r="734" spans="1:5" x14ac:dyDescent="0.25">
      <c r="A734" s="1" t="s">
        <v>1207</v>
      </c>
      <c r="B734" s="1" t="s">
        <v>1542</v>
      </c>
      <c r="C734" s="1" t="s">
        <v>1541</v>
      </c>
      <c r="D734" s="1" t="s">
        <v>1750</v>
      </c>
      <c r="E734" s="1" t="str">
        <f>VLOOKUP(B734,summary_livedata!A:T,1,FALSE)</f>
        <v>grid.439000.e</v>
      </c>
    </row>
    <row r="735" spans="1:5" x14ac:dyDescent="0.25">
      <c r="A735" s="1" t="s">
        <v>1207</v>
      </c>
      <c r="B735" s="1" t="s">
        <v>2426</v>
      </c>
      <c r="C735" s="1" t="s">
        <v>2425</v>
      </c>
      <c r="D735" s="1" t="s">
        <v>1750</v>
      </c>
      <c r="E735" s="1" t="str">
        <f>VLOOKUP(B735,summary_livedata!A:T,1,FALSE)</f>
        <v>grid.507866.a</v>
      </c>
    </row>
    <row r="736" spans="1:5" x14ac:dyDescent="0.25">
      <c r="A736" s="1" t="s">
        <v>1207</v>
      </c>
      <c r="B736" s="1" t="s">
        <v>2428</v>
      </c>
      <c r="C736" s="1" t="s">
        <v>2427</v>
      </c>
      <c r="D736" s="1" t="s">
        <v>1750</v>
      </c>
      <c r="E736" s="1" t="str">
        <f>VLOOKUP(B736,summary_livedata!A:T,1,FALSE)</f>
        <v>grid.463049.c</v>
      </c>
    </row>
    <row r="737" spans="1:5" x14ac:dyDescent="0.25">
      <c r="A737" s="1" t="s">
        <v>1207</v>
      </c>
      <c r="B737" s="1" t="s">
        <v>2430</v>
      </c>
      <c r="C737" s="1" t="s">
        <v>2429</v>
      </c>
      <c r="D737" s="1" t="s">
        <v>1750</v>
      </c>
      <c r="E737" s="1" t="str">
        <f>VLOOKUP(B737,summary_livedata!A:T,1,FALSE)</f>
        <v>grid.268192.6</v>
      </c>
    </row>
    <row r="738" spans="1:5" x14ac:dyDescent="0.25">
      <c r="A738" s="1" t="s">
        <v>1207</v>
      </c>
      <c r="B738" s="1" t="s">
        <v>2432</v>
      </c>
      <c r="C738" s="1" t="s">
        <v>2431</v>
      </c>
      <c r="D738" s="1" t="s">
        <v>1750</v>
      </c>
      <c r="E738" s="1" t="e">
        <f>VLOOKUP(B738,summary_livedata!A:T,1,FALSE)</f>
        <v>#N/A</v>
      </c>
    </row>
    <row r="739" spans="1:5" x14ac:dyDescent="0.25">
      <c r="A739" s="1" t="s">
        <v>1207</v>
      </c>
      <c r="B739" s="1" t="s">
        <v>2434</v>
      </c>
      <c r="C739" s="1" t="s">
        <v>2433</v>
      </c>
      <c r="D739" s="1" t="s">
        <v>1750</v>
      </c>
      <c r="E739" s="1" t="e">
        <f>VLOOKUP(B739,summary_livedata!A:T,1,FALSE)</f>
        <v>#N/A</v>
      </c>
    </row>
    <row r="740" spans="1:5" x14ac:dyDescent="0.25">
      <c r="A740" s="1" t="s">
        <v>1207</v>
      </c>
      <c r="B740" s="1" t="s">
        <v>1544</v>
      </c>
      <c r="C740" s="1" t="s">
        <v>1543</v>
      </c>
      <c r="D740" s="1" t="s">
        <v>1750</v>
      </c>
      <c r="E740" s="1" t="str">
        <f>VLOOKUP(B740,summary_livedata!A:T,1,FALSE)</f>
        <v>grid.463068.f</v>
      </c>
    </row>
    <row r="741" spans="1:5" x14ac:dyDescent="0.25">
      <c r="A741" s="1" t="s">
        <v>1207</v>
      </c>
      <c r="B741" s="1" t="s">
        <v>2436</v>
      </c>
      <c r="C741" s="1" t="s">
        <v>2435</v>
      </c>
      <c r="D741" s="1" t="s">
        <v>1750</v>
      </c>
      <c r="E741" s="1" t="str">
        <f>VLOOKUP(B741,summary_livedata!A:T,1,FALSE)</f>
        <v>grid.422678.d</v>
      </c>
    </row>
    <row r="742" spans="1:5" x14ac:dyDescent="0.25">
      <c r="A742" s="1" t="s">
        <v>1207</v>
      </c>
      <c r="B742" s="1" t="s">
        <v>2438</v>
      </c>
      <c r="C742" s="1" t="s">
        <v>2437</v>
      </c>
      <c r="D742" s="1" t="s">
        <v>1750</v>
      </c>
      <c r="E742" s="1" t="str">
        <f>VLOOKUP(B742,summary_livedata!A:T,1,FALSE)</f>
        <v>grid.443944.a</v>
      </c>
    </row>
    <row r="743" spans="1:5" x14ac:dyDescent="0.25">
      <c r="A743" s="1" t="s">
        <v>1207</v>
      </c>
      <c r="B743" s="1" t="s">
        <v>2440</v>
      </c>
      <c r="C743" s="1" t="s">
        <v>2439</v>
      </c>
      <c r="D743" s="1" t="s">
        <v>1750</v>
      </c>
      <c r="E743" s="1" t="str">
        <f>VLOOKUP(B743,summary_livedata!A:T,1,FALSE)</f>
        <v>grid.268271.8</v>
      </c>
    </row>
    <row r="744" spans="1:5" x14ac:dyDescent="0.25">
      <c r="A744" s="1" t="s">
        <v>1207</v>
      </c>
      <c r="B744" s="1" t="s">
        <v>1546</v>
      </c>
      <c r="C744" s="1" t="s">
        <v>1545</v>
      </c>
      <c r="D744" s="1" t="s">
        <v>1750</v>
      </c>
      <c r="E744" s="1" t="str">
        <f>VLOOKUP(B744,summary_livedata!A:T,1,FALSE)</f>
        <v>grid.441635.1</v>
      </c>
    </row>
    <row r="745" spans="1:5" x14ac:dyDescent="0.25">
      <c r="A745" s="1" t="s">
        <v>1207</v>
      </c>
      <c r="B745" s="1" t="s">
        <v>1548</v>
      </c>
      <c r="C745" s="1" t="s">
        <v>1547</v>
      </c>
      <c r="D745" s="1" t="s">
        <v>1750</v>
      </c>
      <c r="E745" s="1" t="str">
        <f>VLOOKUP(B745,summary_livedata!A:T,1,FALSE)</f>
        <v>grid.465767.1</v>
      </c>
    </row>
    <row r="746" spans="1:5" x14ac:dyDescent="0.25">
      <c r="A746" s="1" t="s">
        <v>1207</v>
      </c>
      <c r="B746" s="1" t="s">
        <v>2442</v>
      </c>
      <c r="C746" s="1" t="s">
        <v>2441</v>
      </c>
      <c r="D746" s="1" t="s">
        <v>1750</v>
      </c>
      <c r="E746" s="1" t="str">
        <f>VLOOKUP(B746,summary_livedata!A:T,1,FALSE)</f>
        <v>grid.427437.1</v>
      </c>
    </row>
    <row r="747" spans="1:5" x14ac:dyDescent="0.25">
      <c r="A747" s="1" t="s">
        <v>1207</v>
      </c>
      <c r="B747" s="1" t="s">
        <v>1550</v>
      </c>
      <c r="C747" s="1" t="s">
        <v>1549</v>
      </c>
      <c r="D747" s="1" t="s">
        <v>1750</v>
      </c>
      <c r="E747" s="1" t="str">
        <f>VLOOKUP(B747,summary_livedata!A:T,1,FALSE)</f>
        <v>grid.268456.b</v>
      </c>
    </row>
    <row r="748" spans="1:5" x14ac:dyDescent="0.25">
      <c r="A748" s="1" t="s">
        <v>1207</v>
      </c>
      <c r="B748" s="1" t="s">
        <v>1552</v>
      </c>
      <c r="C748" s="1" t="s">
        <v>1551</v>
      </c>
      <c r="D748" s="1" t="s">
        <v>1750</v>
      </c>
      <c r="E748" s="1" t="e">
        <f>VLOOKUP(B748,summary_livedata!A:T,1,FALSE)</f>
        <v>#N/A</v>
      </c>
    </row>
    <row r="749" spans="1:5" x14ac:dyDescent="0.25">
      <c r="A749" s="1" t="s">
        <v>1207</v>
      </c>
      <c r="B749" s="1" t="s">
        <v>1600</v>
      </c>
      <c r="C749" s="1" t="s">
        <v>1599</v>
      </c>
      <c r="D749" s="1" t="s">
        <v>2443</v>
      </c>
      <c r="E749" s="1" t="str">
        <f>VLOOKUP(B749,summary_livedata!A:T,1,FALSE)</f>
        <v>grid.251973.b</v>
      </c>
    </row>
    <row r="750" spans="1:5" x14ac:dyDescent="0.25">
      <c r="A750" s="1" t="s">
        <v>1207</v>
      </c>
      <c r="B750" s="1" t="s">
        <v>2445</v>
      </c>
      <c r="C750" s="1" t="s">
        <v>2444</v>
      </c>
      <c r="D750" s="1" t="s">
        <v>2443</v>
      </c>
      <c r="E750" s="1" t="str">
        <f>VLOOKUP(B750,summary_livedata!A:T,1,FALSE)</f>
        <v>grid.251976.e</v>
      </c>
    </row>
    <row r="751" spans="1:5" x14ac:dyDescent="0.25">
      <c r="A751" s="1" t="s">
        <v>1207</v>
      </c>
      <c r="B751" s="1" t="s">
        <v>2447</v>
      </c>
      <c r="C751" s="1" t="s">
        <v>2446</v>
      </c>
      <c r="D751" s="1" t="s">
        <v>2443</v>
      </c>
      <c r="E751" s="1" t="str">
        <f>VLOOKUP(B751,summary_livedata!A:T,1,FALSE)</f>
        <v>grid.251990.6</v>
      </c>
    </row>
    <row r="752" spans="1:5" x14ac:dyDescent="0.25">
      <c r="A752" s="1" t="s">
        <v>1207</v>
      </c>
      <c r="B752" s="1" t="s">
        <v>1602</v>
      </c>
      <c r="C752" s="1" t="s">
        <v>1601</v>
      </c>
      <c r="D752" s="1" t="s">
        <v>2443</v>
      </c>
      <c r="E752" s="1" t="str">
        <f>VLOOKUP(B752,summary_livedata!A:T,1,FALSE)</f>
        <v>grid.252003.6</v>
      </c>
    </row>
    <row r="753" spans="1:5" x14ac:dyDescent="0.25">
      <c r="A753" s="1" t="s">
        <v>1207</v>
      </c>
      <c r="B753" s="1" t="s">
        <v>2449</v>
      </c>
      <c r="C753" s="1" t="s">
        <v>2448</v>
      </c>
      <c r="D753" s="1" t="s">
        <v>2443</v>
      </c>
      <c r="E753" s="1" t="str">
        <f>VLOOKUP(B753,summary_livedata!A:T,1,FALSE)</f>
        <v>grid.252042.3</v>
      </c>
    </row>
    <row r="754" spans="1:5" x14ac:dyDescent="0.25">
      <c r="A754" s="1" t="s">
        <v>1207</v>
      </c>
      <c r="B754" s="1" t="s">
        <v>2451</v>
      </c>
      <c r="C754" s="1" t="s">
        <v>2450</v>
      </c>
      <c r="D754" s="1" t="s">
        <v>2443</v>
      </c>
      <c r="E754" s="1" t="e">
        <f>VLOOKUP(B754,summary_livedata!A:T,1,FALSE)</f>
        <v>#N/A</v>
      </c>
    </row>
    <row r="755" spans="1:5" x14ac:dyDescent="0.25">
      <c r="A755" s="1" t="s">
        <v>1207</v>
      </c>
      <c r="B755" s="1" t="s">
        <v>2453</v>
      </c>
      <c r="C755" s="1" t="s">
        <v>2452</v>
      </c>
      <c r="D755" s="1" t="s">
        <v>2443</v>
      </c>
      <c r="E755" s="1" t="e">
        <f>VLOOKUP(B755,summary_livedata!A:T,1,FALSE)</f>
        <v>#N/A</v>
      </c>
    </row>
    <row r="756" spans="1:5" x14ac:dyDescent="0.25">
      <c r="A756" s="1" t="s">
        <v>1207</v>
      </c>
      <c r="B756" s="1" t="s">
        <v>2455</v>
      </c>
      <c r="C756" s="1" t="s">
        <v>2454</v>
      </c>
      <c r="D756" s="1" t="s">
        <v>2443</v>
      </c>
      <c r="E756" s="1" t="str">
        <f>VLOOKUP(B756,summary_livedata!A:T,1,FALSE)</f>
        <v>grid.423229.c</v>
      </c>
    </row>
    <row r="757" spans="1:5" x14ac:dyDescent="0.25">
      <c r="A757" s="1" t="s">
        <v>1207</v>
      </c>
      <c r="B757" s="1" t="s">
        <v>2457</v>
      </c>
      <c r="C757" s="1" t="s">
        <v>2456</v>
      </c>
      <c r="D757" s="1" t="s">
        <v>2443</v>
      </c>
      <c r="E757" s="1" t="str">
        <f>VLOOKUP(B757,summary_livedata!A:T,1,FALSE)</f>
        <v>grid.423232.6</v>
      </c>
    </row>
    <row r="758" spans="1:5" x14ac:dyDescent="0.25">
      <c r="A758" s="1" t="s">
        <v>1207</v>
      </c>
      <c r="B758" s="1" t="s">
        <v>2459</v>
      </c>
      <c r="C758" s="1" t="s">
        <v>2458</v>
      </c>
      <c r="D758" s="1" t="s">
        <v>2443</v>
      </c>
      <c r="E758" s="1" t="str">
        <f>VLOOKUP(B758,summary_livedata!A:T,1,FALSE)</f>
        <v>grid.253009.d</v>
      </c>
    </row>
    <row r="759" spans="1:5" x14ac:dyDescent="0.25">
      <c r="A759" s="1" t="s">
        <v>1207</v>
      </c>
      <c r="B759" s="1" t="s">
        <v>2461</v>
      </c>
      <c r="C759" s="1" t="s">
        <v>2460</v>
      </c>
      <c r="D759" s="1" t="s">
        <v>2443</v>
      </c>
      <c r="E759" s="1" t="e">
        <f>VLOOKUP(B759,summary_livedata!A:T,1,FALSE)</f>
        <v>#N/A</v>
      </c>
    </row>
    <row r="760" spans="1:5" x14ac:dyDescent="0.25">
      <c r="A760" s="1" t="s">
        <v>1207</v>
      </c>
      <c r="B760" s="1" t="s">
        <v>2463</v>
      </c>
      <c r="C760" s="1" t="s">
        <v>2462</v>
      </c>
      <c r="D760" s="1" t="s">
        <v>2443</v>
      </c>
      <c r="E760" s="1" t="str">
        <f>VLOOKUP(B760,summary_livedata!A:T,1,FALSE)</f>
        <v>grid.454626.7</v>
      </c>
    </row>
    <row r="761" spans="1:5" x14ac:dyDescent="0.25">
      <c r="A761" s="1" t="s">
        <v>1207</v>
      </c>
      <c r="B761" s="1" t="s">
        <v>2465</v>
      </c>
      <c r="C761" s="1" t="s">
        <v>2464</v>
      </c>
      <c r="D761" s="1" t="s">
        <v>2443</v>
      </c>
      <c r="E761" s="1" t="str">
        <f>VLOOKUP(B761,summary_livedata!A:T,1,FALSE)</f>
        <v>grid.253246.4</v>
      </c>
    </row>
    <row r="762" spans="1:5" x14ac:dyDescent="0.25">
      <c r="A762" s="1" t="s">
        <v>1207</v>
      </c>
      <c r="B762" s="1" t="s">
        <v>1616</v>
      </c>
      <c r="C762" s="1" t="s">
        <v>1615</v>
      </c>
      <c r="D762" s="1" t="s">
        <v>2443</v>
      </c>
      <c r="E762" s="1" t="str">
        <f>VLOOKUP(B762,summary_livedata!A:T,1,FALSE)</f>
        <v>grid.253893.6</v>
      </c>
    </row>
    <row r="763" spans="1:5" x14ac:dyDescent="0.25">
      <c r="A763" s="1" t="s">
        <v>1207</v>
      </c>
      <c r="B763" s="1" t="s">
        <v>2467</v>
      </c>
      <c r="C763" s="1" t="s">
        <v>2466</v>
      </c>
      <c r="D763" s="1" t="s">
        <v>2443</v>
      </c>
      <c r="E763" s="1" t="str">
        <f>VLOOKUP(B763,summary_livedata!A:T,1,FALSE)</f>
        <v>grid.254041.6</v>
      </c>
    </row>
    <row r="764" spans="1:5" x14ac:dyDescent="0.25">
      <c r="A764" s="1" t="s">
        <v>1207</v>
      </c>
      <c r="B764" s="1" t="s">
        <v>2469</v>
      </c>
      <c r="C764" s="1" t="s">
        <v>2468</v>
      </c>
      <c r="D764" s="1" t="s">
        <v>2443</v>
      </c>
      <c r="E764" s="1" t="str">
        <f>VLOOKUP(B764,summary_livedata!A:T,1,FALSE)</f>
        <v>grid.254107.5</v>
      </c>
    </row>
    <row r="765" spans="1:5" x14ac:dyDescent="0.25">
      <c r="A765" s="1" t="s">
        <v>1207</v>
      </c>
      <c r="B765" s="1" t="s">
        <v>2471</v>
      </c>
      <c r="C765" s="1" t="s">
        <v>2470</v>
      </c>
      <c r="D765" s="1" t="s">
        <v>2443</v>
      </c>
      <c r="E765" s="1" t="str">
        <f>VLOOKUP(B765,summary_livedata!A:T,1,FALSE)</f>
        <v>grid.254270.6</v>
      </c>
    </row>
    <row r="766" spans="1:5" x14ac:dyDescent="0.25">
      <c r="A766" s="1" t="s">
        <v>1207</v>
      </c>
      <c r="B766" s="1" t="s">
        <v>2473</v>
      </c>
      <c r="C766" s="1" t="s">
        <v>2472</v>
      </c>
      <c r="D766" s="1" t="s">
        <v>2443</v>
      </c>
      <c r="E766" s="1" t="str">
        <f>VLOOKUP(B766,summary_livedata!A:T,1,FALSE)</f>
        <v>grid.254275.3</v>
      </c>
    </row>
    <row r="767" spans="1:5" x14ac:dyDescent="0.25">
      <c r="A767" s="1" t="s">
        <v>1207</v>
      </c>
      <c r="B767" s="1" t="s">
        <v>2475</v>
      </c>
      <c r="C767" s="1" t="s">
        <v>2474</v>
      </c>
      <c r="D767" s="1" t="s">
        <v>2443</v>
      </c>
      <c r="E767" s="1" t="e">
        <f>VLOOKUP(B767,summary_livedata!A:T,1,FALSE)</f>
        <v>#N/A</v>
      </c>
    </row>
    <row r="768" spans="1:5" x14ac:dyDescent="0.25">
      <c r="A768" s="1" t="s">
        <v>1207</v>
      </c>
      <c r="B768" s="1" t="s">
        <v>2477</v>
      </c>
      <c r="C768" s="1" t="s">
        <v>2476</v>
      </c>
      <c r="D768" s="1" t="s">
        <v>2443</v>
      </c>
      <c r="E768" s="1" t="e">
        <f>VLOOKUP(B768,summary_livedata!A:T,1,FALSE)</f>
        <v>#N/A</v>
      </c>
    </row>
    <row r="769" spans="1:5" x14ac:dyDescent="0.25">
      <c r="A769" s="1" t="s">
        <v>1207</v>
      </c>
      <c r="B769" s="1" t="s">
        <v>2479</v>
      </c>
      <c r="C769" s="1" t="s">
        <v>2478</v>
      </c>
      <c r="D769" s="1" t="s">
        <v>2443</v>
      </c>
      <c r="E769" s="1" t="str">
        <f>VLOOKUP(B769,summary_livedata!A:T,1,FALSE)</f>
        <v>grid.254678.a</v>
      </c>
    </row>
    <row r="770" spans="1:5" x14ac:dyDescent="0.25">
      <c r="A770" s="1" t="s">
        <v>1207</v>
      </c>
      <c r="B770" s="1" t="s">
        <v>1623</v>
      </c>
      <c r="C770" s="1" t="s">
        <v>1622</v>
      </c>
      <c r="D770" s="1" t="s">
        <v>2443</v>
      </c>
      <c r="E770" s="1" t="str">
        <f>VLOOKUP(B770,summary_livedata!A:T,1,FALSE)</f>
        <v>grid.254989.b</v>
      </c>
    </row>
    <row r="771" spans="1:5" x14ac:dyDescent="0.25">
      <c r="A771" s="1" t="s">
        <v>1207</v>
      </c>
      <c r="B771" s="1" t="s">
        <v>2481</v>
      </c>
      <c r="C771" s="1" t="s">
        <v>2480</v>
      </c>
      <c r="D771" s="1" t="s">
        <v>2443</v>
      </c>
      <c r="E771" s="1" t="e">
        <f>VLOOKUP(B771,summary_livedata!A:T,1,FALSE)</f>
        <v>#N/A</v>
      </c>
    </row>
    <row r="772" spans="1:5" x14ac:dyDescent="0.25">
      <c r="A772" s="1" t="s">
        <v>1207</v>
      </c>
      <c r="B772" s="1" t="s">
        <v>2483</v>
      </c>
      <c r="C772" s="1" t="s">
        <v>2482</v>
      </c>
      <c r="D772" s="1" t="s">
        <v>2443</v>
      </c>
      <c r="E772" s="1" t="str">
        <f>VLOOKUP(B772,summary_livedata!A:T,1,FALSE)</f>
        <v>grid.255097.c</v>
      </c>
    </row>
    <row r="773" spans="1:5" x14ac:dyDescent="0.25">
      <c r="A773" s="1" t="s">
        <v>1207</v>
      </c>
      <c r="B773" s="1" t="s">
        <v>2485</v>
      </c>
      <c r="C773" s="1" t="s">
        <v>2484</v>
      </c>
      <c r="D773" s="1" t="s">
        <v>2443</v>
      </c>
      <c r="E773" s="1" t="e">
        <f>VLOOKUP(B773,summary_livedata!A:T,1,FALSE)</f>
        <v>#N/A</v>
      </c>
    </row>
    <row r="774" spans="1:5" x14ac:dyDescent="0.25">
      <c r="A774" s="1" t="s">
        <v>1207</v>
      </c>
      <c r="B774" s="1" t="s">
        <v>2487</v>
      </c>
      <c r="C774" s="1" t="s">
        <v>2486</v>
      </c>
      <c r="D774" s="1" t="s">
        <v>2443</v>
      </c>
      <c r="E774" s="1" t="str">
        <f>VLOOKUP(B774,summary_livedata!A:T,1,FALSE)</f>
        <v>grid.255485.b</v>
      </c>
    </row>
    <row r="775" spans="1:5" x14ac:dyDescent="0.25">
      <c r="A775" s="1" t="s">
        <v>1207</v>
      </c>
      <c r="B775" s="1" t="s">
        <v>2489</v>
      </c>
      <c r="C775" s="1" t="s">
        <v>2488</v>
      </c>
      <c r="D775" s="1" t="s">
        <v>2443</v>
      </c>
      <c r="E775" s="1" t="str">
        <f>VLOOKUP(B775,summary_livedata!A:T,1,FALSE)</f>
        <v>grid.255852.d</v>
      </c>
    </row>
    <row r="776" spans="1:5" x14ac:dyDescent="0.25">
      <c r="A776" s="1" t="s">
        <v>1207</v>
      </c>
      <c r="B776" s="1" t="s">
        <v>2491</v>
      </c>
      <c r="C776" s="1" t="s">
        <v>2490</v>
      </c>
      <c r="D776" s="1" t="s">
        <v>2443</v>
      </c>
      <c r="E776" s="1" t="str">
        <f>VLOOKUP(B776,summary_livedata!A:T,1,FALSE)</f>
        <v>grid.255935.d</v>
      </c>
    </row>
    <row r="777" spans="1:5" x14ac:dyDescent="0.25">
      <c r="A777" s="1" t="s">
        <v>1207</v>
      </c>
      <c r="B777" s="1" t="s">
        <v>1626</v>
      </c>
      <c r="C777" s="1" t="s">
        <v>1625</v>
      </c>
      <c r="D777" s="1" t="s">
        <v>2443</v>
      </c>
      <c r="E777" s="1" t="str">
        <f>VLOOKUP(B777,summary_livedata!A:T,1,FALSE)</f>
        <v>grid.255948.7</v>
      </c>
    </row>
    <row r="778" spans="1:5" x14ac:dyDescent="0.25">
      <c r="A778" s="1" t="s">
        <v>1207</v>
      </c>
      <c r="B778" s="1" t="s">
        <v>2493</v>
      </c>
      <c r="C778" s="1" t="s">
        <v>2492</v>
      </c>
      <c r="D778" s="1" t="s">
        <v>2443</v>
      </c>
      <c r="E778" s="1" t="e">
        <f>VLOOKUP(B778,summary_livedata!A:T,1,FALSE)</f>
        <v>#N/A</v>
      </c>
    </row>
    <row r="779" spans="1:5" x14ac:dyDescent="0.25">
      <c r="A779" s="1" t="s">
        <v>1207</v>
      </c>
      <c r="B779" s="1" t="s">
        <v>1631</v>
      </c>
      <c r="C779" s="1" t="s">
        <v>1630</v>
      </c>
      <c r="D779" s="1" t="s">
        <v>2443</v>
      </c>
      <c r="E779" s="1" t="str">
        <f>VLOOKUP(B779,summary_livedata!A:T,1,FALSE)</f>
        <v>grid.256036.4</v>
      </c>
    </row>
    <row r="780" spans="1:5" x14ac:dyDescent="0.25">
      <c r="A780" s="1" t="s">
        <v>1207</v>
      </c>
      <c r="B780" s="1" t="s">
        <v>2495</v>
      </c>
      <c r="C780" s="1" t="s">
        <v>2494</v>
      </c>
      <c r="D780" s="1" t="s">
        <v>2443</v>
      </c>
      <c r="E780" s="1" t="str">
        <f>VLOOKUP(B780,summary_livedata!A:T,1,FALSE)</f>
        <v>grid.421618.8</v>
      </c>
    </row>
    <row r="781" spans="1:5" x14ac:dyDescent="0.25">
      <c r="A781" s="1" t="s">
        <v>1207</v>
      </c>
      <c r="B781" s="1" t="s">
        <v>2497</v>
      </c>
      <c r="C781" s="1" t="s">
        <v>2496</v>
      </c>
      <c r="D781" s="1" t="s">
        <v>2443</v>
      </c>
      <c r="E781" s="1" t="str">
        <f>VLOOKUP(B781,summary_livedata!A:T,1,FALSE)</f>
        <v>grid.256545.5</v>
      </c>
    </row>
    <row r="782" spans="1:5" x14ac:dyDescent="0.25">
      <c r="A782" s="1" t="s">
        <v>1207</v>
      </c>
      <c r="B782" s="1" t="s">
        <v>2499</v>
      </c>
      <c r="C782" s="1" t="s">
        <v>2498</v>
      </c>
      <c r="D782" s="1" t="s">
        <v>2443</v>
      </c>
      <c r="E782" s="1" t="str">
        <f>VLOOKUP(B782,summary_livedata!A:T,1,FALSE)</f>
        <v>grid.256774.5</v>
      </c>
    </row>
    <row r="783" spans="1:5" x14ac:dyDescent="0.25">
      <c r="A783" s="1" t="s">
        <v>1207</v>
      </c>
      <c r="B783" s="1" t="s">
        <v>2501</v>
      </c>
      <c r="C783" s="1" t="s">
        <v>2500</v>
      </c>
      <c r="D783" s="1" t="s">
        <v>2443</v>
      </c>
      <c r="E783" s="1" t="str">
        <f>VLOOKUP(B783,summary_livedata!A:T,1,FALSE)</f>
        <v>grid.420605.5</v>
      </c>
    </row>
    <row r="784" spans="1:5" x14ac:dyDescent="0.25">
      <c r="A784" s="1" t="s">
        <v>1207</v>
      </c>
      <c r="B784" s="1" t="s">
        <v>2503</v>
      </c>
      <c r="C784" s="1" t="s">
        <v>2502</v>
      </c>
      <c r="D784" s="1" t="s">
        <v>2443</v>
      </c>
      <c r="E784" s="1" t="e">
        <f>VLOOKUP(B784,summary_livedata!A:T,1,FALSE)</f>
        <v>#N/A</v>
      </c>
    </row>
    <row r="785" spans="1:5" x14ac:dyDescent="0.25">
      <c r="A785" s="1" t="s">
        <v>1207</v>
      </c>
      <c r="B785" s="1" t="s">
        <v>980</v>
      </c>
      <c r="C785" s="1" t="s">
        <v>981</v>
      </c>
      <c r="D785" s="1" t="s">
        <v>2443</v>
      </c>
      <c r="E785" s="1" t="str">
        <f>VLOOKUP(B785,summary_livedata!A:T,1,FALSE)</f>
        <v>grid.257127.4</v>
      </c>
    </row>
    <row r="786" spans="1:5" x14ac:dyDescent="0.25">
      <c r="A786" s="1" t="s">
        <v>1207</v>
      </c>
      <c r="B786" s="1" t="s">
        <v>2008</v>
      </c>
      <c r="C786" s="1" t="s">
        <v>2007</v>
      </c>
      <c r="D786" s="1" t="s">
        <v>2443</v>
      </c>
      <c r="E786" s="1" t="str">
        <f>VLOOKUP(B786,summary_livedata!A:T,1,FALSE)</f>
        <v>grid.257179.f</v>
      </c>
    </row>
    <row r="787" spans="1:5" x14ac:dyDescent="0.25">
      <c r="A787" s="1" t="s">
        <v>1207</v>
      </c>
      <c r="B787" s="1" t="s">
        <v>2505</v>
      </c>
      <c r="C787" s="1" t="s">
        <v>2504</v>
      </c>
      <c r="D787" s="1" t="s">
        <v>2443</v>
      </c>
      <c r="E787" s="1" t="str">
        <f>VLOOKUP(B787,summary_livedata!A:T,1,FALSE)</f>
        <v>grid.436015.5</v>
      </c>
    </row>
    <row r="788" spans="1:5" x14ac:dyDescent="0.25">
      <c r="A788" s="1" t="s">
        <v>1207</v>
      </c>
      <c r="B788" s="1" t="s">
        <v>1636</v>
      </c>
      <c r="C788" s="1" t="s">
        <v>1635</v>
      </c>
      <c r="D788" s="1" t="s">
        <v>2443</v>
      </c>
      <c r="E788" s="1" t="str">
        <f>VLOOKUP(B788,summary_livedata!A:T,1,FALSE)</f>
        <v>grid.257990.0</v>
      </c>
    </row>
    <row r="789" spans="1:5" x14ac:dyDescent="0.25">
      <c r="A789" s="1" t="s">
        <v>1207</v>
      </c>
      <c r="B789" s="1" t="s">
        <v>2507</v>
      </c>
      <c r="C789" s="1" t="s">
        <v>2506</v>
      </c>
      <c r="D789" s="1" t="s">
        <v>2443</v>
      </c>
      <c r="E789" s="1" t="str">
        <f>VLOOKUP(B789,summary_livedata!A:T,1,FALSE)</f>
        <v>grid.420523.2</v>
      </c>
    </row>
    <row r="790" spans="1:5" x14ac:dyDescent="0.25">
      <c r="A790" s="1" t="s">
        <v>1207</v>
      </c>
      <c r="B790" s="1" t="s">
        <v>2509</v>
      </c>
      <c r="C790" s="1" t="s">
        <v>2508</v>
      </c>
      <c r="D790" s="1" t="s">
        <v>2443</v>
      </c>
      <c r="E790" s="1" t="str">
        <f>VLOOKUP(B790,summary_livedata!A:T,1,FALSE)</f>
        <v>grid.258223.c</v>
      </c>
    </row>
    <row r="791" spans="1:5" x14ac:dyDescent="0.25">
      <c r="A791" s="1" t="s">
        <v>1207</v>
      </c>
      <c r="B791" s="1" t="s">
        <v>1641</v>
      </c>
      <c r="C791" s="1" t="s">
        <v>1640</v>
      </c>
      <c r="D791" s="1" t="s">
        <v>2443</v>
      </c>
      <c r="E791" s="1" t="str">
        <f>VLOOKUP(B791,summary_livedata!A:T,1,FALSE)</f>
        <v>grid.258527.f</v>
      </c>
    </row>
    <row r="792" spans="1:5" x14ac:dyDescent="0.25">
      <c r="A792" s="1" t="s">
        <v>1207</v>
      </c>
      <c r="B792" s="1" t="s">
        <v>2511</v>
      </c>
      <c r="C792" s="1" t="s">
        <v>2510</v>
      </c>
      <c r="D792" s="1" t="s">
        <v>2443</v>
      </c>
      <c r="E792" s="1" t="str">
        <f>VLOOKUP(B792,summary_livedata!A:T,1,FALSE)</f>
        <v>grid.436135.6</v>
      </c>
    </row>
    <row r="793" spans="1:5" x14ac:dyDescent="0.25">
      <c r="A793" s="1" t="s">
        <v>1207</v>
      </c>
      <c r="B793" s="1" t="s">
        <v>1643</v>
      </c>
      <c r="C793" s="1" t="s">
        <v>1642</v>
      </c>
      <c r="D793" s="1" t="s">
        <v>2443</v>
      </c>
      <c r="E793" s="1" t="str">
        <f>VLOOKUP(B793,summary_livedata!A:T,1,FALSE)</f>
        <v>grid.258945.7</v>
      </c>
    </row>
    <row r="794" spans="1:5" x14ac:dyDescent="0.25">
      <c r="A794" s="1" t="s">
        <v>1207</v>
      </c>
      <c r="B794" s="1" t="s">
        <v>2513</v>
      </c>
      <c r="C794" s="1" t="s">
        <v>2512</v>
      </c>
      <c r="D794" s="1" t="s">
        <v>2443</v>
      </c>
      <c r="E794" s="1" t="e">
        <f>VLOOKUP(B794,summary_livedata!A:T,1,FALSE)</f>
        <v>#N/A</v>
      </c>
    </row>
    <row r="795" spans="1:5" x14ac:dyDescent="0.25">
      <c r="A795" s="1" t="s">
        <v>1207</v>
      </c>
      <c r="B795" s="1" t="s">
        <v>2515</v>
      </c>
      <c r="C795" s="1" t="s">
        <v>2514</v>
      </c>
      <c r="D795" s="1" t="s">
        <v>2443</v>
      </c>
      <c r="E795" s="1" t="str">
        <f>VLOOKUP(B795,summary_livedata!A:T,1,FALSE)</f>
        <v>grid.258985.b</v>
      </c>
    </row>
    <row r="796" spans="1:5" x14ac:dyDescent="0.25">
      <c r="A796" s="1" t="s">
        <v>1207</v>
      </c>
      <c r="B796" s="1" t="s">
        <v>2517</v>
      </c>
      <c r="C796" s="1" t="s">
        <v>2516</v>
      </c>
      <c r="D796" s="1" t="s">
        <v>2443</v>
      </c>
      <c r="E796" s="1" t="str">
        <f>VLOOKUP(B796,summary_livedata!A:T,1,FALSE)</f>
        <v>grid.411470.7</v>
      </c>
    </row>
    <row r="797" spans="1:5" x14ac:dyDescent="0.25">
      <c r="A797" s="1" t="s">
        <v>1207</v>
      </c>
      <c r="B797" s="1" t="s">
        <v>2519</v>
      </c>
      <c r="C797" s="1" t="s">
        <v>2518</v>
      </c>
      <c r="D797" s="1" t="s">
        <v>2443</v>
      </c>
      <c r="E797" s="1" t="str">
        <f>VLOOKUP(B797,summary_livedata!A:T,1,FALSE)</f>
        <v>grid.417434.1</v>
      </c>
    </row>
    <row r="798" spans="1:5" x14ac:dyDescent="0.25">
      <c r="A798" s="1" t="s">
        <v>1207</v>
      </c>
      <c r="B798" s="1" t="s">
        <v>2521</v>
      </c>
      <c r="C798" s="1" t="s">
        <v>2520</v>
      </c>
      <c r="D798" s="1" t="s">
        <v>2443</v>
      </c>
      <c r="E798" s="1" t="str">
        <f>VLOOKUP(B798,summary_livedata!A:T,1,FALSE)</f>
        <v>grid.420950.a</v>
      </c>
    </row>
    <row r="799" spans="1:5" x14ac:dyDescent="0.25">
      <c r="A799" s="1" t="s">
        <v>1207</v>
      </c>
      <c r="B799" s="1" t="s">
        <v>2523</v>
      </c>
      <c r="C799" s="1" t="s">
        <v>2522</v>
      </c>
      <c r="D799" s="1" t="s">
        <v>2443</v>
      </c>
      <c r="E799" s="1" t="str">
        <f>VLOOKUP(B799,summary_livedata!A:T,1,FALSE)</f>
        <v>grid.259870.1</v>
      </c>
    </row>
    <row r="800" spans="1:5" x14ac:dyDescent="0.25">
      <c r="A800" s="1" t="s">
        <v>1207</v>
      </c>
      <c r="B800" s="1" t="s">
        <v>2525</v>
      </c>
      <c r="C800" s="1" t="s">
        <v>2524</v>
      </c>
      <c r="D800" s="1" t="s">
        <v>2443</v>
      </c>
      <c r="E800" s="1" t="str">
        <f>VLOOKUP(B800,summary_livedata!A:T,1,FALSE)</f>
        <v>grid.421386.a</v>
      </c>
    </row>
    <row r="801" spans="1:5" x14ac:dyDescent="0.25">
      <c r="A801" s="1" t="s">
        <v>1207</v>
      </c>
      <c r="B801" s="1" t="s">
        <v>2527</v>
      </c>
      <c r="C801" s="1" t="s">
        <v>2526</v>
      </c>
      <c r="D801" s="1" t="s">
        <v>2443</v>
      </c>
      <c r="E801" s="1" t="str">
        <f>VLOOKUP(B801,summary_livedata!A:T,1,FALSE)</f>
        <v>grid.260122.5</v>
      </c>
    </row>
    <row r="802" spans="1:5" x14ac:dyDescent="0.25">
      <c r="A802" s="1" t="s">
        <v>1207</v>
      </c>
      <c r="B802" s="1" t="s">
        <v>2529</v>
      </c>
      <c r="C802" s="1" t="s">
        <v>2528</v>
      </c>
      <c r="D802" s="1" t="s">
        <v>2443</v>
      </c>
      <c r="E802" s="1" t="str">
        <f>VLOOKUP(B802,summary_livedata!A:T,1,FALSE)</f>
        <v>grid.260235.0</v>
      </c>
    </row>
    <row r="803" spans="1:5" x14ac:dyDescent="0.25">
      <c r="A803" s="1" t="s">
        <v>1207</v>
      </c>
      <c r="B803" s="1" t="s">
        <v>2531</v>
      </c>
      <c r="C803" s="1" t="s">
        <v>2530</v>
      </c>
      <c r="D803" s="1" t="s">
        <v>2443</v>
      </c>
      <c r="E803" s="1" t="str">
        <f>VLOOKUP(B803,summary_livedata!A:T,1,FALSE)</f>
        <v>grid.9001.8</v>
      </c>
    </row>
    <row r="804" spans="1:5" x14ac:dyDescent="0.25">
      <c r="A804" s="1" t="s">
        <v>1207</v>
      </c>
      <c r="B804" s="1" t="s">
        <v>1657</v>
      </c>
      <c r="C804" s="1" t="s">
        <v>1656</v>
      </c>
      <c r="D804" s="1" t="s">
        <v>2443</v>
      </c>
      <c r="E804" s="1" t="str">
        <f>VLOOKUP(B804,summary_livedata!A:T,1,FALSE)</f>
        <v>grid.260238.d</v>
      </c>
    </row>
    <row r="805" spans="1:5" x14ac:dyDescent="0.25">
      <c r="A805" s="1" t="s">
        <v>1207</v>
      </c>
      <c r="B805" s="1" t="s">
        <v>2533</v>
      </c>
      <c r="C805" s="1" t="s">
        <v>2532</v>
      </c>
      <c r="D805" s="1" t="s">
        <v>2443</v>
      </c>
      <c r="E805" s="1" t="e">
        <f>VLOOKUP(B805,summary_livedata!A:T,1,FALSE)</f>
        <v>#N/A</v>
      </c>
    </row>
    <row r="806" spans="1:5" x14ac:dyDescent="0.25">
      <c r="A806" s="1" t="s">
        <v>1207</v>
      </c>
      <c r="B806" s="1" t="s">
        <v>2535</v>
      </c>
      <c r="C806" s="1" t="s">
        <v>2534</v>
      </c>
      <c r="D806" s="1" t="s">
        <v>2443</v>
      </c>
      <c r="E806" s="1" t="str">
        <f>VLOOKUP(B806,summary_livedata!A:T,1,FALSE)</f>
        <v>grid.261024.3</v>
      </c>
    </row>
    <row r="807" spans="1:5" x14ac:dyDescent="0.25">
      <c r="A807" s="1" t="s">
        <v>1207</v>
      </c>
      <c r="B807" s="1" t="s">
        <v>1661</v>
      </c>
      <c r="C807" s="1" t="s">
        <v>1660</v>
      </c>
      <c r="D807" s="1" t="s">
        <v>2443</v>
      </c>
      <c r="E807" s="1" t="str">
        <f>VLOOKUP(B807,summary_livedata!A:T,1,FALSE)</f>
        <v>grid.261037.1</v>
      </c>
    </row>
    <row r="808" spans="1:5" x14ac:dyDescent="0.25">
      <c r="A808" s="1" t="s">
        <v>1207</v>
      </c>
      <c r="B808" s="1" t="s">
        <v>2537</v>
      </c>
      <c r="C808" s="1" t="s">
        <v>2536</v>
      </c>
      <c r="D808" s="1" t="s">
        <v>2443</v>
      </c>
      <c r="E808" s="1" t="str">
        <f>VLOOKUP(B808,summary_livedata!A:T,1,FALSE)</f>
        <v>grid.261038.e</v>
      </c>
    </row>
    <row r="809" spans="1:5" x14ac:dyDescent="0.25">
      <c r="A809" s="1" t="s">
        <v>1207</v>
      </c>
      <c r="B809" s="1" t="s">
        <v>2539</v>
      </c>
      <c r="C809" s="1" t="s">
        <v>2538</v>
      </c>
      <c r="D809" s="1" t="s">
        <v>2443</v>
      </c>
      <c r="E809" s="1" t="str">
        <f>VLOOKUP(B809,summary_livedata!A:T,1,FALSE)</f>
        <v>grid.412308.c</v>
      </c>
    </row>
    <row r="810" spans="1:5" x14ac:dyDescent="0.25">
      <c r="A810" s="1" t="s">
        <v>1207</v>
      </c>
      <c r="B810" s="1" t="s">
        <v>2541</v>
      </c>
      <c r="C810" s="1" t="s">
        <v>2540</v>
      </c>
      <c r="D810" s="1" t="s">
        <v>2443</v>
      </c>
      <c r="E810" s="1" t="str">
        <f>VLOOKUP(B810,summary_livedata!A:T,1,FALSE)</f>
        <v>grid.423352.1</v>
      </c>
    </row>
    <row r="811" spans="1:5" x14ac:dyDescent="0.25">
      <c r="A811" s="1" t="s">
        <v>1207</v>
      </c>
      <c r="B811" s="1" t="s">
        <v>2543</v>
      </c>
      <c r="C811" s="1" t="s">
        <v>2542</v>
      </c>
      <c r="D811" s="1" t="s">
        <v>2443</v>
      </c>
      <c r="E811" s="1" t="str">
        <f>VLOOKUP(B811,summary_livedata!A:T,1,FALSE)</f>
        <v>grid.447377.4</v>
      </c>
    </row>
    <row r="812" spans="1:5" x14ac:dyDescent="0.25">
      <c r="A812" s="1" t="s">
        <v>1207</v>
      </c>
      <c r="B812" s="1" t="s">
        <v>2545</v>
      </c>
      <c r="C812" s="1" t="s">
        <v>2544</v>
      </c>
      <c r="D812" s="1" t="s">
        <v>2443</v>
      </c>
      <c r="E812" s="1" t="str">
        <f>VLOOKUP(B812,summary_livedata!A:T,1,FALSE)</f>
        <v>grid.423554.1</v>
      </c>
    </row>
    <row r="813" spans="1:5" x14ac:dyDescent="0.25">
      <c r="A813" s="1" t="s">
        <v>1207</v>
      </c>
      <c r="B813" s="1" t="s">
        <v>1671</v>
      </c>
      <c r="C813" s="1" t="s">
        <v>1670</v>
      </c>
      <c r="D813" s="1" t="s">
        <v>2443</v>
      </c>
      <c r="E813" s="1" t="str">
        <f>VLOOKUP(B813,summary_livedata!A:T,1,FALSE)</f>
        <v>grid.262103.4</v>
      </c>
    </row>
    <row r="814" spans="1:5" x14ac:dyDescent="0.25">
      <c r="A814" s="1" t="s">
        <v>1207</v>
      </c>
      <c r="B814" s="1" t="s">
        <v>2547</v>
      </c>
      <c r="C814" s="1" t="s">
        <v>2546</v>
      </c>
      <c r="D814" s="1" t="s">
        <v>2443</v>
      </c>
      <c r="E814" s="1" t="str">
        <f>VLOOKUP(B814,summary_livedata!A:T,1,FALSE)</f>
        <v>grid.421623.0</v>
      </c>
    </row>
    <row r="815" spans="1:5" x14ac:dyDescent="0.25">
      <c r="A815" s="1" t="s">
        <v>1207</v>
      </c>
      <c r="B815" s="1" t="s">
        <v>2549</v>
      </c>
      <c r="C815" s="1" t="s">
        <v>2548</v>
      </c>
      <c r="D815" s="1" t="s">
        <v>2443</v>
      </c>
      <c r="E815" s="1" t="str">
        <f>VLOOKUP(B815,summary_livedata!A:T,1,FALSE)</f>
        <v>grid.447668.f</v>
      </c>
    </row>
    <row r="816" spans="1:5" x14ac:dyDescent="0.25">
      <c r="A816" s="1" t="s">
        <v>1207</v>
      </c>
      <c r="B816" s="1" t="s">
        <v>2551</v>
      </c>
      <c r="C816" s="1" t="s">
        <v>2550</v>
      </c>
      <c r="D816" s="1" t="s">
        <v>2443</v>
      </c>
      <c r="E816" s="1" t="str">
        <f>VLOOKUP(B816,summary_livedata!A:T,1,FALSE)</f>
        <v>grid.263219.d</v>
      </c>
    </row>
    <row r="817" spans="1:5" x14ac:dyDescent="0.25">
      <c r="A817" s="1" t="s">
        <v>1207</v>
      </c>
      <c r="B817" s="1" t="s">
        <v>2553</v>
      </c>
      <c r="C817" s="1" t="s">
        <v>2552</v>
      </c>
      <c r="D817" s="1" t="s">
        <v>2443</v>
      </c>
      <c r="E817" s="1" t="str">
        <f>VLOOKUP(B817,summary_livedata!A:T,1,FALSE)</f>
        <v>grid.263467.2</v>
      </c>
    </row>
    <row r="818" spans="1:5" x14ac:dyDescent="0.25">
      <c r="A818" s="1" t="s">
        <v>1207</v>
      </c>
      <c r="B818" s="1" t="s">
        <v>2555</v>
      </c>
      <c r="C818" s="1" t="s">
        <v>2554</v>
      </c>
      <c r="D818" s="1" t="s">
        <v>2443</v>
      </c>
      <c r="E818" s="1" t="e">
        <f>VLOOKUP(B818,summary_livedata!A:T,1,FALSE)</f>
        <v>#N/A</v>
      </c>
    </row>
    <row r="819" spans="1:5" x14ac:dyDescent="0.25">
      <c r="A819" s="1" t="s">
        <v>1207</v>
      </c>
      <c r="B819" s="1" t="s">
        <v>2557</v>
      </c>
      <c r="C819" s="1" t="s">
        <v>2556</v>
      </c>
      <c r="D819" s="1" t="s">
        <v>2443</v>
      </c>
      <c r="E819" s="1" t="e">
        <f>VLOOKUP(B819,summary_livedata!A:T,1,FALSE)</f>
        <v>#N/A</v>
      </c>
    </row>
    <row r="820" spans="1:5" x14ac:dyDescent="0.25">
      <c r="A820" s="1" t="s">
        <v>1207</v>
      </c>
      <c r="B820" s="1" t="s">
        <v>1675</v>
      </c>
      <c r="C820" s="1" t="s">
        <v>1674</v>
      </c>
      <c r="D820" s="1" t="s">
        <v>2443</v>
      </c>
      <c r="E820" s="1" t="str">
        <f>VLOOKUP(B820,summary_livedata!A:T,1,FALSE)</f>
        <v>grid.263782.a</v>
      </c>
    </row>
    <row r="821" spans="1:5" x14ac:dyDescent="0.25">
      <c r="A821" s="1" t="s">
        <v>1207</v>
      </c>
      <c r="B821" s="1" t="s">
        <v>1680</v>
      </c>
      <c r="C821" s="1" t="s">
        <v>1679</v>
      </c>
      <c r="D821" s="1" t="s">
        <v>2443</v>
      </c>
      <c r="E821" s="1" t="str">
        <f>VLOOKUP(B821,summary_livedata!A:T,1,FALSE)</f>
        <v>grid.263880.7</v>
      </c>
    </row>
    <row r="822" spans="1:5" x14ac:dyDescent="0.25">
      <c r="A822" s="1" t="s">
        <v>1207</v>
      </c>
      <c r="B822" s="1" t="s">
        <v>2559</v>
      </c>
      <c r="C822" s="1" t="s">
        <v>2558</v>
      </c>
      <c r="D822" s="1" t="s">
        <v>2443</v>
      </c>
      <c r="E822" s="1" t="str">
        <f>VLOOKUP(B822,summary_livedata!A:T,1,FALSE)</f>
        <v>grid.263883.4</v>
      </c>
    </row>
    <row r="823" spans="1:5" x14ac:dyDescent="0.25">
      <c r="A823" s="1" t="s">
        <v>1207</v>
      </c>
      <c r="B823" s="1" t="s">
        <v>2561</v>
      </c>
      <c r="C823" s="1" t="s">
        <v>2560</v>
      </c>
      <c r="D823" s="1" t="s">
        <v>2443</v>
      </c>
      <c r="E823" s="1" t="e">
        <f>VLOOKUP(B823,summary_livedata!A:T,1,FALSE)</f>
        <v>#N/A</v>
      </c>
    </row>
    <row r="824" spans="1:5" x14ac:dyDescent="0.25">
      <c r="A824" s="1" t="s">
        <v>1207</v>
      </c>
      <c r="B824" s="1" t="s">
        <v>2563</v>
      </c>
      <c r="C824" s="1" t="s">
        <v>2562</v>
      </c>
      <c r="D824" s="1" t="s">
        <v>2443</v>
      </c>
      <c r="E824" s="1" t="e">
        <f>VLOOKUP(B824,summary_livedata!A:T,1,FALSE)</f>
        <v>#N/A</v>
      </c>
    </row>
    <row r="825" spans="1:5" x14ac:dyDescent="0.25">
      <c r="A825" s="1" t="s">
        <v>1207</v>
      </c>
      <c r="B825" s="1" t="s">
        <v>2565</v>
      </c>
      <c r="C825" s="1" t="s">
        <v>2564</v>
      </c>
      <c r="D825" s="1" t="s">
        <v>2443</v>
      </c>
      <c r="E825" s="1" t="str">
        <f>VLOOKUP(B825,summary_livedata!A:T,1,FALSE)</f>
        <v>grid.263934.9</v>
      </c>
    </row>
    <row r="826" spans="1:5" x14ac:dyDescent="0.25">
      <c r="A826" s="1" t="s">
        <v>1207</v>
      </c>
      <c r="B826" s="1" t="s">
        <v>2567</v>
      </c>
      <c r="C826" s="1" t="s">
        <v>2566</v>
      </c>
      <c r="D826" s="1" t="s">
        <v>2443</v>
      </c>
      <c r="E826" s="1" t="str">
        <f>VLOOKUP(B826,summary_livedata!A:T,1,FALSE)</f>
        <v>grid.427306.4</v>
      </c>
    </row>
    <row r="827" spans="1:5" x14ac:dyDescent="0.25">
      <c r="A827" s="1" t="s">
        <v>1207</v>
      </c>
      <c r="B827" s="1" t="s">
        <v>2569</v>
      </c>
      <c r="C827" s="1" t="s">
        <v>2568</v>
      </c>
      <c r="D827" s="1" t="s">
        <v>2443</v>
      </c>
      <c r="E827" s="1" t="str">
        <f>VLOOKUP(B827,summary_livedata!A:T,1,FALSE)</f>
        <v>grid.422621.1</v>
      </c>
    </row>
    <row r="828" spans="1:5" x14ac:dyDescent="0.25">
      <c r="A828" s="1" t="s">
        <v>1207</v>
      </c>
      <c r="B828" s="1" t="s">
        <v>2571</v>
      </c>
      <c r="C828" s="1" t="s">
        <v>2570</v>
      </c>
      <c r="D828" s="1" t="s">
        <v>2443</v>
      </c>
      <c r="E828" s="1" t="str">
        <f>VLOOKUP(B828,summary_livedata!A:T,1,FALSE)</f>
        <v>grid.422761.4</v>
      </c>
    </row>
    <row r="829" spans="1:5" x14ac:dyDescent="0.25">
      <c r="A829" s="1" t="s">
        <v>1207</v>
      </c>
      <c r="B829" s="1" t="s">
        <v>1682</v>
      </c>
      <c r="C829" s="1" t="s">
        <v>1681</v>
      </c>
      <c r="D829" s="1" t="s">
        <v>2443</v>
      </c>
      <c r="E829" s="1" t="str">
        <f>VLOOKUP(B829,summary_livedata!A:T,1,FALSE)</f>
        <v>grid.280741.8</v>
      </c>
    </row>
    <row r="830" spans="1:5" x14ac:dyDescent="0.25">
      <c r="A830" s="1" t="s">
        <v>1207</v>
      </c>
      <c r="B830" s="1" t="s">
        <v>2573</v>
      </c>
      <c r="C830" s="1" t="s">
        <v>2572</v>
      </c>
      <c r="D830" s="1" t="s">
        <v>2443</v>
      </c>
      <c r="E830" s="1" t="e">
        <f>VLOOKUP(B830,summary_livedata!A:T,1,FALSE)</f>
        <v>#N/A</v>
      </c>
    </row>
    <row r="831" spans="1:5" x14ac:dyDescent="0.25">
      <c r="A831" s="1" t="s">
        <v>1207</v>
      </c>
      <c r="B831" s="1" t="s">
        <v>2575</v>
      </c>
      <c r="C831" s="1" t="s">
        <v>2574</v>
      </c>
      <c r="D831" s="1" t="s">
        <v>2443</v>
      </c>
      <c r="E831" s="1" t="str">
        <f>VLOOKUP(B831,summary_livedata!A:T,1,FALSE)</f>
        <v>grid.264771.1</v>
      </c>
    </row>
    <row r="832" spans="1:5" x14ac:dyDescent="0.25">
      <c r="A832" s="1" t="s">
        <v>1207</v>
      </c>
      <c r="B832" s="1" t="s">
        <v>2577</v>
      </c>
      <c r="C832" s="1" t="s">
        <v>2576</v>
      </c>
      <c r="D832" s="1" t="s">
        <v>2443</v>
      </c>
      <c r="E832" s="1" t="str">
        <f>VLOOKUP(B832,summary_livedata!A:T,1,FALSE)</f>
        <v>grid.265109.9</v>
      </c>
    </row>
    <row r="833" spans="1:5" x14ac:dyDescent="0.25">
      <c r="A833" s="1" t="s">
        <v>1207</v>
      </c>
      <c r="B833" s="1" t="s">
        <v>2579</v>
      </c>
      <c r="C833" s="1" t="s">
        <v>2578</v>
      </c>
      <c r="D833" s="1" t="s">
        <v>2443</v>
      </c>
      <c r="E833" s="1" t="e">
        <f>VLOOKUP(B833,summary_livedata!A:T,1,FALSE)</f>
        <v>#N/A</v>
      </c>
    </row>
    <row r="834" spans="1:5" x14ac:dyDescent="0.25">
      <c r="A834" s="1" t="s">
        <v>1207</v>
      </c>
      <c r="B834" s="1" t="s">
        <v>1689</v>
      </c>
      <c r="C834" s="1" t="s">
        <v>1688</v>
      </c>
      <c r="D834" s="1" t="s">
        <v>2443</v>
      </c>
      <c r="E834" s="1" t="str">
        <f>VLOOKUP(B834,summary_livedata!A:T,1,FALSE)</f>
        <v>grid.265253.5</v>
      </c>
    </row>
    <row r="835" spans="1:5" x14ac:dyDescent="0.25">
      <c r="A835" s="1" t="s">
        <v>1207</v>
      </c>
      <c r="B835" s="1" t="s">
        <v>1696</v>
      </c>
      <c r="C835" s="1" t="s">
        <v>1695</v>
      </c>
      <c r="D835" s="1" t="s">
        <v>2443</v>
      </c>
      <c r="E835" s="1" t="str">
        <f>VLOOKUP(B835,summary_livedata!A:T,1,FALSE)</f>
        <v>grid.265963.d</v>
      </c>
    </row>
    <row r="836" spans="1:5" x14ac:dyDescent="0.25">
      <c r="A836" s="1" t="s">
        <v>1207</v>
      </c>
      <c r="B836" s="1" t="s">
        <v>1705</v>
      </c>
      <c r="C836" s="1" t="s">
        <v>1704</v>
      </c>
      <c r="D836" s="1" t="s">
        <v>2443</v>
      </c>
      <c r="E836" s="1" t="str">
        <f>VLOOKUP(B836,summary_livedata!A:T,1,FALSE)</f>
        <v>grid.266678.b</v>
      </c>
    </row>
    <row r="837" spans="1:5" x14ac:dyDescent="0.25">
      <c r="A837" s="1" t="s">
        <v>1207</v>
      </c>
      <c r="B837" s="1" t="s">
        <v>1736</v>
      </c>
      <c r="C837" s="1" t="s">
        <v>1735</v>
      </c>
      <c r="D837" s="1" t="s">
        <v>2443</v>
      </c>
      <c r="E837" s="1" t="str">
        <f>VLOOKUP(B837,summary_livedata!A:T,1,FALSE)</f>
        <v>grid.267550.3</v>
      </c>
    </row>
    <row r="838" spans="1:5" x14ac:dyDescent="0.25">
      <c r="A838" s="1" t="s">
        <v>1207</v>
      </c>
      <c r="B838" s="1" t="s">
        <v>1738</v>
      </c>
      <c r="C838" s="1" t="s">
        <v>1737</v>
      </c>
      <c r="D838" s="1" t="s">
        <v>2443</v>
      </c>
      <c r="E838" s="1" t="str">
        <f>VLOOKUP(B838,summary_livedata!A:T,1,FALSE)</f>
        <v>grid.267634.2</v>
      </c>
    </row>
    <row r="839" spans="1:5" x14ac:dyDescent="0.25">
      <c r="A839" s="1" t="s">
        <v>1207</v>
      </c>
      <c r="B839" s="1" t="s">
        <v>1741</v>
      </c>
      <c r="C839" s="1" t="s">
        <v>1740</v>
      </c>
      <c r="D839" s="1" t="s">
        <v>2443</v>
      </c>
      <c r="E839" s="1" t="str">
        <f>VLOOKUP(B839,summary_livedata!A:T,1,FALSE)</f>
        <v>grid.267895.7</v>
      </c>
    </row>
    <row r="840" spans="1:5" x14ac:dyDescent="0.25">
      <c r="A840" s="1" t="s">
        <v>1207</v>
      </c>
      <c r="B840" s="1" t="s">
        <v>2581</v>
      </c>
      <c r="C840" s="1" t="s">
        <v>2580</v>
      </c>
      <c r="D840" s="1" t="s">
        <v>2443</v>
      </c>
      <c r="E840" s="1" t="str">
        <f>VLOOKUP(B840,summary_livedata!A:T,1,FALSE)</f>
        <v>grid.267902.8</v>
      </c>
    </row>
    <row r="841" spans="1:5" x14ac:dyDescent="0.25">
      <c r="A841" s="1" t="s">
        <v>1207</v>
      </c>
      <c r="B841" s="1" t="s">
        <v>2583</v>
      </c>
      <c r="C841" s="1" t="s">
        <v>2582</v>
      </c>
      <c r="D841" s="1" t="s">
        <v>2443</v>
      </c>
      <c r="E841" s="1" t="e">
        <f>VLOOKUP(B841,summary_livedata!A:T,1,FALSE)</f>
        <v>#N/A</v>
      </c>
    </row>
    <row r="842" spans="1:5" x14ac:dyDescent="0.25">
      <c r="A842" s="1" t="s">
        <v>1207</v>
      </c>
      <c r="B842" s="1" t="s">
        <v>2585</v>
      </c>
      <c r="C842" s="1" t="s">
        <v>2584</v>
      </c>
      <c r="D842" s="1" t="s">
        <v>2443</v>
      </c>
      <c r="E842" s="1" t="str">
        <f>VLOOKUP(B842,summary_livedata!A:T,1,FALSE)</f>
        <v>grid.422456.3</v>
      </c>
    </row>
    <row r="843" spans="1:5" x14ac:dyDescent="0.25">
      <c r="A843" s="1" t="s">
        <v>1207</v>
      </c>
      <c r="B843" s="1" t="s">
        <v>1744</v>
      </c>
      <c r="C843" s="1" t="s">
        <v>1743</v>
      </c>
      <c r="D843" s="1" t="s">
        <v>2443</v>
      </c>
      <c r="E843" s="1" t="str">
        <f>VLOOKUP(B843,summary_livedata!A:T,1,FALSE)</f>
        <v>grid.427308.a</v>
      </c>
    </row>
    <row r="844" spans="1:5" x14ac:dyDescent="0.25">
      <c r="A844" s="1" t="s">
        <v>1207</v>
      </c>
      <c r="B844" s="1" t="s">
        <v>2587</v>
      </c>
      <c r="C844" s="1" t="s">
        <v>2586</v>
      </c>
      <c r="D844" s="1" t="s">
        <v>2443</v>
      </c>
      <c r="E844" s="1" t="str">
        <f>VLOOKUP(B844,summary_livedata!A:T,1,FALSE)</f>
        <v>grid.268249.3</v>
      </c>
    </row>
    <row r="845" spans="1:5" x14ac:dyDescent="0.25">
      <c r="A845" s="1" t="s">
        <v>1207</v>
      </c>
      <c r="B845" s="1" t="s">
        <v>2589</v>
      </c>
      <c r="C845" s="1" t="s">
        <v>2588</v>
      </c>
      <c r="D845" s="1" t="s">
        <v>2443</v>
      </c>
      <c r="E845" s="1" t="e">
        <f>VLOOKUP(B845,summary_livedata!A:T,1,FALSE)</f>
        <v>#N/A</v>
      </c>
    </row>
    <row r="846" spans="1:5" x14ac:dyDescent="0.25">
      <c r="A846" s="1" t="s">
        <v>1207</v>
      </c>
      <c r="B846" s="1" t="s">
        <v>2591</v>
      </c>
      <c r="C846" s="1" t="s">
        <v>2590</v>
      </c>
      <c r="D846" s="1" t="s">
        <v>2443</v>
      </c>
      <c r="E846" s="1" t="str">
        <f>VLOOKUP(B846,summary_livedata!A:T,1,FALSE)</f>
        <v>grid.268294.3</v>
      </c>
    </row>
    <row r="847" spans="1:5" x14ac:dyDescent="0.25">
      <c r="A847" s="1" t="s">
        <v>1207</v>
      </c>
      <c r="B847" s="1" t="s">
        <v>2593</v>
      </c>
      <c r="C847" s="1" t="s">
        <v>2592</v>
      </c>
      <c r="D847" s="1" t="s">
        <v>2443</v>
      </c>
      <c r="E847" s="1" t="str">
        <f>VLOOKUP(B847,summary_livedata!A:T,1,FALSE)</f>
        <v>grid.268355.f</v>
      </c>
    </row>
    <row r="848" spans="1:5" x14ac:dyDescent="0.25">
      <c r="A848" s="1" t="s">
        <v>1207</v>
      </c>
      <c r="B848" s="1" t="s">
        <v>1210</v>
      </c>
      <c r="C848" s="1" t="s">
        <v>1209</v>
      </c>
      <c r="D848" s="1" t="s">
        <v>2594</v>
      </c>
      <c r="E848" s="1" t="str">
        <f>VLOOKUP(B848,summary_livedata!A:T,1,FALSE)</f>
        <v>grid.251984.3</v>
      </c>
    </row>
    <row r="849" spans="1:5" x14ac:dyDescent="0.25">
      <c r="A849" s="1" t="s">
        <v>1207</v>
      </c>
      <c r="B849" s="1" t="s">
        <v>2596</v>
      </c>
      <c r="C849" s="1" t="s">
        <v>2595</v>
      </c>
      <c r="D849" s="1" t="s">
        <v>2594</v>
      </c>
      <c r="E849" s="1" t="e">
        <f>VLOOKUP(B849,summary_livedata!A:T,1,FALSE)</f>
        <v>#N/A</v>
      </c>
    </row>
    <row r="850" spans="1:5" x14ac:dyDescent="0.25">
      <c r="A850" s="1" t="s">
        <v>1207</v>
      </c>
      <c r="B850" s="1" t="s">
        <v>2598</v>
      </c>
      <c r="C850" s="1" t="s">
        <v>2597</v>
      </c>
      <c r="D850" s="1" t="s">
        <v>2594</v>
      </c>
      <c r="E850" s="1" t="e">
        <f>VLOOKUP(B850,summary_livedata!A:T,1,FALSE)</f>
        <v>#N/A</v>
      </c>
    </row>
    <row r="851" spans="1:5" x14ac:dyDescent="0.25">
      <c r="A851" s="1" t="s">
        <v>1207</v>
      </c>
      <c r="B851" s="1" t="s">
        <v>2600</v>
      </c>
      <c r="C851" s="1" t="s">
        <v>2599</v>
      </c>
      <c r="D851" s="1" t="s">
        <v>2594</v>
      </c>
      <c r="E851" s="1" t="e">
        <f>VLOOKUP(B851,summary_livedata!A:T,1,FALSE)</f>
        <v>#N/A</v>
      </c>
    </row>
    <row r="852" spans="1:5" x14ac:dyDescent="0.25">
      <c r="A852" s="1" t="s">
        <v>1207</v>
      </c>
      <c r="B852" s="1" t="s">
        <v>2602</v>
      </c>
      <c r="C852" s="1" t="s">
        <v>2601</v>
      </c>
      <c r="D852" s="1" t="s">
        <v>2594</v>
      </c>
      <c r="E852" s="1" t="str">
        <f>VLOOKUP(B852,summary_livedata!A:T,1,FALSE)</f>
        <v>grid.462334.4</v>
      </c>
    </row>
    <row r="853" spans="1:5" x14ac:dyDescent="0.25">
      <c r="A853" s="1" t="s">
        <v>1207</v>
      </c>
      <c r="B853" s="1" t="s">
        <v>2604</v>
      </c>
      <c r="C853" s="1" t="s">
        <v>2603</v>
      </c>
      <c r="D853" s="1" t="s">
        <v>2594</v>
      </c>
      <c r="E853" s="1" t="str">
        <f>VLOOKUP(B853,summary_livedata!A:T,1,FALSE)</f>
        <v>grid.468711.d</v>
      </c>
    </row>
    <row r="854" spans="1:5" x14ac:dyDescent="0.25">
      <c r="A854" s="1" t="s">
        <v>1207</v>
      </c>
      <c r="B854" s="1" t="s">
        <v>2606</v>
      </c>
      <c r="C854" s="1" t="s">
        <v>2605</v>
      </c>
      <c r="D854" s="1" t="s">
        <v>2594</v>
      </c>
      <c r="E854" s="1" t="str">
        <f>VLOOKUP(B854,summary_livedata!A:T,1,FALSE)</f>
        <v>grid.255368.f</v>
      </c>
    </row>
    <row r="855" spans="1:5" x14ac:dyDescent="0.25">
      <c r="A855" s="1" t="s">
        <v>1207</v>
      </c>
      <c r="B855" s="1" t="s">
        <v>2608</v>
      </c>
      <c r="C855" s="1" t="s">
        <v>2607</v>
      </c>
      <c r="D855" s="1" t="s">
        <v>2594</v>
      </c>
      <c r="E855" s="1" t="str">
        <f>VLOOKUP(B855,summary_livedata!A:T,1,FALSE)</f>
        <v>grid.418641.e</v>
      </c>
    </row>
    <row r="856" spans="1:5" x14ac:dyDescent="0.25">
      <c r="A856" s="1" t="s">
        <v>1207</v>
      </c>
      <c r="B856" s="1" t="s">
        <v>2610</v>
      </c>
      <c r="C856" s="1" t="s">
        <v>2609</v>
      </c>
      <c r="D856" s="1" t="s">
        <v>2594</v>
      </c>
      <c r="E856" s="1" t="str">
        <f>VLOOKUP(B856,summary_livedata!A:T,1,FALSE)</f>
        <v>grid.256033.1</v>
      </c>
    </row>
    <row r="857" spans="1:5" x14ac:dyDescent="0.25">
      <c r="A857" s="1" t="s">
        <v>1207</v>
      </c>
      <c r="B857" s="1" t="s">
        <v>2612</v>
      </c>
      <c r="C857" s="1" t="s">
        <v>2611</v>
      </c>
      <c r="D857" s="1" t="s">
        <v>2594</v>
      </c>
      <c r="E857" s="1" t="str">
        <f>VLOOKUP(B857,summary_livedata!A:T,1,FALSE)</f>
        <v>grid.462519.d</v>
      </c>
    </row>
    <row r="858" spans="1:5" x14ac:dyDescent="0.25">
      <c r="A858" s="1" t="s">
        <v>1207</v>
      </c>
      <c r="B858" s="1" t="s">
        <v>2614</v>
      </c>
      <c r="C858" s="1" t="s">
        <v>2613</v>
      </c>
      <c r="D858" s="1" t="s">
        <v>2594</v>
      </c>
      <c r="E858" s="1" t="str">
        <f>VLOOKUP(B858,summary_livedata!A:T,1,FALSE)</f>
        <v>grid.422814.9</v>
      </c>
    </row>
    <row r="859" spans="1:5" x14ac:dyDescent="0.25">
      <c r="A859" s="1" t="s">
        <v>1207</v>
      </c>
      <c r="B859" s="1" t="s">
        <v>2126</v>
      </c>
      <c r="C859" s="1" t="s">
        <v>2125</v>
      </c>
      <c r="D859" s="1" t="s">
        <v>2594</v>
      </c>
      <c r="E859" s="1" t="e">
        <f>VLOOKUP(B859,summary_livedata!A:T,1,FALSE)</f>
        <v>#N/A</v>
      </c>
    </row>
    <row r="860" spans="1:5" x14ac:dyDescent="0.25">
      <c r="A860" s="1" t="s">
        <v>1207</v>
      </c>
      <c r="B860" s="1" t="s">
        <v>2616</v>
      </c>
      <c r="C860" s="1" t="s">
        <v>2615</v>
      </c>
      <c r="D860" s="1" t="s">
        <v>2594</v>
      </c>
      <c r="E860" s="1" t="str">
        <f>VLOOKUP(B860,summary_livedata!A:T,1,FALSE)</f>
        <v>grid.422809.5</v>
      </c>
    </row>
    <row r="861" spans="1:5" x14ac:dyDescent="0.25">
      <c r="A861" s="1" t="s">
        <v>1207</v>
      </c>
      <c r="B861" s="1" t="s">
        <v>2618</v>
      </c>
      <c r="C861" s="1" t="s">
        <v>2617</v>
      </c>
      <c r="D861" s="1" t="s">
        <v>2594</v>
      </c>
      <c r="E861" s="1" t="str">
        <f>VLOOKUP(B861,summary_livedata!A:T,1,FALSE)</f>
        <v>grid.261110.5</v>
      </c>
    </row>
    <row r="862" spans="1:5" x14ac:dyDescent="0.25">
      <c r="A862" s="1" t="s">
        <v>1207</v>
      </c>
      <c r="B862" s="1" t="s">
        <v>2620</v>
      </c>
      <c r="C862" s="1" t="s">
        <v>2619</v>
      </c>
      <c r="D862" s="1" t="s">
        <v>2594</v>
      </c>
      <c r="E862" s="1" t="str">
        <f>VLOOKUP(B862,summary_livedata!A:T,1,FALSE)</f>
        <v>grid.469090.2</v>
      </c>
    </row>
    <row r="863" spans="1:5" x14ac:dyDescent="0.25">
      <c r="A863" s="1" t="s">
        <v>1207</v>
      </c>
      <c r="B863" s="1" t="s">
        <v>2622</v>
      </c>
      <c r="C863" s="1" t="s">
        <v>2621</v>
      </c>
      <c r="D863" s="1" t="s">
        <v>2594</v>
      </c>
      <c r="E863" s="1" t="str">
        <f>VLOOKUP(B863,summary_livedata!A:T,1,FALSE)</f>
        <v>grid.436538.f</v>
      </c>
    </row>
    <row r="864" spans="1:5" x14ac:dyDescent="0.25">
      <c r="A864" s="1" t="s">
        <v>1207</v>
      </c>
      <c r="B864" s="1" t="s">
        <v>2624</v>
      </c>
      <c r="C864" s="1" t="s">
        <v>2623</v>
      </c>
      <c r="D864" s="1" t="s">
        <v>2594</v>
      </c>
      <c r="E864" s="1" t="str">
        <f>VLOOKUP(B864,summary_livedata!A:T,1,FALSE)</f>
        <v>grid.449599.c</v>
      </c>
    </row>
    <row r="865" spans="1:5" x14ac:dyDescent="0.25">
      <c r="A865" s="1" t="s">
        <v>1207</v>
      </c>
      <c r="B865" s="1" t="s">
        <v>2626</v>
      </c>
      <c r="C865" s="1" t="s">
        <v>2625</v>
      </c>
      <c r="D865" s="1" t="s">
        <v>2594</v>
      </c>
      <c r="E865" s="1" t="str">
        <f>VLOOKUP(B865,summary_livedata!A:T,1,FALSE)</f>
        <v>grid.469048.7</v>
      </c>
    </row>
    <row r="866" spans="1:5" x14ac:dyDescent="0.25">
      <c r="A866" s="1" t="s">
        <v>1207</v>
      </c>
      <c r="B866" s="1" t="s">
        <v>2628</v>
      </c>
      <c r="C866" s="1" t="s">
        <v>2627</v>
      </c>
      <c r="D866" s="1" t="s">
        <v>2594</v>
      </c>
      <c r="E866" s="1" t="e">
        <f>VLOOKUP(B866,summary_livedata!A:T,1,FALSE)</f>
        <v>#N/A</v>
      </c>
    </row>
    <row r="867" spans="1:5" x14ac:dyDescent="0.25">
      <c r="A867" s="1" t="s">
        <v>1207</v>
      </c>
      <c r="B867" s="1" t="s">
        <v>2630</v>
      </c>
      <c r="C867" s="1" t="s">
        <v>2629</v>
      </c>
      <c r="D867" s="1" t="s">
        <v>2594</v>
      </c>
      <c r="E867" s="1" t="str">
        <f>VLOOKUP(B867,summary_livedata!A:T,1,FALSE)</f>
        <v>grid.427333.2</v>
      </c>
    </row>
    <row r="868" spans="1:5" x14ac:dyDescent="0.25">
      <c r="A868" s="1" t="s">
        <v>1207</v>
      </c>
      <c r="B868" s="1" t="s">
        <v>2632</v>
      </c>
      <c r="C868" s="1" t="s">
        <v>2631</v>
      </c>
      <c r="D868" s="1" t="s">
        <v>2594</v>
      </c>
      <c r="E868" s="1" t="str">
        <f>VLOOKUP(B868,summary_livedata!A:T,1,FALSE)</f>
        <v>grid.440984.5</v>
      </c>
    </row>
    <row r="869" spans="1:5" x14ac:dyDescent="0.25">
      <c r="A869" s="1" t="s">
        <v>1207</v>
      </c>
      <c r="B869" s="1" t="s">
        <v>2634</v>
      </c>
      <c r="C869" s="1" t="s">
        <v>2633</v>
      </c>
      <c r="D869" s="1" t="s">
        <v>2594</v>
      </c>
      <c r="E869" s="1" t="str">
        <f>VLOOKUP(B869,summary_livedata!A:T,1,FALSE)</f>
        <v>grid.421818.6</v>
      </c>
    </row>
    <row r="870" spans="1:5" x14ac:dyDescent="0.25">
      <c r="A870" s="1" t="s">
        <v>1207</v>
      </c>
      <c r="B870" s="1" t="s">
        <v>2260</v>
      </c>
      <c r="C870" s="1" t="s">
        <v>2259</v>
      </c>
      <c r="D870" s="1" t="s">
        <v>2594</v>
      </c>
      <c r="E870" s="1" t="str">
        <f>VLOOKUP(B870,summary_livedata!A:T,1,FALSE)</f>
        <v>grid.422077.4</v>
      </c>
    </row>
    <row r="871" spans="1:5" x14ac:dyDescent="0.25">
      <c r="A871" s="1" t="s">
        <v>1207</v>
      </c>
      <c r="B871" s="1" t="s">
        <v>2636</v>
      </c>
      <c r="C871" s="1" t="s">
        <v>2635</v>
      </c>
      <c r="D871" s="1" t="s">
        <v>2594</v>
      </c>
      <c r="E871" s="1" t="str">
        <f>VLOOKUP(B871,summary_livedata!A:T,1,FALSE)</f>
        <v>grid.263832.e</v>
      </c>
    </row>
    <row r="872" spans="1:5" x14ac:dyDescent="0.25">
      <c r="A872" s="1" t="s">
        <v>1207</v>
      </c>
      <c r="B872" s="1" t="s">
        <v>665</v>
      </c>
      <c r="C872" s="1" t="s">
        <v>1223</v>
      </c>
      <c r="D872" s="1" t="s">
        <v>2594</v>
      </c>
      <c r="E872" s="1" t="str">
        <f>VLOOKUP(B872,summary_livedata!A:T,1,FALSE)</f>
        <v>grid.70738.3b</v>
      </c>
    </row>
    <row r="873" spans="1:5" x14ac:dyDescent="0.25">
      <c r="A873" s="1" t="s">
        <v>1207</v>
      </c>
      <c r="B873" s="1" t="s">
        <v>1225</v>
      </c>
      <c r="C873" s="1" t="s">
        <v>1224</v>
      </c>
      <c r="D873" s="1" t="s">
        <v>2594</v>
      </c>
      <c r="E873" s="1" t="str">
        <f>VLOOKUP(B873,summary_livedata!A:T,1,FALSE)</f>
        <v>grid.265896.6</v>
      </c>
    </row>
    <row r="874" spans="1:5" x14ac:dyDescent="0.25">
      <c r="A874" s="1" t="s">
        <v>1207</v>
      </c>
      <c r="B874" s="1" t="s">
        <v>2638</v>
      </c>
      <c r="C874" s="1" t="s">
        <v>2637</v>
      </c>
      <c r="D874" s="1" t="s">
        <v>2594</v>
      </c>
      <c r="E874" s="1" t="str">
        <f>VLOOKUP(B874,summary_livedata!A:T,1,FALSE)</f>
        <v>grid.266746.7</v>
      </c>
    </row>
    <row r="875" spans="1:5" x14ac:dyDescent="0.25">
      <c r="A875" s="1" t="s">
        <v>1207</v>
      </c>
      <c r="B875" s="1" t="s">
        <v>2640</v>
      </c>
      <c r="C875" s="1" t="s">
        <v>2639</v>
      </c>
      <c r="D875" s="1" t="s">
        <v>2594</v>
      </c>
      <c r="E875" s="1" t="str">
        <f>VLOOKUP(B875,summary_livedata!A:T,1,FALSE)</f>
        <v>grid.266861.d</v>
      </c>
    </row>
    <row r="876" spans="1:5" x14ac:dyDescent="0.25">
      <c r="A876" s="1" t="s">
        <v>1207</v>
      </c>
      <c r="B876" s="1" t="s">
        <v>2642</v>
      </c>
      <c r="C876" s="1" t="s">
        <v>2641</v>
      </c>
      <c r="D876" s="1" t="s">
        <v>2594</v>
      </c>
      <c r="E876" s="1" t="str">
        <f>VLOOKUP(B876,summary_livedata!A:T,1,FALSE)</f>
        <v>grid.267119.a</v>
      </c>
    </row>
    <row r="877" spans="1:5" x14ac:dyDescent="0.25">
      <c r="A877" s="1" t="s">
        <v>1207</v>
      </c>
      <c r="B877" s="1" t="s">
        <v>413</v>
      </c>
      <c r="C877" s="1" t="s">
        <v>1739</v>
      </c>
      <c r="D877" s="1" t="s">
        <v>2594</v>
      </c>
      <c r="E877" s="1" t="str">
        <f>VLOOKUP(B877,summary_livedata!A:T,1,FALSE)</f>
        <v>grid.53857.3c</v>
      </c>
    </row>
    <row r="878" spans="1:5" x14ac:dyDescent="0.25">
      <c r="A878" s="1" t="s">
        <v>1207</v>
      </c>
      <c r="B878" s="1" t="s">
        <v>2645</v>
      </c>
      <c r="C878" s="1" t="s">
        <v>2644</v>
      </c>
      <c r="D878" s="1" t="s">
        <v>2643</v>
      </c>
      <c r="E878" s="1" t="e">
        <f>VLOOKUP(B878,summary_livedata!A:T,1,FALSE)</f>
        <v>#N/A</v>
      </c>
    </row>
    <row r="879" spans="1:5" x14ac:dyDescent="0.25">
      <c r="A879" s="1" t="s">
        <v>1207</v>
      </c>
      <c r="B879" s="1" t="s">
        <v>2647</v>
      </c>
      <c r="C879" s="1" t="s">
        <v>2646</v>
      </c>
      <c r="D879" s="1" t="s">
        <v>2643</v>
      </c>
      <c r="E879" s="1" t="e">
        <f>VLOOKUP(B879,summary_livedata!A:T,1,FALSE)</f>
        <v>#N/A</v>
      </c>
    </row>
    <row r="880" spans="1:5" x14ac:dyDescent="0.25">
      <c r="A880" s="1" t="s">
        <v>1207</v>
      </c>
      <c r="B880" s="1" t="s">
        <v>2649</v>
      </c>
      <c r="C880" s="1" t="s">
        <v>2648</v>
      </c>
      <c r="D880" s="1" t="s">
        <v>2643</v>
      </c>
      <c r="E880" s="1" t="e">
        <f>VLOOKUP(B880,summary_livedata!A:T,1,FALSE)</f>
        <v>#N/A</v>
      </c>
    </row>
    <row r="881" spans="1:5" x14ac:dyDescent="0.25">
      <c r="A881" s="1" t="s">
        <v>1207</v>
      </c>
      <c r="B881" s="1" t="s">
        <v>2651</v>
      </c>
      <c r="C881" s="1" t="s">
        <v>2650</v>
      </c>
      <c r="D881" s="1" t="s">
        <v>2643</v>
      </c>
      <c r="E881" s="1" t="e">
        <f>VLOOKUP(B881,summary_livedata!A:T,1,FALSE)</f>
        <v>#N/A</v>
      </c>
    </row>
    <row r="882" spans="1:5" x14ac:dyDescent="0.25">
      <c r="A882" s="1" t="s">
        <v>1207</v>
      </c>
      <c r="B882" s="1" t="s">
        <v>2653</v>
      </c>
      <c r="C882" s="1" t="s">
        <v>2652</v>
      </c>
      <c r="D882" s="1" t="s">
        <v>2643</v>
      </c>
      <c r="E882" s="1" t="e">
        <f>VLOOKUP(B882,summary_livedata!A:T,1,FALSE)</f>
        <v>#N/A</v>
      </c>
    </row>
    <row r="883" spans="1:5" x14ac:dyDescent="0.25">
      <c r="A883" s="1" t="s">
        <v>1207</v>
      </c>
      <c r="B883" s="1" t="s">
        <v>2655</v>
      </c>
      <c r="C883" s="1" t="s">
        <v>2654</v>
      </c>
      <c r="D883" s="1" t="s">
        <v>2643</v>
      </c>
      <c r="E883" s="1" t="e">
        <f>VLOOKUP(B883,summary_livedata!A:T,1,FALSE)</f>
        <v>#N/A</v>
      </c>
    </row>
    <row r="884" spans="1:5" x14ac:dyDescent="0.25">
      <c r="A884" s="1" t="s">
        <v>1207</v>
      </c>
      <c r="B884" s="1" t="s">
        <v>2657</v>
      </c>
      <c r="C884" s="1" t="s">
        <v>2656</v>
      </c>
      <c r="D884" s="1" t="s">
        <v>2643</v>
      </c>
      <c r="E884" s="1" t="e">
        <f>VLOOKUP(B884,summary_livedata!A:T,1,FALSE)</f>
        <v>#N/A</v>
      </c>
    </row>
    <row r="885" spans="1:5" x14ac:dyDescent="0.25">
      <c r="A885" s="1" t="s">
        <v>1207</v>
      </c>
      <c r="B885" s="1" t="s">
        <v>2659</v>
      </c>
      <c r="C885" s="1" t="s">
        <v>2658</v>
      </c>
      <c r="D885" s="1" t="s">
        <v>2643</v>
      </c>
      <c r="E885" s="1" t="e">
        <f>VLOOKUP(B885,summary_livedata!A:T,1,FALSE)</f>
        <v>#N/A</v>
      </c>
    </row>
    <row r="886" spans="1:5" x14ac:dyDescent="0.25">
      <c r="A886" s="1" t="s">
        <v>1207</v>
      </c>
      <c r="B886" s="1" t="s">
        <v>1802</v>
      </c>
      <c r="C886" s="1" t="s">
        <v>1801</v>
      </c>
      <c r="D886" s="1" t="s">
        <v>2643</v>
      </c>
      <c r="E886" s="1" t="str">
        <f>VLOOKUP(B886,summary_livedata!A:T,1,FALSE)</f>
        <v>grid.423092.e</v>
      </c>
    </row>
    <row r="887" spans="1:5" x14ac:dyDescent="0.25">
      <c r="A887" s="1" t="s">
        <v>1207</v>
      </c>
      <c r="B887" s="1" t="s">
        <v>2661</v>
      </c>
      <c r="C887" s="1" t="s">
        <v>2660</v>
      </c>
      <c r="D887" s="1" t="s">
        <v>2643</v>
      </c>
      <c r="E887" s="1" t="e">
        <f>VLOOKUP(B887,summary_livedata!A:T,1,FALSE)</f>
        <v>#N/A</v>
      </c>
    </row>
    <row r="888" spans="1:5" x14ac:dyDescent="0.25">
      <c r="A888" s="1" t="s">
        <v>1207</v>
      </c>
      <c r="B888" s="1" t="s">
        <v>2663</v>
      </c>
      <c r="C888" s="1" t="s">
        <v>2662</v>
      </c>
      <c r="D888" s="1" t="s">
        <v>2643</v>
      </c>
      <c r="E888" s="1" t="e">
        <f>VLOOKUP(B888,summary_livedata!A:T,1,FALSE)</f>
        <v>#N/A</v>
      </c>
    </row>
    <row r="889" spans="1:5" x14ac:dyDescent="0.25">
      <c r="A889" s="1" t="s">
        <v>1207</v>
      </c>
      <c r="B889" s="1" t="s">
        <v>2665</v>
      </c>
      <c r="C889" s="1" t="s">
        <v>2664</v>
      </c>
      <c r="D889" s="1" t="s">
        <v>2643</v>
      </c>
      <c r="E889" s="1" t="e">
        <f>VLOOKUP(B889,summary_livedata!A:T,1,FALSE)</f>
        <v>#N/A</v>
      </c>
    </row>
    <row r="890" spans="1:5" x14ac:dyDescent="0.25">
      <c r="A890" s="1" t="s">
        <v>1207</v>
      </c>
      <c r="B890" s="1" t="s">
        <v>2667</v>
      </c>
      <c r="C890" s="1" t="s">
        <v>2666</v>
      </c>
      <c r="D890" s="1" t="s">
        <v>2643</v>
      </c>
      <c r="E890" s="1" t="e">
        <f>VLOOKUP(B890,summary_livedata!A:T,1,FALSE)</f>
        <v>#N/A</v>
      </c>
    </row>
    <row r="891" spans="1:5" x14ac:dyDescent="0.25">
      <c r="A891" s="1" t="s">
        <v>1207</v>
      </c>
      <c r="B891" s="1" t="s">
        <v>2669</v>
      </c>
      <c r="C891" s="1" t="s">
        <v>2668</v>
      </c>
      <c r="D891" s="1" t="s">
        <v>2643</v>
      </c>
      <c r="E891" s="1" t="e">
        <f>VLOOKUP(B891,summary_livedata!A:T,1,FALSE)</f>
        <v>#N/A</v>
      </c>
    </row>
    <row r="892" spans="1:5" x14ac:dyDescent="0.25">
      <c r="A892" s="1" t="s">
        <v>1207</v>
      </c>
      <c r="B892" s="1" t="s">
        <v>2671</v>
      </c>
      <c r="C892" s="1" t="s">
        <v>2670</v>
      </c>
      <c r="D892" s="1" t="s">
        <v>2643</v>
      </c>
      <c r="E892" s="1" t="e">
        <f>VLOOKUP(B892,summary_livedata!A:T,1,FALSE)</f>
        <v>#N/A</v>
      </c>
    </row>
    <row r="893" spans="1:5" x14ac:dyDescent="0.25">
      <c r="A893" s="1" t="s">
        <v>1207</v>
      </c>
      <c r="B893" s="1" t="s">
        <v>1316</v>
      </c>
      <c r="C893" s="1" t="s">
        <v>1315</v>
      </c>
      <c r="D893" s="1" t="s">
        <v>2643</v>
      </c>
      <c r="E893" s="1" t="str">
        <f>VLOOKUP(B893,summary_livedata!A:T,1,FALSE)</f>
        <v>grid.421412.0</v>
      </c>
    </row>
    <row r="894" spans="1:5" x14ac:dyDescent="0.25">
      <c r="A894" s="1" t="s">
        <v>1207</v>
      </c>
      <c r="B894" s="1" t="s">
        <v>2673</v>
      </c>
      <c r="C894" s="1" t="s">
        <v>2672</v>
      </c>
      <c r="D894" s="1" t="s">
        <v>2643</v>
      </c>
      <c r="E894" s="1" t="e">
        <f>VLOOKUP(B894,summary_livedata!A:T,1,FALSE)</f>
        <v>#N/A</v>
      </c>
    </row>
    <row r="895" spans="1:5" x14ac:dyDescent="0.25">
      <c r="A895" s="1" t="s">
        <v>1207</v>
      </c>
      <c r="B895" s="1" t="s">
        <v>2675</v>
      </c>
      <c r="C895" s="1" t="s">
        <v>2674</v>
      </c>
      <c r="D895" s="1" t="s">
        <v>2643</v>
      </c>
      <c r="E895" s="1" t="e">
        <f>VLOOKUP(B895,summary_livedata!A:T,1,FALSE)</f>
        <v>#N/A</v>
      </c>
    </row>
    <row r="896" spans="1:5" x14ac:dyDescent="0.25">
      <c r="A896" s="1" t="s">
        <v>1207</v>
      </c>
      <c r="B896" s="1" t="s">
        <v>2677</v>
      </c>
      <c r="C896" s="1" t="s">
        <v>2676</v>
      </c>
      <c r="D896" s="1" t="s">
        <v>2643</v>
      </c>
      <c r="E896" s="1" t="e">
        <f>VLOOKUP(B896,summary_livedata!A:T,1,FALSE)</f>
        <v>#N/A</v>
      </c>
    </row>
    <row r="897" spans="1:5" x14ac:dyDescent="0.25">
      <c r="A897" s="1" t="s">
        <v>1207</v>
      </c>
      <c r="B897" s="1" t="s">
        <v>2679</v>
      </c>
      <c r="C897" s="1" t="s">
        <v>2678</v>
      </c>
      <c r="D897" s="1" t="s">
        <v>2643</v>
      </c>
      <c r="E897" s="1" t="e">
        <f>VLOOKUP(B897,summary_livedata!A:T,1,FALSE)</f>
        <v>#N/A</v>
      </c>
    </row>
    <row r="898" spans="1:5" x14ac:dyDescent="0.25">
      <c r="A898" s="1" t="s">
        <v>1207</v>
      </c>
      <c r="B898" s="1" t="s">
        <v>2681</v>
      </c>
      <c r="C898" s="1" t="s">
        <v>2680</v>
      </c>
      <c r="D898" s="1" t="s">
        <v>2643</v>
      </c>
      <c r="E898" s="1" t="e">
        <f>VLOOKUP(B898,summary_livedata!A:T,1,FALSE)</f>
        <v>#N/A</v>
      </c>
    </row>
    <row r="899" spans="1:5" x14ac:dyDescent="0.25">
      <c r="A899" s="1" t="s">
        <v>1207</v>
      </c>
      <c r="B899" s="1" t="s">
        <v>1946</v>
      </c>
      <c r="C899" s="1" t="s">
        <v>1945</v>
      </c>
      <c r="D899" s="1" t="s">
        <v>2643</v>
      </c>
      <c r="E899" s="1" t="str">
        <f>VLOOKUP(B899,summary_livedata!A:T,1,FALSE)</f>
        <v>grid.446741.4</v>
      </c>
    </row>
    <row r="900" spans="1:5" x14ac:dyDescent="0.25">
      <c r="A900" s="1" t="s">
        <v>1207</v>
      </c>
      <c r="B900" s="1" t="s">
        <v>2683</v>
      </c>
      <c r="C900" s="1" t="s">
        <v>2682</v>
      </c>
      <c r="D900" s="1" t="s">
        <v>2643</v>
      </c>
      <c r="E900" s="1" t="e">
        <f>VLOOKUP(B900,summary_livedata!A:T,1,FALSE)</f>
        <v>#N/A</v>
      </c>
    </row>
    <row r="901" spans="1:5" x14ac:dyDescent="0.25">
      <c r="A901" s="1" t="s">
        <v>1207</v>
      </c>
      <c r="B901" s="1" t="s">
        <v>2685</v>
      </c>
      <c r="C901" s="1" t="s">
        <v>2684</v>
      </c>
      <c r="D901" s="1" t="s">
        <v>2643</v>
      </c>
      <c r="E901" s="1" t="e">
        <f>VLOOKUP(B901,summary_livedata!A:T,1,FALSE)</f>
        <v>#N/A</v>
      </c>
    </row>
    <row r="902" spans="1:5" x14ac:dyDescent="0.25">
      <c r="A902" s="1" t="s">
        <v>1207</v>
      </c>
      <c r="B902" s="1" t="s">
        <v>2687</v>
      </c>
      <c r="C902" s="1" t="s">
        <v>2686</v>
      </c>
      <c r="D902" s="1" t="s">
        <v>2643</v>
      </c>
      <c r="E902" s="1" t="e">
        <f>VLOOKUP(B902,summary_livedata!A:T,1,FALSE)</f>
        <v>#N/A</v>
      </c>
    </row>
    <row r="903" spans="1:5" x14ac:dyDescent="0.25">
      <c r="A903" s="1" t="s">
        <v>1207</v>
      </c>
      <c r="B903" s="1" t="s">
        <v>2689</v>
      </c>
      <c r="C903" s="1" t="s">
        <v>2688</v>
      </c>
      <c r="D903" s="1" t="s">
        <v>2643</v>
      </c>
      <c r="E903" s="1" t="e">
        <f>VLOOKUP(B903,summary_livedata!A:T,1,FALSE)</f>
        <v>#N/A</v>
      </c>
    </row>
    <row r="904" spans="1:5" x14ac:dyDescent="0.25">
      <c r="A904" s="1" t="s">
        <v>1207</v>
      </c>
      <c r="B904" s="1" t="s">
        <v>376</v>
      </c>
      <c r="C904" s="1" t="s">
        <v>1343</v>
      </c>
      <c r="D904" s="1" t="s">
        <v>2643</v>
      </c>
      <c r="E904" s="1" t="str">
        <f>VLOOKUP(B904,summary_livedata!A:T,1,FALSE)</f>
        <v>grid.256304.6</v>
      </c>
    </row>
    <row r="905" spans="1:5" x14ac:dyDescent="0.25">
      <c r="A905" s="1" t="s">
        <v>1207</v>
      </c>
      <c r="B905" s="1" t="s">
        <v>2691</v>
      </c>
      <c r="C905" s="1" t="s">
        <v>2690</v>
      </c>
      <c r="D905" s="1" t="s">
        <v>2643</v>
      </c>
      <c r="E905" s="1" t="e">
        <f>VLOOKUP(B905,summary_livedata!A:T,1,FALSE)</f>
        <v>#N/A</v>
      </c>
    </row>
    <row r="906" spans="1:5" x14ac:dyDescent="0.25">
      <c r="A906" s="1" t="s">
        <v>1207</v>
      </c>
      <c r="B906" s="1" t="s">
        <v>2503</v>
      </c>
      <c r="C906" s="1" t="s">
        <v>2502</v>
      </c>
      <c r="D906" s="1" t="s">
        <v>2643</v>
      </c>
      <c r="E906" s="1" t="e">
        <f>VLOOKUP(B906,summary_livedata!A:T,1,FALSE)</f>
        <v>#N/A</v>
      </c>
    </row>
    <row r="907" spans="1:5" x14ac:dyDescent="0.25">
      <c r="A907" s="1" t="s">
        <v>1207</v>
      </c>
      <c r="B907" s="1" t="s">
        <v>2693</v>
      </c>
      <c r="C907" s="1" t="s">
        <v>2692</v>
      </c>
      <c r="D907" s="1" t="s">
        <v>2643</v>
      </c>
      <c r="E907" s="1" t="e">
        <f>VLOOKUP(B907,summary_livedata!A:T,1,FALSE)</f>
        <v>#N/A</v>
      </c>
    </row>
    <row r="908" spans="1:5" x14ac:dyDescent="0.25">
      <c r="A908" s="1" t="s">
        <v>1207</v>
      </c>
      <c r="B908" s="1" t="s">
        <v>2695</v>
      </c>
      <c r="C908" s="1" t="s">
        <v>2694</v>
      </c>
      <c r="D908" s="1" t="s">
        <v>2643</v>
      </c>
      <c r="E908" s="1" t="e">
        <f>VLOOKUP(B908,summary_livedata!A:T,1,FALSE)</f>
        <v>#N/A</v>
      </c>
    </row>
    <row r="909" spans="1:5" x14ac:dyDescent="0.25">
      <c r="A909" s="1" t="s">
        <v>1207</v>
      </c>
      <c r="B909" s="1" t="s">
        <v>2697</v>
      </c>
      <c r="C909" s="1" t="s">
        <v>2696</v>
      </c>
      <c r="D909" s="1" t="s">
        <v>2643</v>
      </c>
      <c r="E909" s="1" t="e">
        <f>VLOOKUP(B909,summary_livedata!A:T,1,FALSE)</f>
        <v>#N/A</v>
      </c>
    </row>
    <row r="910" spans="1:5" x14ac:dyDescent="0.25">
      <c r="A910" s="1" t="s">
        <v>1207</v>
      </c>
      <c r="B910" s="1" t="s">
        <v>2699</v>
      </c>
      <c r="C910" s="1" t="s">
        <v>2698</v>
      </c>
      <c r="D910" s="1" t="s">
        <v>2643</v>
      </c>
      <c r="E910" s="1" t="e">
        <f>VLOOKUP(B910,summary_livedata!A:T,1,FALSE)</f>
        <v>#N/A</v>
      </c>
    </row>
    <row r="911" spans="1:5" x14ac:dyDescent="0.25">
      <c r="A911" s="1" t="s">
        <v>1207</v>
      </c>
      <c r="B911" s="1" t="s">
        <v>2701</v>
      </c>
      <c r="C911" s="1" t="s">
        <v>2700</v>
      </c>
      <c r="D911" s="1" t="s">
        <v>2643</v>
      </c>
      <c r="E911" s="1" t="e">
        <f>VLOOKUP(B911,summary_livedata!A:T,1,FALSE)</f>
        <v>#N/A</v>
      </c>
    </row>
    <row r="912" spans="1:5" x14ac:dyDescent="0.25">
      <c r="A912" s="1" t="s">
        <v>1207</v>
      </c>
      <c r="B912" s="1" t="s">
        <v>2056</v>
      </c>
      <c r="C912" s="1" t="s">
        <v>2055</v>
      </c>
      <c r="D912" s="1" t="s">
        <v>2643</v>
      </c>
      <c r="E912" s="1" t="str">
        <f>VLOOKUP(B912,summary_livedata!A:T,1,FALSE)</f>
        <v>grid.435926.f</v>
      </c>
    </row>
    <row r="913" spans="1:5" x14ac:dyDescent="0.25">
      <c r="A913" s="1" t="s">
        <v>1207</v>
      </c>
      <c r="B913" s="1" t="s">
        <v>2062</v>
      </c>
      <c r="C913" s="1" t="s">
        <v>2061</v>
      </c>
      <c r="D913" s="1" t="s">
        <v>2643</v>
      </c>
      <c r="E913" s="1" t="str">
        <f>VLOOKUP(B913,summary_livedata!A:T,1,FALSE)</f>
        <v>grid.443941.f</v>
      </c>
    </row>
    <row r="914" spans="1:5" x14ac:dyDescent="0.25">
      <c r="A914" s="1" t="s">
        <v>1207</v>
      </c>
      <c r="B914" s="1" t="s">
        <v>2703</v>
      </c>
      <c r="C914" s="1" t="s">
        <v>2702</v>
      </c>
      <c r="D914" s="1" t="s">
        <v>2643</v>
      </c>
      <c r="E914" s="1" t="e">
        <f>VLOOKUP(B914,summary_livedata!A:T,1,FALSE)</f>
        <v>#N/A</v>
      </c>
    </row>
    <row r="915" spans="1:5" x14ac:dyDescent="0.25">
      <c r="A915" s="1" t="s">
        <v>1207</v>
      </c>
      <c r="B915" s="1" t="s">
        <v>2705</v>
      </c>
      <c r="C915" s="1" t="s">
        <v>2704</v>
      </c>
      <c r="D915" s="1" t="s">
        <v>2643</v>
      </c>
      <c r="E915" s="1" t="e">
        <f>VLOOKUP(B915,summary_livedata!A:T,1,FALSE)</f>
        <v>#N/A</v>
      </c>
    </row>
    <row r="916" spans="1:5" x14ac:dyDescent="0.25">
      <c r="A916" s="1" t="s">
        <v>1207</v>
      </c>
      <c r="B916" s="1" t="s">
        <v>2084</v>
      </c>
      <c r="C916" s="1" t="s">
        <v>2083</v>
      </c>
      <c r="D916" s="1" t="s">
        <v>2643</v>
      </c>
      <c r="E916" s="1" t="str">
        <f>VLOOKUP(B916,summary_livedata!A:T,1,FALSE)</f>
        <v>grid.454613.1</v>
      </c>
    </row>
    <row r="917" spans="1:5" x14ac:dyDescent="0.25">
      <c r="A917" s="1" t="s">
        <v>1207</v>
      </c>
      <c r="B917" s="1" t="s">
        <v>2707</v>
      </c>
      <c r="C917" s="1" t="s">
        <v>2706</v>
      </c>
      <c r="D917" s="1" t="s">
        <v>2643</v>
      </c>
      <c r="E917" s="1" t="e">
        <f>VLOOKUP(B917,summary_livedata!A:T,1,FALSE)</f>
        <v>#N/A</v>
      </c>
    </row>
    <row r="918" spans="1:5" x14ac:dyDescent="0.25">
      <c r="A918" s="1" t="s">
        <v>1207</v>
      </c>
      <c r="B918" s="1" t="s">
        <v>2709</v>
      </c>
      <c r="C918" s="1" t="s">
        <v>2708</v>
      </c>
      <c r="D918" s="1" t="s">
        <v>2643</v>
      </c>
      <c r="E918" s="1" t="e">
        <f>VLOOKUP(B918,summary_livedata!A:T,1,FALSE)</f>
        <v>#N/A</v>
      </c>
    </row>
    <row r="919" spans="1:5" x14ac:dyDescent="0.25">
      <c r="A919" s="1" t="s">
        <v>1207</v>
      </c>
      <c r="B919" s="1" t="s">
        <v>2711</v>
      </c>
      <c r="C919" s="1" t="s">
        <v>2710</v>
      </c>
      <c r="D919" s="1" t="s">
        <v>2643</v>
      </c>
      <c r="E919" s="1" t="e">
        <f>VLOOKUP(B919,summary_livedata!A:T,1,FALSE)</f>
        <v>#N/A</v>
      </c>
    </row>
    <row r="920" spans="1:5" x14ac:dyDescent="0.25">
      <c r="A920" s="1" t="s">
        <v>1207</v>
      </c>
      <c r="B920" s="1" t="s">
        <v>2713</v>
      </c>
      <c r="C920" s="1" t="s">
        <v>2712</v>
      </c>
      <c r="D920" s="1" t="s">
        <v>2643</v>
      </c>
      <c r="E920" s="1" t="e">
        <f>VLOOKUP(B920,summary_livedata!A:T,1,FALSE)</f>
        <v>#N/A</v>
      </c>
    </row>
    <row r="921" spans="1:5" x14ac:dyDescent="0.25">
      <c r="A921" s="1" t="s">
        <v>1207</v>
      </c>
      <c r="B921" s="1" t="s">
        <v>2715</v>
      </c>
      <c r="C921" s="1" t="s">
        <v>2714</v>
      </c>
      <c r="D921" s="1" t="s">
        <v>2643</v>
      </c>
      <c r="E921" s="1" t="e">
        <f>VLOOKUP(B921,summary_livedata!A:T,1,FALSE)</f>
        <v>#N/A</v>
      </c>
    </row>
    <row r="922" spans="1:5" x14ac:dyDescent="0.25">
      <c r="A922" s="1" t="s">
        <v>1207</v>
      </c>
      <c r="B922" s="1" t="s">
        <v>2156</v>
      </c>
      <c r="C922" s="1" t="s">
        <v>2155</v>
      </c>
      <c r="D922" s="1" t="s">
        <v>2643</v>
      </c>
      <c r="E922" s="1" t="e">
        <f>VLOOKUP(B922,summary_livedata!A:T,1,FALSE)</f>
        <v>#N/A</v>
      </c>
    </row>
    <row r="923" spans="1:5" x14ac:dyDescent="0.25">
      <c r="A923" s="1" t="s">
        <v>1207</v>
      </c>
      <c r="B923" s="1" t="s">
        <v>2717</v>
      </c>
      <c r="C923" s="1" t="s">
        <v>2716</v>
      </c>
      <c r="D923" s="1" t="s">
        <v>2643</v>
      </c>
      <c r="E923" s="1" t="e">
        <f>VLOOKUP(B923,summary_livedata!A:T,1,FALSE)</f>
        <v>#N/A</v>
      </c>
    </row>
    <row r="924" spans="1:5" x14ac:dyDescent="0.25">
      <c r="A924" s="1" t="s">
        <v>1207</v>
      </c>
      <c r="B924" s="1" t="s">
        <v>2719</v>
      </c>
      <c r="C924" s="1" t="s">
        <v>2718</v>
      </c>
      <c r="D924" s="1" t="s">
        <v>2643</v>
      </c>
      <c r="E924" s="1" t="e">
        <f>VLOOKUP(B924,summary_livedata!A:T,1,FALSE)</f>
        <v>#N/A</v>
      </c>
    </row>
    <row r="925" spans="1:5" x14ac:dyDescent="0.25">
      <c r="A925" s="1" t="s">
        <v>1207</v>
      </c>
      <c r="B925" s="1" t="s">
        <v>2721</v>
      </c>
      <c r="C925" s="1" t="s">
        <v>2720</v>
      </c>
      <c r="D925" s="1" t="s">
        <v>2643</v>
      </c>
      <c r="E925" s="1" t="e">
        <f>VLOOKUP(B925,summary_livedata!A:T,1,FALSE)</f>
        <v>#N/A</v>
      </c>
    </row>
    <row r="926" spans="1:5" x14ac:dyDescent="0.25">
      <c r="A926" s="1" t="s">
        <v>1207</v>
      </c>
      <c r="B926" s="1" t="s">
        <v>2723</v>
      </c>
      <c r="C926" s="1" t="s">
        <v>2722</v>
      </c>
      <c r="D926" s="1" t="s">
        <v>2643</v>
      </c>
      <c r="E926" s="1" t="e">
        <f>VLOOKUP(B926,summary_livedata!A:T,1,FALSE)</f>
        <v>#N/A</v>
      </c>
    </row>
    <row r="927" spans="1:5" x14ac:dyDescent="0.25">
      <c r="A927" s="1" t="s">
        <v>1207</v>
      </c>
      <c r="B927" s="1" t="s">
        <v>2725</v>
      </c>
      <c r="C927" s="1" t="s">
        <v>2724</v>
      </c>
      <c r="D927" s="1" t="s">
        <v>2643</v>
      </c>
      <c r="E927" s="1" t="e">
        <f>VLOOKUP(B927,summary_livedata!A:T,1,FALSE)</f>
        <v>#N/A</v>
      </c>
    </row>
    <row r="928" spans="1:5" x14ac:dyDescent="0.25">
      <c r="A928" s="1" t="s">
        <v>1207</v>
      </c>
      <c r="B928" s="1" t="s">
        <v>2727</v>
      </c>
      <c r="C928" s="1" t="s">
        <v>2726</v>
      </c>
      <c r="D928" s="1" t="s">
        <v>2643</v>
      </c>
      <c r="E928" s="1" t="e">
        <f>VLOOKUP(B928,summary_livedata!A:T,1,FALSE)</f>
        <v>#N/A</v>
      </c>
    </row>
    <row r="929" spans="1:5" x14ac:dyDescent="0.25">
      <c r="A929" s="1" t="s">
        <v>1207</v>
      </c>
      <c r="B929" s="1" t="s">
        <v>2729</v>
      </c>
      <c r="C929" s="1" t="s">
        <v>2728</v>
      </c>
      <c r="D929" s="1" t="s">
        <v>2643</v>
      </c>
      <c r="E929" s="1" t="e">
        <f>VLOOKUP(B929,summary_livedata!A:T,1,FALSE)</f>
        <v>#N/A</v>
      </c>
    </row>
    <row r="930" spans="1:5" x14ac:dyDescent="0.25">
      <c r="A930" s="1" t="s">
        <v>1207</v>
      </c>
      <c r="B930" s="1" t="s">
        <v>2731</v>
      </c>
      <c r="C930" s="1" t="s">
        <v>2730</v>
      </c>
      <c r="D930" s="1" t="s">
        <v>2643</v>
      </c>
      <c r="E930" s="1" t="e">
        <f>VLOOKUP(B930,summary_livedata!A:T,1,FALSE)</f>
        <v>#N/A</v>
      </c>
    </row>
    <row r="931" spans="1:5" x14ac:dyDescent="0.25">
      <c r="A931" s="1" t="s">
        <v>1207</v>
      </c>
      <c r="B931" s="1" t="s">
        <v>2733</v>
      </c>
      <c r="C931" s="1" t="s">
        <v>2732</v>
      </c>
      <c r="D931" s="1" t="s">
        <v>2643</v>
      </c>
      <c r="E931" s="1" t="e">
        <f>VLOOKUP(B931,summary_livedata!A:T,1,FALSE)</f>
        <v>#N/A</v>
      </c>
    </row>
    <row r="932" spans="1:5" x14ac:dyDescent="0.25">
      <c r="A932" s="1" t="s">
        <v>1207</v>
      </c>
      <c r="B932" s="1" t="s">
        <v>2278</v>
      </c>
      <c r="C932" s="1" t="s">
        <v>2277</v>
      </c>
      <c r="D932" s="1" t="s">
        <v>2643</v>
      </c>
      <c r="E932" s="1" t="e">
        <f>VLOOKUP(B932,summary_livedata!A:T,1,FALSE)</f>
        <v>#N/A</v>
      </c>
    </row>
    <row r="933" spans="1:5" x14ac:dyDescent="0.25">
      <c r="A933" s="1" t="s">
        <v>1207</v>
      </c>
      <c r="B933" s="1" t="s">
        <v>2735</v>
      </c>
      <c r="C933" s="1" t="s">
        <v>2734</v>
      </c>
      <c r="D933" s="1" t="s">
        <v>2643</v>
      </c>
      <c r="E933" s="1" t="e">
        <f>VLOOKUP(B933,summary_livedata!A:T,1,FALSE)</f>
        <v>#N/A</v>
      </c>
    </row>
    <row r="934" spans="1:5" x14ac:dyDescent="0.25">
      <c r="A934" s="1" t="s">
        <v>1207</v>
      </c>
      <c r="B934" s="1" t="s">
        <v>2737</v>
      </c>
      <c r="C934" s="1" t="s">
        <v>2736</v>
      </c>
      <c r="D934" s="1" t="s">
        <v>2643</v>
      </c>
      <c r="E934" s="1" t="e">
        <f>VLOOKUP(B934,summary_livedata!A:T,1,FALSE)</f>
        <v>#N/A</v>
      </c>
    </row>
    <row r="935" spans="1:5" x14ac:dyDescent="0.25">
      <c r="A935" s="1" t="s">
        <v>1207</v>
      </c>
      <c r="B935" s="1" t="s">
        <v>2739</v>
      </c>
      <c r="C935" s="1" t="s">
        <v>2738</v>
      </c>
      <c r="D935" s="1" t="s">
        <v>2643</v>
      </c>
      <c r="E935" s="1" t="e">
        <f>VLOOKUP(B935,summary_livedata!A:T,1,FALSE)</f>
        <v>#N/A</v>
      </c>
    </row>
    <row r="936" spans="1:5" x14ac:dyDescent="0.25">
      <c r="A936" s="1" t="s">
        <v>1207</v>
      </c>
      <c r="B936" s="1" t="s">
        <v>2342</v>
      </c>
      <c r="C936" s="1" t="s">
        <v>2341</v>
      </c>
      <c r="D936" s="1" t="s">
        <v>2643</v>
      </c>
      <c r="E936" s="1" t="str">
        <f>VLOOKUP(B936,summary_livedata!A:T,1,FALSE)</f>
        <v>grid.421854.e</v>
      </c>
    </row>
    <row r="937" spans="1:5" x14ac:dyDescent="0.25">
      <c r="A937" s="1" t="s">
        <v>1207</v>
      </c>
      <c r="B937" s="1" t="s">
        <v>2741</v>
      </c>
      <c r="C937" s="1" t="s">
        <v>2740</v>
      </c>
      <c r="D937" s="1" t="s">
        <v>2643</v>
      </c>
      <c r="E937" s="1" t="e">
        <f>VLOOKUP(B937,summary_livedata!A:T,1,FALSE)</f>
        <v>#N/A</v>
      </c>
    </row>
    <row r="938" spans="1:5" x14ac:dyDescent="0.25">
      <c r="A938" s="1" t="s">
        <v>1207</v>
      </c>
      <c r="B938" s="1" t="s">
        <v>2743</v>
      </c>
      <c r="C938" s="1" t="s">
        <v>2742</v>
      </c>
      <c r="D938" s="1" t="s">
        <v>2643</v>
      </c>
      <c r="E938" s="1" t="e">
        <f>VLOOKUP(B938,summary_livedata!A:T,1,FALSE)</f>
        <v>#N/A</v>
      </c>
    </row>
    <row r="939" spans="1:5" x14ac:dyDescent="0.25">
      <c r="A939" s="1" t="s">
        <v>1207</v>
      </c>
      <c r="B939" s="1" t="s">
        <v>2745</v>
      </c>
      <c r="C939" s="1" t="s">
        <v>2744</v>
      </c>
      <c r="D939" s="1" t="s">
        <v>2643</v>
      </c>
      <c r="E939" s="1" t="e">
        <f>VLOOKUP(B939,summary_livedata!A:T,1,FALSE)</f>
        <v>#N/A</v>
      </c>
    </row>
    <row r="940" spans="1:5" x14ac:dyDescent="0.25">
      <c r="A940" s="1" t="s">
        <v>1207</v>
      </c>
      <c r="B940" s="1" t="s">
        <v>2747</v>
      </c>
      <c r="C940" s="1" t="s">
        <v>2746</v>
      </c>
      <c r="D940" s="1" t="s">
        <v>2643</v>
      </c>
      <c r="E940" s="1" t="e">
        <f>VLOOKUP(B940,summary_livedata!A:T,1,FALSE)</f>
        <v>#N/A</v>
      </c>
    </row>
    <row r="941" spans="1:5" x14ac:dyDescent="0.25">
      <c r="A941" s="1" t="s">
        <v>1207</v>
      </c>
      <c r="B941" s="1" t="s">
        <v>1550</v>
      </c>
      <c r="C941" s="1" t="s">
        <v>1549</v>
      </c>
      <c r="D941" s="1" t="s">
        <v>2643</v>
      </c>
      <c r="E941" s="1" t="str">
        <f>VLOOKUP(B941,summary_livedata!A:T,1,FALSE)</f>
        <v>grid.268456.b</v>
      </c>
    </row>
    <row r="942" spans="1:5" x14ac:dyDescent="0.25">
      <c r="A942" s="1" t="s">
        <v>1207</v>
      </c>
      <c r="B942" s="1" t="s">
        <v>102</v>
      </c>
      <c r="C942" s="1" t="s">
        <v>1554</v>
      </c>
      <c r="D942" s="1" t="s">
        <v>2748</v>
      </c>
      <c r="E942" s="1" t="str">
        <f>VLOOKUP(B942,summary_livedata!A:T,1,FALSE)</f>
        <v>grid.215654.1</v>
      </c>
    </row>
    <row r="943" spans="1:5" x14ac:dyDescent="0.25">
      <c r="A943" s="1" t="s">
        <v>1207</v>
      </c>
      <c r="B943" s="1" t="s">
        <v>329</v>
      </c>
      <c r="C943" s="1" t="s">
        <v>2749</v>
      </c>
      <c r="D943" s="1" t="s">
        <v>2748</v>
      </c>
      <c r="E943" s="1" t="str">
        <f>VLOOKUP(B943,summary_livedata!A:T,1,FALSE)</f>
        <v>grid.252546.2</v>
      </c>
    </row>
    <row r="944" spans="1:5" x14ac:dyDescent="0.25">
      <c r="A944" s="1" t="s">
        <v>1207</v>
      </c>
      <c r="B944" s="1" t="s">
        <v>713</v>
      </c>
      <c r="C944" s="1" t="s">
        <v>714</v>
      </c>
      <c r="D944" s="1" t="s">
        <v>2748</v>
      </c>
      <c r="E944" s="1" t="str">
        <f>VLOOKUP(B944,summary_livedata!A:T,1,FALSE)</f>
        <v>grid.252890.4</v>
      </c>
    </row>
    <row r="945" spans="1:5" x14ac:dyDescent="0.25">
      <c r="A945" s="1" t="s">
        <v>1207</v>
      </c>
      <c r="B945" s="1" t="s">
        <v>756</v>
      </c>
      <c r="C945" s="1" t="s">
        <v>1608</v>
      </c>
      <c r="D945" s="1" t="s">
        <v>2748</v>
      </c>
      <c r="E945" s="1" t="str">
        <f>VLOOKUP(B945,summary_livedata!A:T,1,FALSE)</f>
        <v>grid.264260.4</v>
      </c>
    </row>
    <row r="946" spans="1:5" x14ac:dyDescent="0.25">
      <c r="A946" s="1" t="s">
        <v>1207</v>
      </c>
      <c r="B946" s="1" t="s">
        <v>795</v>
      </c>
      <c r="C946" s="1" t="s">
        <v>2750</v>
      </c>
      <c r="D946" s="1" t="s">
        <v>2748</v>
      </c>
      <c r="E946" s="1" t="str">
        <f>VLOOKUP(B946,summary_livedata!A:T,1,FALSE)</f>
        <v>grid.208226.c</v>
      </c>
    </row>
    <row r="947" spans="1:5" x14ac:dyDescent="0.25">
      <c r="A947" s="1" t="s">
        <v>1207</v>
      </c>
      <c r="B947" s="1" t="s">
        <v>72</v>
      </c>
      <c r="C947" s="1" t="s">
        <v>1555</v>
      </c>
      <c r="D947" s="1" t="s">
        <v>2748</v>
      </c>
      <c r="E947" s="1" t="str">
        <f>VLOOKUP(B947,summary_livedata!A:T,1,FALSE)</f>
        <v>grid.189504.1</v>
      </c>
    </row>
    <row r="948" spans="1:5" x14ac:dyDescent="0.25">
      <c r="A948" s="1" t="s">
        <v>1207</v>
      </c>
      <c r="B948" s="1" t="s">
        <v>693</v>
      </c>
      <c r="C948" s="1" t="s">
        <v>694</v>
      </c>
      <c r="D948" s="1" t="s">
        <v>2748</v>
      </c>
      <c r="E948" s="1" t="str">
        <f>VLOOKUP(B948,summary_livedata!A:T,1,FALSE)</f>
        <v>grid.253264.4</v>
      </c>
    </row>
    <row r="949" spans="1:5" x14ac:dyDescent="0.25">
      <c r="A949" s="1" t="s">
        <v>1207</v>
      </c>
      <c r="B949" s="1" t="s">
        <v>110</v>
      </c>
      <c r="C949" s="1" t="s">
        <v>111</v>
      </c>
      <c r="D949" s="1" t="s">
        <v>2748</v>
      </c>
      <c r="E949" s="1" t="str">
        <f>VLOOKUP(B949,summary_livedata!A:T,1,FALSE)</f>
        <v>grid.40263.33</v>
      </c>
    </row>
    <row r="950" spans="1:5" x14ac:dyDescent="0.25">
      <c r="A950" s="1" t="s">
        <v>1207</v>
      </c>
      <c r="B950" s="1" t="s">
        <v>112</v>
      </c>
      <c r="C950" s="1" t="s">
        <v>1556</v>
      </c>
      <c r="D950" s="1" t="s">
        <v>2748</v>
      </c>
      <c r="E950" s="1" t="str">
        <f>VLOOKUP(B950,summary_livedata!A:T,1,FALSE)</f>
        <v>grid.20861.3d</v>
      </c>
    </row>
    <row r="951" spans="1:5" x14ac:dyDescent="0.25">
      <c r="A951" s="1" t="s">
        <v>1207</v>
      </c>
      <c r="B951" s="1" t="s">
        <v>153</v>
      </c>
      <c r="C951" s="1" t="s">
        <v>1557</v>
      </c>
      <c r="D951" s="1" t="s">
        <v>2748</v>
      </c>
      <c r="E951" s="1" t="str">
        <f>VLOOKUP(B951,summary_livedata!A:T,1,FALSE)</f>
        <v>grid.147455.6</v>
      </c>
    </row>
    <row r="952" spans="1:5" x14ac:dyDescent="0.25">
      <c r="A952" s="1" t="s">
        <v>1207</v>
      </c>
      <c r="B952" s="1" t="s">
        <v>145</v>
      </c>
      <c r="C952" s="1" t="s">
        <v>1558</v>
      </c>
      <c r="D952" s="1" t="s">
        <v>2748</v>
      </c>
      <c r="E952" s="1" t="str">
        <f>VLOOKUP(B952,summary_livedata!A:T,1,FALSE)</f>
        <v>grid.67105.35</v>
      </c>
    </row>
    <row r="953" spans="1:5" x14ac:dyDescent="0.25">
      <c r="A953" s="1" t="s">
        <v>1207</v>
      </c>
      <c r="B953" s="1" t="s">
        <v>299</v>
      </c>
      <c r="C953" s="1" t="s">
        <v>300</v>
      </c>
      <c r="D953" s="1" t="s">
        <v>2748</v>
      </c>
      <c r="E953" s="1" t="str">
        <f>VLOOKUP(B953,summary_livedata!A:T,1,FALSE)</f>
        <v>grid.26090.3d</v>
      </c>
    </row>
    <row r="954" spans="1:5" x14ac:dyDescent="0.25">
      <c r="A954" s="1" t="s">
        <v>1207</v>
      </c>
      <c r="B954" s="1" t="s">
        <v>506</v>
      </c>
      <c r="C954" s="1" t="s">
        <v>1620</v>
      </c>
      <c r="D954" s="1" t="s">
        <v>2748</v>
      </c>
      <c r="E954" s="1" t="str">
        <f>VLOOKUP(B954,summary_livedata!A:T,1,FALSE)</f>
        <v>grid.254549.b</v>
      </c>
    </row>
    <row r="955" spans="1:5" x14ac:dyDescent="0.25">
      <c r="A955" s="1" t="s">
        <v>1207</v>
      </c>
      <c r="B955" s="1" t="s">
        <v>165</v>
      </c>
      <c r="C955" s="1" t="s">
        <v>1621</v>
      </c>
      <c r="D955" s="1" t="s">
        <v>2748</v>
      </c>
      <c r="E955" s="1" t="str">
        <f>VLOOKUP(B955,summary_livedata!A:T,1,FALSE)</f>
        <v>grid.47894.36</v>
      </c>
    </row>
    <row r="956" spans="1:5" x14ac:dyDescent="0.25">
      <c r="A956" s="1" t="s">
        <v>1207</v>
      </c>
      <c r="B956" s="1" t="s">
        <v>42</v>
      </c>
      <c r="C956" s="1" t="s">
        <v>1559</v>
      </c>
      <c r="D956" s="1" t="s">
        <v>2748</v>
      </c>
      <c r="E956" s="1" t="str">
        <f>VLOOKUP(B956,summary_livedata!A:T,1,FALSE)</f>
        <v>grid.21729.3f</v>
      </c>
    </row>
    <row r="957" spans="1:5" x14ac:dyDescent="0.25">
      <c r="A957" s="1" t="s">
        <v>1207</v>
      </c>
      <c r="B957" s="1" t="s">
        <v>28</v>
      </c>
      <c r="C957" s="1" t="s">
        <v>1560</v>
      </c>
      <c r="D957" s="1" t="s">
        <v>2748</v>
      </c>
      <c r="E957" s="1" t="str">
        <f>VLOOKUP(B957,summary_livedata!A:T,1,FALSE)</f>
        <v>grid.5386.8</v>
      </c>
    </row>
    <row r="958" spans="1:5" x14ac:dyDescent="0.25">
      <c r="A958" s="1" t="s">
        <v>1207</v>
      </c>
      <c r="B958" s="1" t="s">
        <v>281</v>
      </c>
      <c r="C958" s="1" t="s">
        <v>282</v>
      </c>
      <c r="D958" s="1" t="s">
        <v>2748</v>
      </c>
      <c r="E958" s="1" t="str">
        <f>VLOOKUP(B958,summary_livedata!A:T,1,FALSE)</f>
        <v>grid.254880.3</v>
      </c>
    </row>
    <row r="959" spans="1:5" x14ac:dyDescent="0.25">
      <c r="A959" s="1" t="s">
        <v>1207</v>
      </c>
      <c r="B959" s="1" t="s">
        <v>316</v>
      </c>
      <c r="C959" s="1" t="s">
        <v>317</v>
      </c>
      <c r="D959" s="1" t="s">
        <v>2748</v>
      </c>
      <c r="E959" s="1" t="str">
        <f>VLOOKUP(B959,summary_livedata!A:T,1,FALSE)</f>
        <v>grid.166341.7</v>
      </c>
    </row>
    <row r="960" spans="1:5" x14ac:dyDescent="0.25">
      <c r="A960" s="1" t="s">
        <v>1207</v>
      </c>
      <c r="B960" s="1" t="s">
        <v>54</v>
      </c>
      <c r="C960" s="1" t="s">
        <v>55</v>
      </c>
      <c r="D960" s="1" t="s">
        <v>2748</v>
      </c>
      <c r="E960" s="1" t="str">
        <f>VLOOKUP(B960,summary_livedata!A:T,1,FALSE)</f>
        <v>grid.26009.3d</v>
      </c>
    </row>
    <row r="961" spans="1:5" x14ac:dyDescent="0.25">
      <c r="A961" s="1" t="s">
        <v>1207</v>
      </c>
      <c r="B961" s="1" t="s">
        <v>64</v>
      </c>
      <c r="C961" s="1" t="s">
        <v>65</v>
      </c>
      <c r="D961" s="1" t="s">
        <v>2748</v>
      </c>
      <c r="E961" s="1" t="str">
        <f>VLOOKUP(B961,summary_livedata!A:T,1,FALSE)</f>
        <v>grid.189967.8</v>
      </c>
    </row>
    <row r="962" spans="1:5" x14ac:dyDescent="0.25">
      <c r="A962" s="1" t="s">
        <v>1207</v>
      </c>
      <c r="B962" s="1" t="s">
        <v>307</v>
      </c>
      <c r="C962" s="1" t="s">
        <v>1628</v>
      </c>
      <c r="D962" s="1" t="s">
        <v>2748</v>
      </c>
      <c r="E962" s="1" t="str">
        <f>VLOOKUP(B962,summary_livedata!A:T,1,FALSE)</f>
        <v>grid.65456.34</v>
      </c>
    </row>
    <row r="963" spans="1:5" x14ac:dyDescent="0.25">
      <c r="A963" s="1" t="s">
        <v>1207</v>
      </c>
      <c r="B963" s="1" t="s">
        <v>216</v>
      </c>
      <c r="C963" s="1" t="s">
        <v>1629</v>
      </c>
      <c r="D963" s="1" t="s">
        <v>2748</v>
      </c>
      <c r="E963" s="1" t="str">
        <f>VLOOKUP(B963,summary_livedata!A:T,1,FALSE)</f>
        <v>grid.255986.5</v>
      </c>
    </row>
    <row r="964" spans="1:5" x14ac:dyDescent="0.25">
      <c r="A964" s="1" t="s">
        <v>1207</v>
      </c>
      <c r="B964" s="1" t="s">
        <v>354</v>
      </c>
      <c r="C964" s="1" t="s">
        <v>355</v>
      </c>
      <c r="D964" s="1" t="s">
        <v>2748</v>
      </c>
      <c r="E964" s="1" t="str">
        <f>VLOOKUP(B964,summary_livedata!A:T,1,FALSE)</f>
        <v>grid.22448.38</v>
      </c>
    </row>
    <row r="965" spans="1:5" x14ac:dyDescent="0.25">
      <c r="A965" s="1" t="s">
        <v>1207</v>
      </c>
      <c r="B965" s="1" t="s">
        <v>226</v>
      </c>
      <c r="C965" s="1" t="s">
        <v>1561</v>
      </c>
      <c r="D965" s="1" t="s">
        <v>2748</v>
      </c>
      <c r="E965" s="1" t="str">
        <f>VLOOKUP(B965,summary_livedata!A:T,1,FALSE)</f>
        <v>grid.253615.6</v>
      </c>
    </row>
    <row r="966" spans="1:5" x14ac:dyDescent="0.25">
      <c r="A966" s="1" t="s">
        <v>1207</v>
      </c>
      <c r="B966" s="1" t="s">
        <v>496</v>
      </c>
      <c r="C966" s="1" t="s">
        <v>497</v>
      </c>
      <c r="D966" s="1" t="s">
        <v>2748</v>
      </c>
      <c r="E966" s="1" t="str">
        <f>VLOOKUP(B966,summary_livedata!A:T,1,FALSE)</f>
        <v>grid.213910.8</v>
      </c>
    </row>
    <row r="967" spans="1:5" x14ac:dyDescent="0.25">
      <c r="A967" s="1" t="s">
        <v>1207</v>
      </c>
      <c r="B967" s="1" t="s">
        <v>96</v>
      </c>
      <c r="C967" s="1" t="s">
        <v>1562</v>
      </c>
      <c r="D967" s="1" t="s">
        <v>2748</v>
      </c>
      <c r="E967" s="1" t="str">
        <f>VLOOKUP(B967,summary_livedata!A:T,1,FALSE)</f>
        <v>grid.213917.f</v>
      </c>
    </row>
    <row r="968" spans="1:5" x14ac:dyDescent="0.25">
      <c r="A968" s="1" t="s">
        <v>1207</v>
      </c>
      <c r="B968" s="1" t="s">
        <v>376</v>
      </c>
      <c r="C968" s="1" t="s">
        <v>1343</v>
      </c>
      <c r="D968" s="1" t="s">
        <v>2748</v>
      </c>
      <c r="E968" s="1" t="str">
        <f>VLOOKUP(B968,summary_livedata!A:T,1,FALSE)</f>
        <v>grid.256304.6</v>
      </c>
    </row>
    <row r="969" spans="1:5" x14ac:dyDescent="0.25">
      <c r="A969" s="1" t="s">
        <v>1207</v>
      </c>
      <c r="B969" s="1" t="s">
        <v>7</v>
      </c>
      <c r="C969" s="1" t="s">
        <v>8</v>
      </c>
      <c r="D969" s="1" t="s">
        <v>2748</v>
      </c>
      <c r="E969" s="1" t="str">
        <f>VLOOKUP(B969,summary_livedata!A:T,1,FALSE)</f>
        <v>grid.38142.3c</v>
      </c>
    </row>
    <row r="970" spans="1:5" x14ac:dyDescent="0.25">
      <c r="A970" s="1" t="s">
        <v>1207</v>
      </c>
      <c r="B970" s="1" t="s">
        <v>252</v>
      </c>
      <c r="C970" s="1" t="s">
        <v>1563</v>
      </c>
      <c r="D970" s="1" t="s">
        <v>2748</v>
      </c>
      <c r="E970" s="1" t="str">
        <f>VLOOKUP(B970,summary_livedata!A:T,1,FALSE)</f>
        <v>grid.411377.7</v>
      </c>
    </row>
    <row r="971" spans="1:5" x14ac:dyDescent="0.25">
      <c r="A971" s="1" t="s">
        <v>1207</v>
      </c>
      <c r="B971" s="1" t="s">
        <v>140</v>
      </c>
      <c r="C971" s="1" t="s">
        <v>1564</v>
      </c>
      <c r="D971" s="1" t="s">
        <v>2748</v>
      </c>
      <c r="E971" s="1" t="str">
        <f>VLOOKUP(B971,summary_livedata!A:T,1,FALSE)</f>
        <v>grid.34421.30</v>
      </c>
    </row>
    <row r="972" spans="1:5" x14ac:dyDescent="0.25">
      <c r="A972" s="1" t="s">
        <v>1207</v>
      </c>
      <c r="B972" s="1" t="s">
        <v>12</v>
      </c>
      <c r="C972" s="1" t="s">
        <v>1565</v>
      </c>
      <c r="D972" s="1" t="s">
        <v>2748</v>
      </c>
      <c r="E972" s="1" t="str">
        <f>VLOOKUP(B972,summary_livedata!A:T,1,FALSE)</f>
        <v>grid.21107.35</v>
      </c>
    </row>
    <row r="973" spans="1:5" x14ac:dyDescent="0.25">
      <c r="A973" s="1" t="s">
        <v>1207</v>
      </c>
      <c r="B973" s="1" t="s">
        <v>291</v>
      </c>
      <c r="C973" s="1" t="s">
        <v>292</v>
      </c>
      <c r="D973" s="1" t="s">
        <v>2748</v>
      </c>
      <c r="E973" s="1" t="str">
        <f>VLOOKUP(B973,summary_livedata!A:T,1,FALSE)</f>
        <v>grid.36567.31</v>
      </c>
    </row>
    <row r="974" spans="1:5" x14ac:dyDescent="0.25">
      <c r="A974" s="1" t="s">
        <v>1207</v>
      </c>
      <c r="B974" s="1" t="s">
        <v>856</v>
      </c>
      <c r="C974" s="1" t="s">
        <v>1639</v>
      </c>
      <c r="D974" s="1" t="s">
        <v>2748</v>
      </c>
      <c r="E974" s="1" t="str">
        <f>VLOOKUP(B974,summary_livedata!A:T,1,FALSE)</f>
        <v>grid.258518.3</v>
      </c>
    </row>
    <row r="975" spans="1:5" x14ac:dyDescent="0.25">
      <c r="A975" s="1" t="s">
        <v>1207</v>
      </c>
      <c r="B975" s="1" t="s">
        <v>283</v>
      </c>
      <c r="C975" s="1" t="s">
        <v>1644</v>
      </c>
      <c r="D975" s="1" t="s">
        <v>2748</v>
      </c>
      <c r="E975" s="1" t="str">
        <f>VLOOKUP(B975,summary_livedata!A:T,1,FALSE)</f>
        <v>grid.64337.35</v>
      </c>
    </row>
    <row r="976" spans="1:5" x14ac:dyDescent="0.25">
      <c r="A976" s="1" t="s">
        <v>1207</v>
      </c>
      <c r="B976" s="1" t="s">
        <v>50</v>
      </c>
      <c r="C976" s="1" t="s">
        <v>1566</v>
      </c>
      <c r="D976" s="1" t="s">
        <v>2748</v>
      </c>
      <c r="E976" s="1" t="str">
        <f>VLOOKUP(B976,summary_livedata!A:T,1,FALSE)</f>
        <v>grid.116068.8</v>
      </c>
    </row>
    <row r="977" spans="1:5" x14ac:dyDescent="0.25">
      <c r="A977" s="1" t="s">
        <v>1207</v>
      </c>
      <c r="B977" s="1" t="s">
        <v>84</v>
      </c>
      <c r="C977" s="1" t="s">
        <v>1567</v>
      </c>
      <c r="D977" s="1" t="s">
        <v>2748</v>
      </c>
      <c r="E977" s="1" t="str">
        <f>VLOOKUP(B977,summary_livedata!A:T,1,FALSE)</f>
        <v>grid.17088.36</v>
      </c>
    </row>
    <row r="978" spans="1:5" x14ac:dyDescent="0.25">
      <c r="A978" s="1" t="s">
        <v>1207</v>
      </c>
      <c r="B978" s="1" t="s">
        <v>397</v>
      </c>
      <c r="C978" s="1" t="s">
        <v>1652</v>
      </c>
      <c r="D978" s="1" t="s">
        <v>2748</v>
      </c>
      <c r="E978" s="1" t="str">
        <f>VLOOKUP(B978,summary_livedata!A:T,1,FALSE)</f>
        <v>grid.260120.7</v>
      </c>
    </row>
    <row r="979" spans="1:5" x14ac:dyDescent="0.25">
      <c r="A979" s="1" t="s">
        <v>1207</v>
      </c>
      <c r="B979" s="1" t="s">
        <v>459</v>
      </c>
      <c r="C979" s="1" t="s">
        <v>1653</v>
      </c>
      <c r="D979" s="1" t="s">
        <v>2748</v>
      </c>
      <c r="E979" s="1" t="str">
        <f>VLOOKUP(B979,summary_livedata!A:T,1,FALSE)</f>
        <v>grid.41891.35</v>
      </c>
    </row>
    <row r="980" spans="1:5" x14ac:dyDescent="0.25">
      <c r="A980" s="1" t="s">
        <v>1207</v>
      </c>
      <c r="B980" s="1" t="s">
        <v>679</v>
      </c>
      <c r="C980" s="1" t="s">
        <v>1658</v>
      </c>
      <c r="D980" s="1" t="s">
        <v>2748</v>
      </c>
      <c r="E980" s="1" t="str">
        <f>VLOOKUP(B980,summary_livedata!A:T,1,FALSE)</f>
        <v>grid.260896.3</v>
      </c>
    </row>
    <row r="981" spans="1:5" x14ac:dyDescent="0.25">
      <c r="A981" s="1" t="s">
        <v>1207</v>
      </c>
      <c r="B981" s="1" t="s">
        <v>80</v>
      </c>
      <c r="C981" s="1" t="s">
        <v>1568</v>
      </c>
      <c r="D981" s="1" t="s">
        <v>2748</v>
      </c>
      <c r="E981" s="1" t="str">
        <f>VLOOKUP(B981,summary_livedata!A:T,1,FALSE)</f>
        <v>grid.137628.9</v>
      </c>
    </row>
    <row r="982" spans="1:5" x14ac:dyDescent="0.25">
      <c r="A982" s="1" t="s">
        <v>1207</v>
      </c>
      <c r="B982" s="1" t="s">
        <v>108</v>
      </c>
      <c r="C982" s="1" t="s">
        <v>1662</v>
      </c>
      <c r="D982" s="1" t="s">
        <v>2748</v>
      </c>
      <c r="E982" s="1" t="str">
        <f>VLOOKUP(B982,summary_livedata!A:T,1,FALSE)</f>
        <v>grid.40803.3f</v>
      </c>
    </row>
    <row r="983" spans="1:5" x14ac:dyDescent="0.25">
      <c r="A983" s="1" t="s">
        <v>1207</v>
      </c>
      <c r="B983" s="1" t="s">
        <v>560</v>
      </c>
      <c r="C983" s="1" t="s">
        <v>1663</v>
      </c>
      <c r="D983" s="1" t="s">
        <v>2748</v>
      </c>
      <c r="E983" s="1" t="str">
        <f>VLOOKUP(B983,summary_livedata!A:T,1,FALSE)</f>
        <v>grid.261055.5</v>
      </c>
    </row>
    <row r="984" spans="1:5" x14ac:dyDescent="0.25">
      <c r="A984" s="1" t="s">
        <v>1207</v>
      </c>
      <c r="B984" s="1" t="s">
        <v>228</v>
      </c>
      <c r="C984" s="1" t="s">
        <v>2751</v>
      </c>
      <c r="D984" s="1" t="s">
        <v>2748</v>
      </c>
      <c r="E984" s="1" t="str">
        <f>VLOOKUP(B984,summary_livedata!A:T,1,FALSE)</f>
        <v>grid.261112.7</v>
      </c>
    </row>
    <row r="985" spans="1:5" x14ac:dyDescent="0.25">
      <c r="A985" s="1" t="s">
        <v>1207</v>
      </c>
      <c r="B985" s="1" t="s">
        <v>40</v>
      </c>
      <c r="C985" s="1" t="s">
        <v>1569</v>
      </c>
      <c r="D985" s="1" t="s">
        <v>2748</v>
      </c>
      <c r="E985" s="1" t="str">
        <f>VLOOKUP(B985,summary_livedata!A:T,1,FALSE)</f>
        <v>grid.16753.36</v>
      </c>
    </row>
    <row r="986" spans="1:5" x14ac:dyDescent="0.25">
      <c r="A986" s="1" t="s">
        <v>1207</v>
      </c>
      <c r="B986" s="1" t="s">
        <v>784</v>
      </c>
      <c r="C986" s="1" t="s">
        <v>785</v>
      </c>
      <c r="D986" s="1" t="s">
        <v>2748</v>
      </c>
      <c r="E986" s="1" t="str">
        <f>VLOOKUP(B986,summary_livedata!A:T,1,FALSE)</f>
        <v>grid.20627.31</v>
      </c>
    </row>
    <row r="987" spans="1:5" x14ac:dyDescent="0.25">
      <c r="A987" s="1" t="s">
        <v>1207</v>
      </c>
      <c r="B987" s="1" t="s">
        <v>370</v>
      </c>
      <c r="C987" s="1" t="s">
        <v>1667</v>
      </c>
      <c r="D987" s="1" t="s">
        <v>2748</v>
      </c>
      <c r="E987" s="1" t="str">
        <f>VLOOKUP(B987,summary_livedata!A:T,1,FALSE)</f>
        <v>grid.65519.3e</v>
      </c>
    </row>
    <row r="988" spans="1:5" x14ac:dyDescent="0.25">
      <c r="A988" s="1" t="s">
        <v>1207</v>
      </c>
      <c r="B988" s="1" t="s">
        <v>699</v>
      </c>
      <c r="C988" s="1" t="s">
        <v>1668</v>
      </c>
      <c r="D988" s="1" t="s">
        <v>2748</v>
      </c>
      <c r="E988" s="1" t="str">
        <f>VLOOKUP(B988,summary_livedata!A:T,1,FALSE)</f>
        <v>grid.261368.8</v>
      </c>
    </row>
    <row r="989" spans="1:5" x14ac:dyDescent="0.25">
      <c r="A989" s="1" t="s">
        <v>1207</v>
      </c>
      <c r="B989" s="1" t="s">
        <v>177</v>
      </c>
      <c r="C989" s="1" t="s">
        <v>1669</v>
      </c>
      <c r="D989" s="1" t="s">
        <v>2748</v>
      </c>
      <c r="E989" s="1" t="str">
        <f>VLOOKUP(B989,summary_livedata!A:T,1,FALSE)</f>
        <v>grid.4391.f</v>
      </c>
    </row>
    <row r="990" spans="1:5" x14ac:dyDescent="0.25">
      <c r="A990" s="1" t="s">
        <v>1207</v>
      </c>
      <c r="B990" s="1" t="s">
        <v>46</v>
      </c>
      <c r="C990" s="1" t="s">
        <v>1570</v>
      </c>
      <c r="D990" s="1" t="s">
        <v>2748</v>
      </c>
      <c r="E990" s="1" t="str">
        <f>VLOOKUP(B990,summary_livedata!A:T,1,FALSE)</f>
        <v>grid.29857.31</v>
      </c>
    </row>
    <row r="991" spans="1:5" x14ac:dyDescent="0.25">
      <c r="A991" s="1" t="s">
        <v>1207</v>
      </c>
      <c r="B991" s="1" t="s">
        <v>106</v>
      </c>
      <c r="C991" s="1" t="s">
        <v>107</v>
      </c>
      <c r="D991" s="1" t="s">
        <v>2748</v>
      </c>
      <c r="E991" s="1" t="str">
        <f>VLOOKUP(B991,summary_livedata!A:T,1,FALSE)</f>
        <v>grid.16750.35</v>
      </c>
    </row>
    <row r="992" spans="1:5" x14ac:dyDescent="0.25">
      <c r="A992" s="1" t="s">
        <v>1207</v>
      </c>
      <c r="B992" s="1" t="s">
        <v>70</v>
      </c>
      <c r="C992" s="1" t="s">
        <v>71</v>
      </c>
      <c r="D992" s="1" t="s">
        <v>2748</v>
      </c>
      <c r="E992" s="1" t="str">
        <f>VLOOKUP(B992,summary_livedata!A:T,1,FALSE)</f>
        <v>grid.169077.e</v>
      </c>
    </row>
    <row r="993" spans="1:5" x14ac:dyDescent="0.25">
      <c r="A993" s="1" t="s">
        <v>1207</v>
      </c>
      <c r="B993" s="1" t="s">
        <v>452</v>
      </c>
      <c r="C993" s="1" t="s">
        <v>2752</v>
      </c>
      <c r="D993" s="1" t="s">
        <v>2748</v>
      </c>
      <c r="E993" s="1" t="str">
        <f>VLOOKUP(B993,summary_livedata!A:T,1,FALSE)</f>
        <v>grid.33647.35</v>
      </c>
    </row>
    <row r="994" spans="1:5" x14ac:dyDescent="0.25">
      <c r="A994" s="1" t="s">
        <v>1207</v>
      </c>
      <c r="B994" s="1" t="s">
        <v>242</v>
      </c>
      <c r="C994" s="1" t="s">
        <v>243</v>
      </c>
      <c r="D994" s="1" t="s">
        <v>2748</v>
      </c>
      <c r="E994" s="1" t="str">
        <f>VLOOKUP(B994,summary_livedata!A:T,1,FALSE)</f>
        <v>grid.21940.3e</v>
      </c>
    </row>
    <row r="995" spans="1:5" x14ac:dyDescent="0.25">
      <c r="A995" s="1" t="s">
        <v>1207</v>
      </c>
      <c r="B995" s="1" t="s">
        <v>78</v>
      </c>
      <c r="C995" s="1" t="s">
        <v>1471</v>
      </c>
      <c r="D995" s="1" t="s">
        <v>2748</v>
      </c>
      <c r="E995" s="1" t="str">
        <f>VLOOKUP(B995,summary_livedata!A:T,1,FALSE)</f>
        <v>grid.430387.b</v>
      </c>
    </row>
    <row r="996" spans="1:5" x14ac:dyDescent="0.25">
      <c r="A996" s="1" t="s">
        <v>1207</v>
      </c>
      <c r="B996" s="1" t="s">
        <v>16</v>
      </c>
      <c r="C996" s="1" t="s">
        <v>1571</v>
      </c>
      <c r="D996" s="1" t="s">
        <v>2748</v>
      </c>
      <c r="E996" s="1" t="str">
        <f>VLOOKUP(B996,summary_livedata!A:T,1,FALSE)</f>
        <v>grid.168010.e</v>
      </c>
    </row>
    <row r="997" spans="1:5" x14ac:dyDescent="0.25">
      <c r="A997" s="1" t="s">
        <v>1207</v>
      </c>
      <c r="B997" s="1" t="s">
        <v>151</v>
      </c>
      <c r="C997" s="1" t="s">
        <v>1572</v>
      </c>
      <c r="D997" s="1" t="s">
        <v>2748</v>
      </c>
      <c r="E997" s="1" t="str">
        <f>VLOOKUP(B997,summary_livedata!A:T,1,FALSE)</f>
        <v>grid.36425.36</v>
      </c>
    </row>
    <row r="998" spans="1:5" x14ac:dyDescent="0.25">
      <c r="A998" s="1" t="s">
        <v>1207</v>
      </c>
      <c r="B998" s="1" t="s">
        <v>465</v>
      </c>
      <c r="C998" s="1" t="s">
        <v>2753</v>
      </c>
      <c r="D998" s="1" t="s">
        <v>2748</v>
      </c>
      <c r="E998" s="1" t="str">
        <f>VLOOKUP(B998,summary_livedata!A:T,1,FALSE)</f>
        <v>grid.264484.8</v>
      </c>
    </row>
    <row r="999" spans="1:5" x14ac:dyDescent="0.25">
      <c r="A999" s="1" t="s">
        <v>1207</v>
      </c>
      <c r="B999" s="1" t="s">
        <v>258</v>
      </c>
      <c r="C999" s="1" t="s">
        <v>259</v>
      </c>
      <c r="D999" s="1" t="s">
        <v>2748</v>
      </c>
      <c r="E999" s="1" t="str">
        <f>VLOOKUP(B999,summary_livedata!A:T,1,FALSE)</f>
        <v>grid.264727.2</v>
      </c>
    </row>
    <row r="1000" spans="1:5" x14ac:dyDescent="0.25">
      <c r="A1000" s="1" t="s">
        <v>1207</v>
      </c>
      <c r="B1000" s="1" t="s">
        <v>76</v>
      </c>
      <c r="C1000" s="1" t="s">
        <v>1573</v>
      </c>
      <c r="D1000" s="1" t="s">
        <v>2748</v>
      </c>
      <c r="E1000" s="1" t="str">
        <f>VLOOKUP(B1000,summary_livedata!A:T,1,FALSE)</f>
        <v>grid.264756.4</v>
      </c>
    </row>
    <row r="1001" spans="1:5" x14ac:dyDescent="0.25">
      <c r="A1001" s="1" t="s">
        <v>1207</v>
      </c>
      <c r="B1001" s="1" t="s">
        <v>378</v>
      </c>
      <c r="C1001" s="1" t="s">
        <v>1683</v>
      </c>
      <c r="D1001" s="1" t="s">
        <v>2748</v>
      </c>
      <c r="E1001" s="1" t="str">
        <f>VLOOKUP(B1001,summary_livedata!A:T,1,FALSE)</f>
        <v>grid.264784.b</v>
      </c>
    </row>
    <row r="1002" spans="1:5" x14ac:dyDescent="0.25">
      <c r="A1002" s="1" t="s">
        <v>1207</v>
      </c>
      <c r="B1002" s="1" t="s">
        <v>579</v>
      </c>
      <c r="C1002" s="1" t="s">
        <v>580</v>
      </c>
      <c r="D1002" s="1" t="s">
        <v>2748</v>
      </c>
      <c r="E1002" s="1" t="str">
        <f>VLOOKUP(B1002,summary_livedata!A:T,1,FALSE)</f>
        <v>grid.253482.a</v>
      </c>
    </row>
    <row r="1003" spans="1:5" x14ac:dyDescent="0.25">
      <c r="A1003" s="1" t="s">
        <v>1207</v>
      </c>
      <c r="B1003" s="1" t="s">
        <v>44</v>
      </c>
      <c r="C1003" s="1" t="s">
        <v>1574</v>
      </c>
      <c r="D1003" s="1" t="s">
        <v>2748</v>
      </c>
      <c r="E1003" s="1" t="str">
        <f>VLOOKUP(B1003,summary_livedata!A:T,1,FALSE)</f>
        <v>grid.261331.4</v>
      </c>
    </row>
    <row r="1004" spans="1:5" x14ac:dyDescent="0.25">
      <c r="A1004" s="1" t="s">
        <v>1207</v>
      </c>
      <c r="B1004" s="1" t="s">
        <v>440</v>
      </c>
      <c r="C1004" s="1" t="s">
        <v>1517</v>
      </c>
      <c r="D1004" s="1" t="s">
        <v>2748</v>
      </c>
      <c r="E1004" s="1" t="str">
        <f>VLOOKUP(B1004,summary_livedata!A:T,1,FALSE)</f>
        <v>grid.267315.4</v>
      </c>
    </row>
    <row r="1005" spans="1:5" x14ac:dyDescent="0.25">
      <c r="A1005" s="1" t="s">
        <v>1207</v>
      </c>
      <c r="B1005" s="1" t="s">
        <v>66</v>
      </c>
      <c r="C1005" s="1" t="s">
        <v>67</v>
      </c>
      <c r="D1005" s="1" t="s">
        <v>2748</v>
      </c>
      <c r="E1005" s="1" t="str">
        <f>VLOOKUP(B1005,summary_livedata!A:T,1,FALSE)</f>
        <v>grid.89336.37</v>
      </c>
    </row>
    <row r="1006" spans="1:5" x14ac:dyDescent="0.25">
      <c r="A1006" s="1" t="s">
        <v>1207</v>
      </c>
      <c r="B1006" s="1" t="s">
        <v>335</v>
      </c>
      <c r="C1006" s="1" t="s">
        <v>1685</v>
      </c>
      <c r="D1006" s="1" t="s">
        <v>2748</v>
      </c>
      <c r="E1006" s="1" t="str">
        <f>VLOOKUP(B1006,summary_livedata!A:T,1,FALSE)</f>
        <v>grid.267323.1</v>
      </c>
    </row>
    <row r="1007" spans="1:5" x14ac:dyDescent="0.25">
      <c r="A1007" s="1" t="s">
        <v>1207</v>
      </c>
      <c r="B1007" s="1" t="s">
        <v>669</v>
      </c>
      <c r="C1007" s="1" t="s">
        <v>1686</v>
      </c>
      <c r="D1007" s="1" t="s">
        <v>2748</v>
      </c>
      <c r="E1007" s="1" t="str">
        <f>VLOOKUP(B1007,summary_livedata!A:T,1,FALSE)</f>
        <v>grid.267324.6</v>
      </c>
    </row>
    <row r="1008" spans="1:5" x14ac:dyDescent="0.25">
      <c r="A1008" s="1" t="s">
        <v>1207</v>
      </c>
      <c r="B1008" s="1" t="s">
        <v>467</v>
      </c>
      <c r="C1008" s="1" t="s">
        <v>1687</v>
      </c>
      <c r="D1008" s="1" t="s">
        <v>2748</v>
      </c>
      <c r="E1008" s="1" t="str">
        <f>VLOOKUP(B1008,summary_livedata!A:T,1,FALSE)</f>
        <v>grid.215352.2</v>
      </c>
    </row>
    <row r="1009" spans="1:5" x14ac:dyDescent="0.25">
      <c r="A1009" s="1" t="s">
        <v>1207</v>
      </c>
      <c r="B1009" s="1" t="s">
        <v>246</v>
      </c>
      <c r="C1009" s="1" t="s">
        <v>247</v>
      </c>
      <c r="D1009" s="1" t="s">
        <v>2748</v>
      </c>
      <c r="E1009" s="1" t="str">
        <f>VLOOKUP(B1009,summary_livedata!A:T,1,FALSE)</f>
        <v>grid.429997.8</v>
      </c>
    </row>
    <row r="1010" spans="1:5" x14ac:dyDescent="0.25">
      <c r="A1010" s="1" t="s">
        <v>1207</v>
      </c>
      <c r="B1010" s="1" t="s">
        <v>323</v>
      </c>
      <c r="C1010" s="1" t="s">
        <v>324</v>
      </c>
      <c r="D1010" s="1" t="s">
        <v>2748</v>
      </c>
      <c r="E1010" s="1" t="str">
        <f>VLOOKUP(B1010,summary_livedata!A:T,1,FALSE)</f>
        <v>grid.265219.b</v>
      </c>
    </row>
    <row r="1011" spans="1:5" x14ac:dyDescent="0.25">
      <c r="A1011" s="1" t="s">
        <v>1207</v>
      </c>
      <c r="B1011" s="1" t="s">
        <v>502</v>
      </c>
      <c r="C1011" s="1" t="s">
        <v>503</v>
      </c>
      <c r="D1011" s="1" t="s">
        <v>2748</v>
      </c>
      <c r="E1011" s="1" t="str">
        <f>VLOOKUP(B1011,summary_livedata!A:T,1,FALSE)</f>
        <v>grid.265850.c</v>
      </c>
    </row>
    <row r="1012" spans="1:5" x14ac:dyDescent="0.25">
      <c r="A1012" s="1" t="s">
        <v>1207</v>
      </c>
      <c r="B1012" s="1" t="s">
        <v>175</v>
      </c>
      <c r="C1012" s="1" t="s">
        <v>1575</v>
      </c>
      <c r="D1012" s="1" t="s">
        <v>2748</v>
      </c>
      <c r="E1012" s="1" t="str">
        <f>VLOOKUP(B1012,summary_livedata!A:T,1,FALSE)</f>
        <v>grid.273335.3</v>
      </c>
    </row>
    <row r="1013" spans="1:5" x14ac:dyDescent="0.25">
      <c r="A1013" s="1" t="s">
        <v>1207</v>
      </c>
      <c r="B1013" s="1" t="s">
        <v>368</v>
      </c>
      <c r="C1013" s="1" t="s">
        <v>369</v>
      </c>
      <c r="D1013" s="1" t="s">
        <v>2748</v>
      </c>
      <c r="E1013" s="1" t="str">
        <f>VLOOKUP(B1013,summary_livedata!A:T,1,FALSE)</f>
        <v>grid.411015.0</v>
      </c>
    </row>
    <row r="1014" spans="1:5" x14ac:dyDescent="0.25">
      <c r="A1014" s="1" t="s">
        <v>1207</v>
      </c>
      <c r="B1014" s="1" t="s">
        <v>1691</v>
      </c>
      <c r="C1014" s="1" t="s">
        <v>1690</v>
      </c>
      <c r="D1014" s="1" t="s">
        <v>2748</v>
      </c>
      <c r="E1014" s="1" t="str">
        <f>VLOOKUP(B1014,summary_livedata!A:T,1,FALSE)</f>
        <v>grid.265886.7</v>
      </c>
    </row>
    <row r="1015" spans="1:5" x14ac:dyDescent="0.25">
      <c r="A1015" s="1" t="s">
        <v>1207</v>
      </c>
      <c r="B1015" s="1" t="s">
        <v>120</v>
      </c>
      <c r="C1015" s="1" t="s">
        <v>1692</v>
      </c>
      <c r="D1015" s="1" t="s">
        <v>2748</v>
      </c>
      <c r="E1015" s="1" t="str">
        <f>VLOOKUP(B1015,summary_livedata!A:T,1,FALSE)</f>
        <v>grid.265892.2</v>
      </c>
    </row>
    <row r="1016" spans="1:5" x14ac:dyDescent="0.25">
      <c r="A1016" s="1" t="s">
        <v>1207</v>
      </c>
      <c r="B1016" s="1" t="s">
        <v>1694</v>
      </c>
      <c r="C1016" s="1" t="s">
        <v>1693</v>
      </c>
      <c r="D1016" s="1" t="s">
        <v>2748</v>
      </c>
      <c r="E1016" s="1" t="str">
        <f>VLOOKUP(B1016,summary_livedata!A:T,1,FALSE)</f>
        <v>grid.265893.3</v>
      </c>
    </row>
    <row r="1017" spans="1:5" x14ac:dyDescent="0.25">
      <c r="A1017" s="1" t="s">
        <v>1207</v>
      </c>
      <c r="B1017" s="1" t="s">
        <v>86</v>
      </c>
      <c r="C1017" s="1" t="s">
        <v>1576</v>
      </c>
      <c r="D1017" s="1" t="s">
        <v>2748</v>
      </c>
      <c r="E1017" s="1" t="str">
        <f>VLOOKUP(B1017,summary_livedata!A:T,1,FALSE)</f>
        <v>grid.134563.6</v>
      </c>
    </row>
    <row r="1018" spans="1:5" x14ac:dyDescent="0.25">
      <c r="A1018" s="1" t="s">
        <v>1207</v>
      </c>
      <c r="B1018" s="1" t="s">
        <v>386</v>
      </c>
      <c r="C1018" s="1" t="s">
        <v>387</v>
      </c>
      <c r="D1018" s="1" t="s">
        <v>2748</v>
      </c>
      <c r="E1018" s="1" t="str">
        <f>VLOOKUP(B1018,summary_livedata!A:T,1,FALSE)</f>
        <v>grid.411017.2</v>
      </c>
    </row>
    <row r="1019" spans="1:5" x14ac:dyDescent="0.25">
      <c r="A1019" s="1" t="s">
        <v>1207</v>
      </c>
      <c r="B1019" s="1" t="s">
        <v>32</v>
      </c>
      <c r="C1019" s="1" t="s">
        <v>1577</v>
      </c>
      <c r="D1019" s="1" t="s">
        <v>2748</v>
      </c>
      <c r="E1019" s="1" t="str">
        <f>VLOOKUP(B1019,summary_livedata!A:T,1,FALSE)</f>
        <v>grid.47840.3f</v>
      </c>
    </row>
    <row r="1020" spans="1:5" x14ac:dyDescent="0.25">
      <c r="A1020" s="1" t="s">
        <v>1207</v>
      </c>
      <c r="B1020" s="1" t="s">
        <v>52</v>
      </c>
      <c r="C1020" s="1" t="s">
        <v>1518</v>
      </c>
      <c r="D1020" s="1" t="s">
        <v>2748</v>
      </c>
      <c r="E1020" s="1" t="str">
        <f>VLOOKUP(B1020,summary_livedata!A:T,1,FALSE)</f>
        <v>grid.27860.3b</v>
      </c>
    </row>
    <row r="1021" spans="1:5" x14ac:dyDescent="0.25">
      <c r="A1021" s="1" t="s">
        <v>1207</v>
      </c>
      <c r="B1021" s="1" t="s">
        <v>90</v>
      </c>
      <c r="C1021" s="1" t="s">
        <v>1519</v>
      </c>
      <c r="D1021" s="1" t="s">
        <v>2748</v>
      </c>
      <c r="E1021" s="1" t="str">
        <f>VLOOKUP(B1021,summary_livedata!A:T,1,FALSE)</f>
        <v>grid.266093.8</v>
      </c>
    </row>
    <row r="1022" spans="1:5" x14ac:dyDescent="0.25">
      <c r="A1022" s="1" t="s">
        <v>1207</v>
      </c>
      <c r="B1022" s="1" t="s">
        <v>18</v>
      </c>
      <c r="C1022" s="1" t="s">
        <v>1578</v>
      </c>
      <c r="D1022" s="1" t="s">
        <v>2748</v>
      </c>
      <c r="E1022" s="1" t="str">
        <f>VLOOKUP(B1022,summary_livedata!A:T,1,FALSE)</f>
        <v>grid.19006.3e</v>
      </c>
    </row>
    <row r="1023" spans="1:5" x14ac:dyDescent="0.25">
      <c r="A1023" s="1" t="s">
        <v>1207</v>
      </c>
      <c r="B1023" s="1" t="s">
        <v>179</v>
      </c>
      <c r="C1023" s="1" t="s">
        <v>1521</v>
      </c>
      <c r="D1023" s="1" t="s">
        <v>2748</v>
      </c>
      <c r="E1023" s="1" t="str">
        <f>VLOOKUP(B1023,summary_livedata!A:T,1,FALSE)</f>
        <v>grid.266097.c</v>
      </c>
    </row>
    <row r="1024" spans="1:5" x14ac:dyDescent="0.25">
      <c r="A1024" s="1" t="s">
        <v>1207</v>
      </c>
      <c r="B1024" s="1" t="s">
        <v>22</v>
      </c>
      <c r="C1024" s="1" t="s">
        <v>1579</v>
      </c>
      <c r="D1024" s="1" t="s">
        <v>2748</v>
      </c>
      <c r="E1024" s="1" t="str">
        <f>VLOOKUP(B1024,summary_livedata!A:T,1,FALSE)</f>
        <v>grid.266100.3</v>
      </c>
    </row>
    <row r="1025" spans="1:5" x14ac:dyDescent="0.25">
      <c r="A1025" s="1" t="s">
        <v>1207</v>
      </c>
      <c r="B1025" s="1" t="s">
        <v>138</v>
      </c>
      <c r="C1025" s="1" t="s">
        <v>1522</v>
      </c>
      <c r="D1025" s="1" t="s">
        <v>2748</v>
      </c>
      <c r="E1025" s="1" t="str">
        <f>VLOOKUP(B1025,summary_livedata!A:T,1,FALSE)</f>
        <v>grid.133342.4</v>
      </c>
    </row>
    <row r="1026" spans="1:5" x14ac:dyDescent="0.25">
      <c r="A1026" s="1" t="s">
        <v>1207</v>
      </c>
      <c r="B1026" s="1" t="s">
        <v>262</v>
      </c>
      <c r="C1026" s="1" t="s">
        <v>1523</v>
      </c>
      <c r="D1026" s="1" t="s">
        <v>2748</v>
      </c>
      <c r="E1026" s="1" t="str">
        <f>VLOOKUP(B1026,summary_livedata!A:T,1,FALSE)</f>
        <v>grid.205975.c</v>
      </c>
    </row>
    <row r="1027" spans="1:5" x14ac:dyDescent="0.25">
      <c r="A1027" s="1" t="s">
        <v>1207</v>
      </c>
      <c r="B1027" s="1" t="s">
        <v>325</v>
      </c>
      <c r="C1027" s="1" t="s">
        <v>1697</v>
      </c>
      <c r="D1027" s="1" t="s">
        <v>2748</v>
      </c>
      <c r="E1027" s="1" t="str">
        <f>VLOOKUP(B1027,summary_livedata!A:T,1,FALSE)</f>
        <v>grid.170430.1</v>
      </c>
    </row>
    <row r="1028" spans="1:5" x14ac:dyDescent="0.25">
      <c r="A1028" s="1" t="s">
        <v>1207</v>
      </c>
      <c r="B1028" s="1" t="s">
        <v>82</v>
      </c>
      <c r="C1028" s="1" t="s">
        <v>1580</v>
      </c>
      <c r="D1028" s="1" t="s">
        <v>2748</v>
      </c>
      <c r="E1028" s="1" t="str">
        <f>VLOOKUP(B1028,summary_livedata!A:T,1,FALSE)</f>
        <v>grid.170205.1</v>
      </c>
    </row>
    <row r="1029" spans="1:5" x14ac:dyDescent="0.25">
      <c r="A1029" s="1" t="s">
        <v>1207</v>
      </c>
      <c r="B1029" s="1" t="s">
        <v>147</v>
      </c>
      <c r="C1029" s="1" t="s">
        <v>1698</v>
      </c>
      <c r="D1029" s="1" t="s">
        <v>2748</v>
      </c>
      <c r="E1029" s="1" t="str">
        <f>VLOOKUP(B1029,summary_livedata!A:T,1,FALSE)</f>
        <v>grid.24827.3b</v>
      </c>
    </row>
    <row r="1030" spans="1:5" x14ac:dyDescent="0.25">
      <c r="A1030" s="1" t="s">
        <v>1207</v>
      </c>
      <c r="B1030" s="1" t="s">
        <v>126</v>
      </c>
      <c r="C1030" s="1" t="s">
        <v>127</v>
      </c>
      <c r="D1030" s="1" t="s">
        <v>2748</v>
      </c>
      <c r="E1030" s="1" t="str">
        <f>VLOOKUP(B1030,summary_livedata!A:T,1,FALSE)</f>
        <v>grid.430503.1</v>
      </c>
    </row>
    <row r="1031" spans="1:5" x14ac:dyDescent="0.25">
      <c r="A1031" s="1" t="s">
        <v>1207</v>
      </c>
      <c r="B1031" s="1" t="s">
        <v>118</v>
      </c>
      <c r="C1031" s="1" t="s">
        <v>1581</v>
      </c>
      <c r="D1031" s="1" t="s">
        <v>2748</v>
      </c>
      <c r="E1031" s="1" t="str">
        <f>VLOOKUP(B1031,summary_livedata!A:T,1,FALSE)</f>
        <v>grid.266190.a</v>
      </c>
    </row>
    <row r="1032" spans="1:5" x14ac:dyDescent="0.25">
      <c r="A1032" s="1" t="s">
        <v>1207</v>
      </c>
      <c r="B1032" s="1" t="s">
        <v>522</v>
      </c>
      <c r="C1032" s="1" t="s">
        <v>2754</v>
      </c>
      <c r="D1032" s="1" t="s">
        <v>2748</v>
      </c>
      <c r="E1032" s="1" t="str">
        <f>VLOOKUP(B1032,summary_livedata!A:T,1,FALSE)</f>
        <v>grid.241116.1</v>
      </c>
    </row>
    <row r="1033" spans="1:5" x14ac:dyDescent="0.25">
      <c r="A1033" s="1" t="s">
        <v>1207</v>
      </c>
      <c r="B1033" s="1" t="s">
        <v>194</v>
      </c>
      <c r="C1033" s="1" t="s">
        <v>195</v>
      </c>
      <c r="D1033" s="1" t="s">
        <v>2748</v>
      </c>
      <c r="E1033" s="1" t="str">
        <f>VLOOKUP(B1033,summary_livedata!A:T,1,FALSE)</f>
        <v>grid.63054.34</v>
      </c>
    </row>
    <row r="1034" spans="1:5" x14ac:dyDescent="0.25">
      <c r="A1034" s="1" t="s">
        <v>1207</v>
      </c>
      <c r="B1034" s="1" t="s">
        <v>210</v>
      </c>
      <c r="C1034" s="1" t="s">
        <v>1699</v>
      </c>
      <c r="D1034" s="1" t="s">
        <v>2748</v>
      </c>
      <c r="E1034" s="1" t="str">
        <f>VLOOKUP(B1034,summary_livedata!A:T,1,FALSE)</f>
        <v>grid.33489.35</v>
      </c>
    </row>
    <row r="1035" spans="1:5" x14ac:dyDescent="0.25">
      <c r="A1035" s="1" t="s">
        <v>1207</v>
      </c>
      <c r="B1035" s="1" t="s">
        <v>1093</v>
      </c>
      <c r="C1035" s="1" t="s">
        <v>1094</v>
      </c>
      <c r="D1035" s="1" t="s">
        <v>2748</v>
      </c>
      <c r="E1035" s="1" t="str">
        <f>VLOOKUP(B1035,summary_livedata!A:T,1,FALSE)</f>
        <v>grid.266239.a</v>
      </c>
    </row>
    <row r="1036" spans="1:5" x14ac:dyDescent="0.25">
      <c r="A1036" s="1" t="s">
        <v>1207</v>
      </c>
      <c r="B1036" s="1" t="s">
        <v>38</v>
      </c>
      <c r="C1036" s="1" t="s">
        <v>1582</v>
      </c>
      <c r="D1036" s="1" t="s">
        <v>2748</v>
      </c>
      <c r="E1036" s="1" t="str">
        <f>VLOOKUP(B1036,summary_livedata!A:T,1,FALSE)</f>
        <v>grid.15276.37</v>
      </c>
    </row>
    <row r="1037" spans="1:5" x14ac:dyDescent="0.25">
      <c r="A1037" s="1" t="s">
        <v>1207</v>
      </c>
      <c r="B1037" s="1" t="s">
        <v>149</v>
      </c>
      <c r="C1037" s="1" t="s">
        <v>1700</v>
      </c>
      <c r="D1037" s="1" t="s">
        <v>2748</v>
      </c>
      <c r="E1037" s="1" t="str">
        <f>VLOOKUP(B1037,summary_livedata!A:T,1,FALSE)</f>
        <v>grid.213876.9</v>
      </c>
    </row>
    <row r="1038" spans="1:5" x14ac:dyDescent="0.25">
      <c r="A1038" s="1" t="s">
        <v>1207</v>
      </c>
      <c r="B1038" s="1" t="s">
        <v>208</v>
      </c>
      <c r="C1038" s="1" t="s">
        <v>1230</v>
      </c>
      <c r="D1038" s="1" t="s">
        <v>2748</v>
      </c>
      <c r="E1038" s="1" t="str">
        <f>VLOOKUP(B1038,summary_livedata!A:T,1,FALSE)</f>
        <v>grid.410445.0</v>
      </c>
    </row>
    <row r="1039" spans="1:5" x14ac:dyDescent="0.25">
      <c r="A1039" s="1" t="s">
        <v>1207</v>
      </c>
      <c r="B1039" s="1" t="s">
        <v>244</v>
      </c>
      <c r="C1039" s="1" t="s">
        <v>1526</v>
      </c>
      <c r="D1039" s="1" t="s">
        <v>2748</v>
      </c>
      <c r="E1039" s="1" t="str">
        <f>VLOOKUP(B1039,summary_livedata!A:T,1,FALSE)</f>
        <v>grid.266436.3</v>
      </c>
    </row>
    <row r="1040" spans="1:5" x14ac:dyDescent="0.25">
      <c r="A1040" s="1" t="s">
        <v>1207</v>
      </c>
      <c r="B1040" s="1" t="s">
        <v>60</v>
      </c>
      <c r="C1040" s="1" t="s">
        <v>1583</v>
      </c>
      <c r="D1040" s="1" t="s">
        <v>2748</v>
      </c>
      <c r="E1040" s="1" t="str">
        <f>VLOOKUP(B1040,summary_livedata!A:T,1,FALSE)</f>
        <v>grid.35403.31</v>
      </c>
    </row>
    <row r="1041" spans="1:5" x14ac:dyDescent="0.25">
      <c r="A1041" s="1" t="s">
        <v>1207</v>
      </c>
      <c r="B1041" s="1" t="s">
        <v>134</v>
      </c>
      <c r="C1041" s="1" t="s">
        <v>1527</v>
      </c>
      <c r="D1041" s="1" t="s">
        <v>2748</v>
      </c>
      <c r="E1041" s="1" t="str">
        <f>VLOOKUP(B1041,summary_livedata!A:T,1,FALSE)</f>
        <v>grid.185648.6</v>
      </c>
    </row>
    <row r="1042" spans="1:5" x14ac:dyDescent="0.25">
      <c r="A1042" s="1" t="s">
        <v>1207</v>
      </c>
      <c r="B1042" s="1" t="s">
        <v>116</v>
      </c>
      <c r="C1042" s="1" t="s">
        <v>1584</v>
      </c>
      <c r="D1042" s="1" t="s">
        <v>2748</v>
      </c>
      <c r="E1042" s="1" t="str">
        <f>VLOOKUP(B1042,summary_livedata!A:T,1,FALSE)</f>
        <v>grid.214572.7</v>
      </c>
    </row>
    <row r="1043" spans="1:5" x14ac:dyDescent="0.25">
      <c r="A1043" s="1" t="s">
        <v>1207</v>
      </c>
      <c r="B1043" s="1" t="s">
        <v>277</v>
      </c>
      <c r="C1043" s="1" t="s">
        <v>1585</v>
      </c>
      <c r="D1043" s="1" t="s">
        <v>2748</v>
      </c>
      <c r="E1043" s="1" t="str">
        <f>VLOOKUP(B1043,summary_livedata!A:T,1,FALSE)</f>
        <v>grid.266515.3</v>
      </c>
    </row>
    <row r="1044" spans="1:5" x14ac:dyDescent="0.25">
      <c r="A1044" s="1" t="s">
        <v>1207</v>
      </c>
      <c r="B1044" s="1" t="s">
        <v>171</v>
      </c>
      <c r="C1044" s="1" t="s">
        <v>172</v>
      </c>
      <c r="D1044" s="1" t="s">
        <v>2748</v>
      </c>
      <c r="E1044" s="1" t="str">
        <f>VLOOKUP(B1044,summary_livedata!A:T,1,FALSE)</f>
        <v>grid.266539.d</v>
      </c>
    </row>
    <row r="1045" spans="1:5" x14ac:dyDescent="0.25">
      <c r="A1045" s="1" t="s">
        <v>1207</v>
      </c>
      <c r="B1045" s="1" t="s">
        <v>1703</v>
      </c>
      <c r="C1045" s="1" t="s">
        <v>1702</v>
      </c>
      <c r="D1045" s="1" t="s">
        <v>2748</v>
      </c>
      <c r="E1045" s="1" t="str">
        <f>VLOOKUP(B1045,summary_livedata!A:T,1,FALSE)</f>
        <v>grid.266621.7</v>
      </c>
    </row>
    <row r="1046" spans="1:5" x14ac:dyDescent="0.25">
      <c r="A1046" s="1" t="s">
        <v>1207</v>
      </c>
      <c r="B1046" s="1" t="s">
        <v>348</v>
      </c>
      <c r="C1046" s="1" t="s">
        <v>349</v>
      </c>
      <c r="D1046" s="1" t="s">
        <v>2748</v>
      </c>
      <c r="E1046" s="1" t="str">
        <f>VLOOKUP(B1046,summary_livedata!A:T,1,FALSE)</f>
        <v>grid.266623.5</v>
      </c>
    </row>
    <row r="1047" spans="1:5" x14ac:dyDescent="0.25">
      <c r="A1047" s="1" t="s">
        <v>1207</v>
      </c>
      <c r="B1047" s="1" t="s">
        <v>635</v>
      </c>
      <c r="C1047" s="1" t="s">
        <v>636</v>
      </c>
      <c r="D1047" s="1" t="s">
        <v>2748</v>
      </c>
      <c r="E1047" s="1" t="str">
        <f>VLOOKUP(B1047,summary_livedata!A:T,1,FALSE)</f>
        <v>grid.21106.34</v>
      </c>
    </row>
    <row r="1048" spans="1:5" x14ac:dyDescent="0.25">
      <c r="A1048" s="1" t="s">
        <v>1207</v>
      </c>
      <c r="B1048" s="1" t="s">
        <v>805</v>
      </c>
      <c r="C1048" s="1" t="s">
        <v>1528</v>
      </c>
      <c r="D1048" s="1" t="s">
        <v>2748</v>
      </c>
      <c r="E1048" s="1" t="str">
        <f>VLOOKUP(B1048,summary_livedata!A:T,1,FALSE)</f>
        <v>grid.266673.0</v>
      </c>
    </row>
    <row r="1049" spans="1:5" x14ac:dyDescent="0.25">
      <c r="A1049" s="1" t="s">
        <v>1207</v>
      </c>
      <c r="B1049" s="1" t="s">
        <v>88</v>
      </c>
      <c r="C1049" s="1" t="s">
        <v>1586</v>
      </c>
      <c r="D1049" s="1" t="s">
        <v>2748</v>
      </c>
      <c r="E1049" s="1" t="str">
        <f>VLOOKUP(B1049,summary_livedata!A:T,1,FALSE)</f>
        <v>grid.164295.d</v>
      </c>
    </row>
    <row r="1050" spans="1:5" x14ac:dyDescent="0.25">
      <c r="A1050" s="1" t="s">
        <v>1207</v>
      </c>
      <c r="B1050" s="1" t="s">
        <v>181</v>
      </c>
      <c r="C1050" s="1" t="s">
        <v>182</v>
      </c>
      <c r="D1050" s="1" t="s">
        <v>2748</v>
      </c>
      <c r="E1050" s="1" t="str">
        <f>VLOOKUP(B1050,summary_livedata!A:T,1,FALSE)</f>
        <v>grid.266683.f</v>
      </c>
    </row>
    <row r="1051" spans="1:5" x14ac:dyDescent="0.25">
      <c r="A1051" s="1" t="s">
        <v>1207</v>
      </c>
      <c r="B1051" s="1" t="s">
        <v>964</v>
      </c>
      <c r="C1051" s="1" t="s">
        <v>965</v>
      </c>
      <c r="D1051" s="1" t="s">
        <v>2748</v>
      </c>
      <c r="E1051" s="1" t="str">
        <f>VLOOKUP(B1051,summary_livedata!A:T,1,FALSE)</f>
        <v>grid.56061.34</v>
      </c>
    </row>
    <row r="1052" spans="1:5" x14ac:dyDescent="0.25">
      <c r="A1052" s="1" t="s">
        <v>1207</v>
      </c>
      <c r="B1052" s="1" t="s">
        <v>163</v>
      </c>
      <c r="C1052" s="1" t="s">
        <v>1587</v>
      </c>
      <c r="D1052" s="1" t="s">
        <v>2748</v>
      </c>
      <c r="E1052" s="1" t="str">
        <f>VLOOKUP(B1052,summary_livedata!A:T,1,FALSE)</f>
        <v>grid.26790.3a</v>
      </c>
    </row>
    <row r="1053" spans="1:5" x14ac:dyDescent="0.25">
      <c r="A1053" s="1" t="s">
        <v>1207</v>
      </c>
      <c r="B1053" s="1" t="s">
        <v>10</v>
      </c>
      <c r="C1053" s="1" t="s">
        <v>1588</v>
      </c>
      <c r="D1053" s="1" t="s">
        <v>2748</v>
      </c>
      <c r="E1053" s="1" t="str">
        <f>VLOOKUP(B1053,summary_livedata!A:T,1,FALSE)</f>
        <v>grid.214458.e</v>
      </c>
    </row>
    <row r="1054" spans="1:5" x14ac:dyDescent="0.25">
      <c r="A1054" s="1" t="s">
        <v>1207</v>
      </c>
      <c r="B1054" s="1" t="s">
        <v>26</v>
      </c>
      <c r="C1054" s="1" t="s">
        <v>27</v>
      </c>
      <c r="D1054" s="1" t="s">
        <v>2748</v>
      </c>
      <c r="E1054" s="1" t="str">
        <f>VLOOKUP(B1054,summary_livedata!A:T,1,FALSE)</f>
        <v>grid.17635.36</v>
      </c>
    </row>
    <row r="1055" spans="1:5" x14ac:dyDescent="0.25">
      <c r="A1055" s="1" t="s">
        <v>1207</v>
      </c>
      <c r="B1055" s="1" t="s">
        <v>583</v>
      </c>
      <c r="C1055" s="1" t="s">
        <v>584</v>
      </c>
      <c r="D1055" s="1" t="s">
        <v>2748</v>
      </c>
      <c r="E1055" s="1" t="str">
        <f>VLOOKUP(B1055,summary_livedata!A:T,1,FALSE)</f>
        <v>grid.251313.7</v>
      </c>
    </row>
    <row r="1056" spans="1:5" x14ac:dyDescent="0.25">
      <c r="A1056" s="1" t="s">
        <v>1207</v>
      </c>
      <c r="B1056" s="1" t="s">
        <v>196</v>
      </c>
      <c r="C1056" s="1" t="s">
        <v>1589</v>
      </c>
      <c r="D1056" s="1" t="s">
        <v>2748</v>
      </c>
      <c r="E1056" s="1" t="str">
        <f>VLOOKUP(B1056,summary_livedata!A:T,1,FALSE)</f>
        <v>grid.134936.a</v>
      </c>
    </row>
    <row r="1057" spans="1:5" x14ac:dyDescent="0.25">
      <c r="A1057" s="1" t="s">
        <v>1207</v>
      </c>
      <c r="B1057" s="1" t="s">
        <v>705</v>
      </c>
      <c r="C1057" s="1" t="s">
        <v>1707</v>
      </c>
      <c r="D1057" s="1" t="s">
        <v>2748</v>
      </c>
      <c r="E1057" s="1" t="str">
        <f>VLOOKUP(B1057,summary_livedata!A:T,1,FALSE)</f>
        <v>grid.253613.0</v>
      </c>
    </row>
    <row r="1058" spans="1:5" x14ac:dyDescent="0.25">
      <c r="A1058" s="1" t="s">
        <v>1207</v>
      </c>
      <c r="B1058" s="1" t="s">
        <v>192</v>
      </c>
      <c r="C1058" s="1" t="s">
        <v>1708</v>
      </c>
      <c r="D1058" s="1" t="s">
        <v>2748</v>
      </c>
      <c r="E1058" s="1" t="str">
        <f>VLOOKUP(B1058,summary_livedata!A:T,1,FALSE)</f>
        <v>grid.24434.35</v>
      </c>
    </row>
    <row r="1059" spans="1:5" x14ac:dyDescent="0.25">
      <c r="A1059" s="1" t="s">
        <v>1207</v>
      </c>
      <c r="B1059" s="1" t="s">
        <v>384</v>
      </c>
      <c r="C1059" s="1" t="s">
        <v>1709</v>
      </c>
      <c r="D1059" s="1" t="s">
        <v>2748</v>
      </c>
      <c r="E1059" s="1" t="str">
        <f>VLOOKUP(B1059,summary_livedata!A:T,1,FALSE)</f>
        <v>grid.266818.3</v>
      </c>
    </row>
    <row r="1060" spans="1:5" x14ac:dyDescent="0.25">
      <c r="A1060" s="1" t="s">
        <v>1207</v>
      </c>
      <c r="B1060" s="1" t="s">
        <v>737</v>
      </c>
      <c r="C1060" s="1" t="s">
        <v>1529</v>
      </c>
      <c r="D1060" s="1" t="s">
        <v>2748</v>
      </c>
      <c r="E1060" s="1" t="str">
        <f>VLOOKUP(B1060,summary_livedata!A:T,1,FALSE)</f>
        <v>grid.272362.0</v>
      </c>
    </row>
    <row r="1061" spans="1:5" x14ac:dyDescent="0.25">
      <c r="A1061" s="1" t="s">
        <v>1207</v>
      </c>
      <c r="B1061" s="1" t="s">
        <v>448</v>
      </c>
      <c r="C1061" s="1" t="s">
        <v>1710</v>
      </c>
      <c r="D1061" s="1" t="s">
        <v>2748</v>
      </c>
      <c r="E1061" s="1" t="str">
        <f>VLOOKUP(B1061,summary_livedata!A:T,1,FALSE)</f>
        <v>grid.167436.1</v>
      </c>
    </row>
    <row r="1062" spans="1:5" x14ac:dyDescent="0.25">
      <c r="A1062" s="1" t="s">
        <v>1207</v>
      </c>
      <c r="B1062" s="1" t="s">
        <v>190</v>
      </c>
      <c r="C1062" s="1" t="s">
        <v>1711</v>
      </c>
      <c r="D1062" s="1" t="s">
        <v>2748</v>
      </c>
      <c r="E1062" s="1" t="str">
        <f>VLOOKUP(B1062,summary_livedata!A:T,1,FALSE)</f>
        <v>grid.266832.b</v>
      </c>
    </row>
    <row r="1063" spans="1:5" x14ac:dyDescent="0.25">
      <c r="A1063" s="1" t="s">
        <v>1207</v>
      </c>
      <c r="B1063" s="1" t="s">
        <v>56</v>
      </c>
      <c r="C1063" s="1" t="s">
        <v>1590</v>
      </c>
      <c r="D1063" s="1" t="s">
        <v>2748</v>
      </c>
      <c r="E1063" s="1" t="str">
        <f>VLOOKUP(B1063,summary_livedata!A:T,1,FALSE)</f>
        <v>grid.10698.36</v>
      </c>
    </row>
    <row r="1064" spans="1:5" x14ac:dyDescent="0.25">
      <c r="A1064" s="1" t="s">
        <v>1207</v>
      </c>
      <c r="B1064" s="1" t="s">
        <v>631</v>
      </c>
      <c r="C1064" s="1" t="s">
        <v>1719</v>
      </c>
      <c r="D1064" s="1" t="s">
        <v>2748</v>
      </c>
      <c r="E1064" s="1" t="str">
        <f>VLOOKUP(B1064,summary_livedata!A:T,1,FALSE)</f>
        <v>grid.266869.5</v>
      </c>
    </row>
    <row r="1065" spans="1:5" x14ac:dyDescent="0.25">
      <c r="A1065" s="1" t="s">
        <v>1207</v>
      </c>
      <c r="B1065" s="1" t="s">
        <v>224</v>
      </c>
      <c r="C1065" s="1" t="s">
        <v>225</v>
      </c>
      <c r="D1065" s="1" t="s">
        <v>2748</v>
      </c>
      <c r="E1065" s="1" t="str">
        <f>VLOOKUP(B1065,summary_livedata!A:T,1,FALSE)</f>
        <v>grid.131063.6</v>
      </c>
    </row>
    <row r="1066" spans="1:5" x14ac:dyDescent="0.25">
      <c r="A1066" s="1" t="s">
        <v>1207</v>
      </c>
      <c r="B1066" s="1" t="s">
        <v>314</v>
      </c>
      <c r="C1066" s="1" t="s">
        <v>1720</v>
      </c>
      <c r="D1066" s="1" t="s">
        <v>2748</v>
      </c>
      <c r="E1066" s="1" t="str">
        <f>VLOOKUP(B1066,summary_livedata!A:T,1,FALSE)</f>
        <v>grid.266900.b</v>
      </c>
    </row>
    <row r="1067" spans="1:5" x14ac:dyDescent="0.25">
      <c r="A1067" s="1" t="s">
        <v>1207</v>
      </c>
      <c r="B1067" s="1" t="s">
        <v>350</v>
      </c>
      <c r="C1067" s="1" t="s">
        <v>1591</v>
      </c>
      <c r="D1067" s="1" t="s">
        <v>2748</v>
      </c>
      <c r="E1067" s="1" t="str">
        <f>VLOOKUP(B1067,summary_livedata!A:T,1,FALSE)</f>
        <v>grid.170202.6</v>
      </c>
    </row>
    <row r="1068" spans="1:5" x14ac:dyDescent="0.25">
      <c r="A1068" s="1" t="s">
        <v>1207</v>
      </c>
      <c r="B1068" s="1" t="s">
        <v>20</v>
      </c>
      <c r="C1068" s="1" t="s">
        <v>21</v>
      </c>
      <c r="D1068" s="1" t="s">
        <v>2748</v>
      </c>
      <c r="E1068" s="1" t="str">
        <f>VLOOKUP(B1068,summary_livedata!A:T,1,FALSE)</f>
        <v>grid.25879.31</v>
      </c>
    </row>
    <row r="1069" spans="1:5" x14ac:dyDescent="0.25">
      <c r="A1069" s="1" t="s">
        <v>1207</v>
      </c>
      <c r="B1069" s="1" t="s">
        <v>36</v>
      </c>
      <c r="C1069" s="1" t="s">
        <v>37</v>
      </c>
      <c r="D1069" s="1" t="s">
        <v>2748</v>
      </c>
      <c r="E1069" s="1" t="str">
        <f>VLOOKUP(B1069,summary_livedata!A:T,1,FALSE)</f>
        <v>grid.21925.3d</v>
      </c>
    </row>
    <row r="1070" spans="1:5" x14ac:dyDescent="0.25">
      <c r="A1070" s="1" t="s">
        <v>1207</v>
      </c>
      <c r="B1070" s="1" t="s">
        <v>256</v>
      </c>
      <c r="C1070" s="1" t="s">
        <v>1592</v>
      </c>
      <c r="D1070" s="1" t="s">
        <v>2748</v>
      </c>
      <c r="E1070" s="1" t="str">
        <f>VLOOKUP(B1070,summary_livedata!A:T,1,FALSE)</f>
        <v>grid.16416.34</v>
      </c>
    </row>
    <row r="1071" spans="1:5" x14ac:dyDescent="0.25">
      <c r="A1071" s="1" t="s">
        <v>1207</v>
      </c>
      <c r="B1071" s="1" t="s">
        <v>254</v>
      </c>
      <c r="C1071" s="1" t="s">
        <v>1726</v>
      </c>
      <c r="D1071" s="1" t="s">
        <v>2748</v>
      </c>
      <c r="E1071" s="1" t="str">
        <f>VLOOKUP(B1071,summary_livedata!A:T,1,FALSE)</f>
        <v>grid.254567.7</v>
      </c>
    </row>
    <row r="1072" spans="1:5" x14ac:dyDescent="0.25">
      <c r="A1072" s="1" t="s">
        <v>1207</v>
      </c>
      <c r="B1072" s="1" t="s">
        <v>214</v>
      </c>
      <c r="C1072" s="1" t="s">
        <v>1593</v>
      </c>
      <c r="D1072" s="1" t="s">
        <v>2748</v>
      </c>
      <c r="E1072" s="1" t="str">
        <f>VLOOKUP(B1072,summary_livedata!A:T,1,FALSE)</f>
        <v>grid.170693.a</v>
      </c>
    </row>
    <row r="1073" spans="1:5" x14ac:dyDescent="0.25">
      <c r="A1073" s="1" t="s">
        <v>1207</v>
      </c>
      <c r="B1073" s="1" t="s">
        <v>68</v>
      </c>
      <c r="C1073" s="1" t="s">
        <v>1594</v>
      </c>
      <c r="D1073" s="1" t="s">
        <v>2748</v>
      </c>
      <c r="E1073" s="1" t="str">
        <f>VLOOKUP(B1073,summary_livedata!A:T,1,FALSE)</f>
        <v>grid.42505.36</v>
      </c>
    </row>
    <row r="1074" spans="1:5" x14ac:dyDescent="0.25">
      <c r="A1074" s="1" t="s">
        <v>1207</v>
      </c>
      <c r="B1074" s="1" t="s">
        <v>1730</v>
      </c>
      <c r="C1074" s="1" t="s">
        <v>1729</v>
      </c>
      <c r="D1074" s="1" t="s">
        <v>2748</v>
      </c>
      <c r="E1074" s="1" t="str">
        <f>VLOOKUP(B1074,summary_livedata!A:T,1,FALSE)</f>
        <v>grid.267193.8</v>
      </c>
    </row>
    <row r="1075" spans="1:5" x14ac:dyDescent="0.25">
      <c r="A1075" s="1" t="s">
        <v>1207</v>
      </c>
      <c r="B1075" s="1" t="s">
        <v>136</v>
      </c>
      <c r="C1075" s="1" t="s">
        <v>1731</v>
      </c>
      <c r="D1075" s="1" t="s">
        <v>2748</v>
      </c>
      <c r="E1075" s="1" t="str">
        <f>VLOOKUP(B1075,summary_livedata!A:T,1,FALSE)</f>
        <v>grid.411461.7</v>
      </c>
    </row>
    <row r="1076" spans="1:5" x14ac:dyDescent="0.25">
      <c r="A1076" s="1" t="s">
        <v>1207</v>
      </c>
      <c r="B1076" s="1" t="s">
        <v>74</v>
      </c>
      <c r="C1076" s="1" t="s">
        <v>1595</v>
      </c>
      <c r="D1076" s="1" t="s">
        <v>2748</v>
      </c>
      <c r="E1076" s="1" t="str">
        <f>VLOOKUP(B1076,summary_livedata!A:T,1,FALSE)</f>
        <v>grid.223827.e</v>
      </c>
    </row>
    <row r="1077" spans="1:5" x14ac:dyDescent="0.25">
      <c r="A1077" s="1" t="s">
        <v>1207</v>
      </c>
      <c r="B1077" s="1" t="s">
        <v>122</v>
      </c>
      <c r="C1077" s="1" t="s">
        <v>1596</v>
      </c>
      <c r="D1077" s="1" t="s">
        <v>2748</v>
      </c>
      <c r="E1077" s="1" t="str">
        <f>VLOOKUP(B1077,summary_livedata!A:T,1,FALSE)</f>
        <v>grid.27755.32</v>
      </c>
    </row>
    <row r="1078" spans="1:5" x14ac:dyDescent="0.25">
      <c r="A1078" s="1" t="s">
        <v>1207</v>
      </c>
      <c r="B1078" s="1" t="s">
        <v>14</v>
      </c>
      <c r="C1078" s="1" t="s">
        <v>1532</v>
      </c>
      <c r="D1078" s="1" t="s">
        <v>2748</v>
      </c>
      <c r="E1078" s="1" t="str">
        <f>VLOOKUP(B1078,summary_livedata!A:T,1,FALSE)</f>
        <v>grid.34477.33</v>
      </c>
    </row>
    <row r="1079" spans="1:5" x14ac:dyDescent="0.25">
      <c r="A1079" s="1" t="s">
        <v>1207</v>
      </c>
      <c r="B1079" s="1" t="s">
        <v>34</v>
      </c>
      <c r="C1079" s="1" t="s">
        <v>1597</v>
      </c>
      <c r="D1079" s="1" t="s">
        <v>2748</v>
      </c>
      <c r="E1079" s="1" t="str">
        <f>VLOOKUP(B1079,summary_livedata!A:T,1,FALSE)</f>
        <v>grid.14003.36</v>
      </c>
    </row>
    <row r="1080" spans="1:5" x14ac:dyDescent="0.25">
      <c r="A1080" s="1" t="s">
        <v>1207</v>
      </c>
      <c r="B1080" s="1" t="s">
        <v>671</v>
      </c>
      <c r="C1080" s="1" t="s">
        <v>1733</v>
      </c>
      <c r="D1080" s="1" t="s">
        <v>2748</v>
      </c>
      <c r="E1080" s="1" t="str">
        <f>VLOOKUP(B1080,summary_livedata!A:T,1,FALSE)</f>
        <v>grid.267468.9</v>
      </c>
    </row>
    <row r="1081" spans="1:5" x14ac:dyDescent="0.25">
      <c r="A1081" s="1" t="s">
        <v>1207</v>
      </c>
      <c r="B1081" s="1" t="s">
        <v>413</v>
      </c>
      <c r="C1081" s="1" t="s">
        <v>1739</v>
      </c>
      <c r="D1081" s="1" t="s">
        <v>2748</v>
      </c>
      <c r="E1081" s="1" t="str">
        <f>VLOOKUP(B1081,summary_livedata!A:T,1,FALSE)</f>
        <v>grid.53857.3c</v>
      </c>
    </row>
    <row r="1082" spans="1:5" x14ac:dyDescent="0.25">
      <c r="A1082" s="1" t="s">
        <v>1207</v>
      </c>
      <c r="B1082" s="1" t="s">
        <v>98</v>
      </c>
      <c r="C1082" s="1" t="s">
        <v>99</v>
      </c>
      <c r="D1082" s="1" t="s">
        <v>2748</v>
      </c>
      <c r="E1082" s="1" t="str">
        <f>VLOOKUP(B1082,summary_livedata!A:T,1,FALSE)</f>
        <v>grid.152326.1</v>
      </c>
    </row>
    <row r="1083" spans="1:5" x14ac:dyDescent="0.25">
      <c r="A1083" s="1" t="s">
        <v>1207</v>
      </c>
      <c r="B1083" s="1" t="s">
        <v>212</v>
      </c>
      <c r="C1083" s="1" t="s">
        <v>1539</v>
      </c>
      <c r="D1083" s="1" t="s">
        <v>2748</v>
      </c>
      <c r="E1083" s="1" t="str">
        <f>VLOOKUP(B1083,summary_livedata!A:T,1,FALSE)</f>
        <v>grid.224260.0</v>
      </c>
    </row>
    <row r="1084" spans="1:5" x14ac:dyDescent="0.25">
      <c r="A1084" s="1" t="s">
        <v>1207</v>
      </c>
      <c r="B1084" s="1" t="s">
        <v>124</v>
      </c>
      <c r="C1084" s="1" t="s">
        <v>125</v>
      </c>
      <c r="D1084" s="1" t="s">
        <v>2748</v>
      </c>
      <c r="E1084" s="1" t="str">
        <f>VLOOKUP(B1084,summary_livedata!A:T,1,FALSE)</f>
        <v>grid.438526.e</v>
      </c>
    </row>
    <row r="1085" spans="1:5" x14ac:dyDescent="0.25">
      <c r="A1085" s="1" t="s">
        <v>1207</v>
      </c>
      <c r="B1085" s="1" t="s">
        <v>188</v>
      </c>
      <c r="C1085" s="1" t="s">
        <v>1742</v>
      </c>
      <c r="D1085" s="1" t="s">
        <v>2748</v>
      </c>
      <c r="E1085" s="1" t="str">
        <f>VLOOKUP(B1085,summary_livedata!A:T,1,FALSE)</f>
        <v>grid.30064.31</v>
      </c>
    </row>
    <row r="1086" spans="1:5" x14ac:dyDescent="0.25">
      <c r="A1086" s="1" t="s">
        <v>1207</v>
      </c>
      <c r="B1086" s="1" t="s">
        <v>58</v>
      </c>
      <c r="C1086" s="1" t="s">
        <v>1598</v>
      </c>
      <c r="D1086" s="1" t="s">
        <v>2748</v>
      </c>
      <c r="E1086" s="1" t="str">
        <f>VLOOKUP(B1086,summary_livedata!A:T,1,FALSE)</f>
        <v>grid.4367.6</v>
      </c>
    </row>
    <row r="1087" spans="1:5" x14ac:dyDescent="0.25">
      <c r="A1087" s="1" t="s">
        <v>1207</v>
      </c>
      <c r="B1087" s="1" t="s">
        <v>230</v>
      </c>
      <c r="C1087" s="1" t="s">
        <v>1540</v>
      </c>
      <c r="D1087" s="1" t="s">
        <v>2748</v>
      </c>
      <c r="E1087" s="1" t="str">
        <f>VLOOKUP(B1087,summary_livedata!A:T,1,FALSE)</f>
        <v>grid.254444.7</v>
      </c>
    </row>
    <row r="1088" spans="1:5" x14ac:dyDescent="0.25">
      <c r="A1088" s="1" t="s">
        <v>1207</v>
      </c>
      <c r="B1088" s="1" t="s">
        <v>289</v>
      </c>
      <c r="C1088" s="1" t="s">
        <v>1745</v>
      </c>
      <c r="D1088" s="1" t="s">
        <v>2748</v>
      </c>
      <c r="E1088" s="1" t="str">
        <f>VLOOKUP(B1088,summary_livedata!A:T,1,FALSE)</f>
        <v>grid.268154.c</v>
      </c>
    </row>
    <row r="1089" spans="1:5" x14ac:dyDescent="0.25">
      <c r="A1089" s="1" t="s">
        <v>1207</v>
      </c>
      <c r="B1089" s="1" t="s">
        <v>24</v>
      </c>
      <c r="C1089" s="1" t="s">
        <v>25</v>
      </c>
      <c r="D1089" s="1" t="s">
        <v>2748</v>
      </c>
      <c r="E1089" s="1" t="str">
        <f>VLOOKUP(B1089,summary_livedata!A:T,1,FALSE)</f>
        <v>grid.47100.32</v>
      </c>
    </row>
    <row r="1090" spans="1:5" x14ac:dyDescent="0.25">
      <c r="A1090" s="1" t="s">
        <v>1207</v>
      </c>
      <c r="B1090" s="1" t="s">
        <v>2757</v>
      </c>
      <c r="C1090" s="1" t="s">
        <v>2756</v>
      </c>
      <c r="D1090" s="1" t="s">
        <v>2755</v>
      </c>
      <c r="E1090" s="1" t="str">
        <f>VLOOKUP(B1090,summary_livedata!A:T,1,FALSE)</f>
        <v>grid.427848.5</v>
      </c>
    </row>
    <row r="1091" spans="1:5" x14ac:dyDescent="0.25">
      <c r="A1091" s="1" t="s">
        <v>1207</v>
      </c>
      <c r="B1091" s="1" t="s">
        <v>2759</v>
      </c>
      <c r="C1091" s="1" t="s">
        <v>2758</v>
      </c>
      <c r="D1091" s="1" t="s">
        <v>2755</v>
      </c>
      <c r="E1091" s="1" t="str">
        <f>VLOOKUP(B1091,summary_livedata!A:T,1,FALSE)</f>
        <v>grid.63124.32</v>
      </c>
    </row>
    <row r="1092" spans="1:5" x14ac:dyDescent="0.25">
      <c r="A1092" s="1" t="s">
        <v>1207</v>
      </c>
      <c r="B1092" s="1" t="s">
        <v>1604</v>
      </c>
      <c r="C1092" s="1" t="s">
        <v>1603</v>
      </c>
      <c r="D1092" s="1" t="s">
        <v>2755</v>
      </c>
      <c r="E1092" s="1" t="str">
        <f>VLOOKUP(B1092,summary_livedata!A:T,1,FALSE)</f>
        <v>grid.252381.f</v>
      </c>
    </row>
    <row r="1093" spans="1:5" x14ac:dyDescent="0.25">
      <c r="A1093" s="1" t="s">
        <v>1207</v>
      </c>
      <c r="B1093" s="1" t="s">
        <v>538</v>
      </c>
      <c r="C1093" s="1" t="s">
        <v>1605</v>
      </c>
      <c r="D1093" s="1" t="s">
        <v>2755</v>
      </c>
      <c r="E1093" s="1" t="str">
        <f>VLOOKUP(B1093,summary_livedata!A:T,1,FALSE)</f>
        <v>grid.410427.4</v>
      </c>
    </row>
    <row r="1094" spans="1:5" x14ac:dyDescent="0.25">
      <c r="A1094" s="1" t="s">
        <v>1207</v>
      </c>
      <c r="B1094" s="1" t="s">
        <v>1249</v>
      </c>
      <c r="C1094" s="1" t="s">
        <v>1248</v>
      </c>
      <c r="D1094" s="1" t="s">
        <v>2755</v>
      </c>
      <c r="E1094" s="1" t="str">
        <f>VLOOKUP(B1094,summary_livedata!A:T,1,FALSE)</f>
        <v>grid.252657.1</v>
      </c>
    </row>
    <row r="1095" spans="1:5" x14ac:dyDescent="0.25">
      <c r="A1095" s="1" t="s">
        <v>1207</v>
      </c>
      <c r="B1095" s="1" t="s">
        <v>1607</v>
      </c>
      <c r="C1095" s="1" t="s">
        <v>1606</v>
      </c>
      <c r="D1095" s="1" t="s">
        <v>2755</v>
      </c>
      <c r="E1095" s="1" t="str">
        <f>VLOOKUP(B1095,summary_livedata!A:T,1,FALSE)</f>
        <v>grid.252754.3</v>
      </c>
    </row>
    <row r="1096" spans="1:5" x14ac:dyDescent="0.25">
      <c r="A1096" s="1" t="s">
        <v>1207</v>
      </c>
      <c r="B1096" s="1" t="s">
        <v>972</v>
      </c>
      <c r="C1096" s="1" t="s">
        <v>1609</v>
      </c>
      <c r="D1096" s="1" t="s">
        <v>2755</v>
      </c>
      <c r="E1096" s="1" t="str">
        <f>VLOOKUP(B1096,summary_livedata!A:T,1,FALSE)</f>
        <v>grid.184764.8</v>
      </c>
    </row>
    <row r="1097" spans="1:5" x14ac:dyDescent="0.25">
      <c r="A1097" s="1" t="s">
        <v>1207</v>
      </c>
      <c r="B1097" s="1" t="s">
        <v>1611</v>
      </c>
      <c r="C1097" s="1" t="s">
        <v>1610</v>
      </c>
      <c r="D1097" s="1" t="s">
        <v>2755</v>
      </c>
      <c r="E1097" s="1" t="str">
        <f>VLOOKUP(B1097,summary_livedata!A:T,1,FALSE)</f>
        <v>grid.253248.a</v>
      </c>
    </row>
    <row r="1098" spans="1:5" x14ac:dyDescent="0.25">
      <c r="A1098" s="1" t="s">
        <v>1207</v>
      </c>
      <c r="B1098" s="1" t="s">
        <v>536</v>
      </c>
      <c r="C1098" s="1" t="s">
        <v>2760</v>
      </c>
      <c r="D1098" s="1" t="s">
        <v>2755</v>
      </c>
      <c r="E1098" s="1" t="str">
        <f>VLOOKUP(B1098,summary_livedata!A:T,1,FALSE)</f>
        <v>grid.253294.b</v>
      </c>
    </row>
    <row r="1099" spans="1:5" x14ac:dyDescent="0.25">
      <c r="A1099" s="1" t="s">
        <v>1207</v>
      </c>
      <c r="B1099" s="1" t="s">
        <v>1275</v>
      </c>
      <c r="C1099" s="1" t="s">
        <v>1274</v>
      </c>
      <c r="D1099" s="1" t="s">
        <v>2755</v>
      </c>
      <c r="E1099" s="1" t="str">
        <f>VLOOKUP(B1099,summary_livedata!A:T,1,FALSE)</f>
        <v>grid.253557.3</v>
      </c>
    </row>
    <row r="1100" spans="1:5" x14ac:dyDescent="0.25">
      <c r="A1100" s="1" t="s">
        <v>1207</v>
      </c>
      <c r="B1100" s="1" t="s">
        <v>1277</v>
      </c>
      <c r="C1100" s="1" t="s">
        <v>1276</v>
      </c>
      <c r="D1100" s="1" t="s">
        <v>2755</v>
      </c>
      <c r="E1100" s="1" t="str">
        <f>VLOOKUP(B1100,summary_livedata!A:T,1,FALSE)</f>
        <v>grid.253558.c</v>
      </c>
    </row>
    <row r="1101" spans="1:5" x14ac:dyDescent="0.25">
      <c r="A1101" s="1" t="s">
        <v>1207</v>
      </c>
      <c r="B1101" s="1" t="s">
        <v>1279</v>
      </c>
      <c r="C1101" s="1" t="s">
        <v>1278</v>
      </c>
      <c r="D1101" s="1" t="s">
        <v>2755</v>
      </c>
      <c r="E1101" s="1" t="str">
        <f>VLOOKUP(B1101,summary_livedata!A:T,1,FALSE)</f>
        <v>grid.253559.d</v>
      </c>
    </row>
    <row r="1102" spans="1:5" x14ac:dyDescent="0.25">
      <c r="A1102" s="1" t="s">
        <v>1207</v>
      </c>
      <c r="B1102" s="1" t="s">
        <v>1281</v>
      </c>
      <c r="C1102" s="1" t="s">
        <v>1280</v>
      </c>
      <c r="D1102" s="1" t="s">
        <v>2755</v>
      </c>
      <c r="E1102" s="1" t="str">
        <f>VLOOKUP(B1102,summary_livedata!A:T,1,FALSE)</f>
        <v>grid.213902.b</v>
      </c>
    </row>
    <row r="1103" spans="1:5" x14ac:dyDescent="0.25">
      <c r="A1103" s="1" t="s">
        <v>1207</v>
      </c>
      <c r="B1103" s="1" t="s">
        <v>1838</v>
      </c>
      <c r="C1103" s="1" t="s">
        <v>1837</v>
      </c>
      <c r="D1103" s="1" t="s">
        <v>2755</v>
      </c>
      <c r="E1103" s="1" t="str">
        <f>VLOOKUP(B1103,summary_livedata!A:T,1,FALSE)</f>
        <v>grid.253565.2</v>
      </c>
    </row>
    <row r="1104" spans="1:5" x14ac:dyDescent="0.25">
      <c r="A1104" s="1" t="s">
        <v>1207</v>
      </c>
      <c r="B1104" s="1" t="s">
        <v>982</v>
      </c>
      <c r="C1104" s="1" t="s">
        <v>2761</v>
      </c>
      <c r="D1104" s="1" t="s">
        <v>2755</v>
      </c>
      <c r="E1104" s="1" t="str">
        <f>VLOOKUP(B1104,summary_livedata!A:T,1,FALSE)</f>
        <v>grid.39936.36</v>
      </c>
    </row>
    <row r="1105" spans="1:5" x14ac:dyDescent="0.25">
      <c r="A1105" s="1" t="s">
        <v>1207</v>
      </c>
      <c r="B1105" s="1" t="s">
        <v>1185</v>
      </c>
      <c r="C1105" s="1" t="s">
        <v>1614</v>
      </c>
      <c r="D1105" s="1" t="s">
        <v>2755</v>
      </c>
      <c r="E1105" s="1" t="str">
        <f>VLOOKUP(B1105,summary_livedata!A:T,1,FALSE)</f>
        <v>grid.253856.f</v>
      </c>
    </row>
    <row r="1106" spans="1:5" x14ac:dyDescent="0.25">
      <c r="A1106" s="1" t="s">
        <v>1207</v>
      </c>
      <c r="B1106" s="1" t="s">
        <v>2763</v>
      </c>
      <c r="C1106" s="1" t="s">
        <v>2762</v>
      </c>
      <c r="D1106" s="1" t="s">
        <v>2755</v>
      </c>
      <c r="E1106" s="1" t="str">
        <f>VLOOKUP(B1106,summary_livedata!A:T,1,FALSE)</f>
        <v>grid.254024.5</v>
      </c>
    </row>
    <row r="1107" spans="1:5" x14ac:dyDescent="0.25">
      <c r="A1107" s="1" t="s">
        <v>1207</v>
      </c>
      <c r="B1107" s="1" t="s">
        <v>721</v>
      </c>
      <c r="C1107" s="1" t="s">
        <v>1292</v>
      </c>
      <c r="D1107" s="1" t="s">
        <v>2755</v>
      </c>
      <c r="E1107" s="1" t="str">
        <f>VLOOKUP(B1107,summary_livedata!A:T,1,FALSE)</f>
        <v>grid.254250.4</v>
      </c>
    </row>
    <row r="1108" spans="1:5" x14ac:dyDescent="0.25">
      <c r="A1108" s="1" t="s">
        <v>1207</v>
      </c>
      <c r="B1108" s="1" t="s">
        <v>2765</v>
      </c>
      <c r="C1108" s="1" t="s">
        <v>2764</v>
      </c>
      <c r="D1108" s="1" t="s">
        <v>2755</v>
      </c>
      <c r="E1108" s="1" t="str">
        <f>VLOOKUP(B1108,summary_livedata!A:T,1,FALSE)</f>
        <v>grid.254271.7</v>
      </c>
    </row>
    <row r="1109" spans="1:5" x14ac:dyDescent="0.25">
      <c r="A1109" s="1" t="s">
        <v>1207</v>
      </c>
      <c r="B1109" s="1" t="s">
        <v>2473</v>
      </c>
      <c r="C1109" s="1" t="s">
        <v>2472</v>
      </c>
      <c r="D1109" s="1" t="s">
        <v>2755</v>
      </c>
      <c r="E1109" s="1" t="str">
        <f>VLOOKUP(B1109,summary_livedata!A:T,1,FALSE)</f>
        <v>grid.254275.3</v>
      </c>
    </row>
    <row r="1110" spans="1:5" x14ac:dyDescent="0.25">
      <c r="A1110" s="1" t="s">
        <v>1207</v>
      </c>
      <c r="B1110" s="1" t="s">
        <v>2767</v>
      </c>
      <c r="C1110" s="1" t="s">
        <v>2766</v>
      </c>
      <c r="D1110" s="1" t="s">
        <v>2755</v>
      </c>
      <c r="E1110" s="1" t="str">
        <f>VLOOKUP(B1110,summary_livedata!A:T,1,FALSE)</f>
        <v>grid.254277.1</v>
      </c>
    </row>
    <row r="1111" spans="1:5" x14ac:dyDescent="0.25">
      <c r="A1111" s="1" t="s">
        <v>1207</v>
      </c>
      <c r="B1111" s="1" t="s">
        <v>2769</v>
      </c>
      <c r="C1111" s="1" t="s">
        <v>2768</v>
      </c>
      <c r="D1111" s="1" t="s">
        <v>2755</v>
      </c>
      <c r="E1111" s="1" t="str">
        <f>VLOOKUP(B1111,summary_livedata!A:T,1,FALSE)</f>
        <v>grid.254280.9</v>
      </c>
    </row>
    <row r="1112" spans="1:5" x14ac:dyDescent="0.25">
      <c r="A1112" s="1" t="s">
        <v>1207</v>
      </c>
      <c r="B1112" s="1" t="s">
        <v>1619</v>
      </c>
      <c r="C1112" s="1" t="s">
        <v>1618</v>
      </c>
      <c r="D1112" s="1" t="s">
        <v>2755</v>
      </c>
      <c r="E1112" s="1" t="str">
        <f>VLOOKUP(B1112,summary_livedata!A:T,1,FALSE)</f>
        <v>grid.254298.0</v>
      </c>
    </row>
    <row r="1113" spans="1:5" x14ac:dyDescent="0.25">
      <c r="A1113" s="1" t="s">
        <v>1207</v>
      </c>
      <c r="B1113" s="1" t="s">
        <v>1109</v>
      </c>
      <c r="C1113" s="1" t="s">
        <v>1110</v>
      </c>
      <c r="D1113" s="1" t="s">
        <v>2755</v>
      </c>
      <c r="E1113" s="1" t="str">
        <f>VLOOKUP(B1113,summary_livedata!A:T,1,FALSE)</f>
        <v>grid.254748.8</v>
      </c>
    </row>
    <row r="1114" spans="1:5" x14ac:dyDescent="0.25">
      <c r="A1114" s="1" t="s">
        <v>1207</v>
      </c>
      <c r="B1114" s="1" t="s">
        <v>2771</v>
      </c>
      <c r="C1114" s="1" t="s">
        <v>2770</v>
      </c>
      <c r="D1114" s="1" t="s">
        <v>2755</v>
      </c>
      <c r="E1114" s="1" t="str">
        <f>VLOOKUP(B1114,summary_livedata!A:T,1,FALSE)</f>
        <v>grid.254920.8</v>
      </c>
    </row>
    <row r="1115" spans="1:5" x14ac:dyDescent="0.25">
      <c r="A1115" s="1" t="s">
        <v>1207</v>
      </c>
      <c r="B1115" s="1" t="s">
        <v>2773</v>
      </c>
      <c r="C1115" s="1" t="s">
        <v>2772</v>
      </c>
      <c r="D1115" s="1" t="s">
        <v>2755</v>
      </c>
      <c r="E1115" s="1" t="str">
        <f>VLOOKUP(B1115,summary_livedata!A:T,1,FALSE)</f>
        <v>grid.255272.5</v>
      </c>
    </row>
    <row r="1116" spans="1:5" x14ac:dyDescent="0.25">
      <c r="A1116" s="1" t="s">
        <v>1207</v>
      </c>
      <c r="B1116" s="1" t="s">
        <v>880</v>
      </c>
      <c r="C1116" s="1" t="s">
        <v>1624</v>
      </c>
      <c r="D1116" s="1" t="s">
        <v>2755</v>
      </c>
      <c r="E1116" s="1" t="str">
        <f>VLOOKUP(B1116,summary_livedata!A:T,1,FALSE)</f>
        <v>grid.255364.3</v>
      </c>
    </row>
    <row r="1117" spans="1:5" x14ac:dyDescent="0.25">
      <c r="A1117" s="1" t="s">
        <v>1207</v>
      </c>
      <c r="B1117" s="1" t="s">
        <v>2775</v>
      </c>
      <c r="C1117" s="1" t="s">
        <v>2774</v>
      </c>
      <c r="D1117" s="1" t="s">
        <v>2755</v>
      </c>
      <c r="E1117" s="1" t="str">
        <f>VLOOKUP(B1117,summary_livedata!A:T,1,FALSE)</f>
        <v>grid.255381.8</v>
      </c>
    </row>
    <row r="1118" spans="1:5" x14ac:dyDescent="0.25">
      <c r="A1118" s="1" t="s">
        <v>1207</v>
      </c>
      <c r="B1118" s="1" t="s">
        <v>2777</v>
      </c>
      <c r="C1118" s="1" t="s">
        <v>2776</v>
      </c>
      <c r="D1118" s="1" t="s">
        <v>2755</v>
      </c>
      <c r="E1118" s="1" t="str">
        <f>VLOOKUP(B1118,summary_livedata!A:T,1,FALSE)</f>
        <v>grid.255399.1</v>
      </c>
    </row>
    <row r="1119" spans="1:5" x14ac:dyDescent="0.25">
      <c r="A1119" s="1" t="s">
        <v>1207</v>
      </c>
      <c r="B1119" s="1" t="s">
        <v>1626</v>
      </c>
      <c r="C1119" s="1" t="s">
        <v>1625</v>
      </c>
      <c r="D1119" s="1" t="s">
        <v>2755</v>
      </c>
      <c r="E1119" s="1" t="str">
        <f>VLOOKUP(B1119,summary_livedata!A:T,1,FALSE)</f>
        <v>grid.255948.7</v>
      </c>
    </row>
    <row r="1120" spans="1:5" x14ac:dyDescent="0.25">
      <c r="A1120" s="1" t="s">
        <v>1207</v>
      </c>
      <c r="B1120" s="1" t="s">
        <v>923</v>
      </c>
      <c r="C1120" s="1" t="s">
        <v>1627</v>
      </c>
      <c r="D1120" s="1" t="s">
        <v>2755</v>
      </c>
      <c r="E1120" s="1" t="str">
        <f>VLOOKUP(B1120,summary_livedata!A:T,1,FALSE)</f>
        <v>grid.255951.f</v>
      </c>
    </row>
    <row r="1121" spans="1:5" x14ac:dyDescent="0.25">
      <c r="A1121" s="1" t="s">
        <v>1207</v>
      </c>
      <c r="B1121" s="1" t="s">
        <v>2779</v>
      </c>
      <c r="C1121" s="1" t="s">
        <v>2778</v>
      </c>
      <c r="D1121" s="1" t="s">
        <v>2755</v>
      </c>
      <c r="E1121" s="1" t="str">
        <f>VLOOKUP(B1121,summary_livedata!A:T,1,FALSE)</f>
        <v>grid.255966.b</v>
      </c>
    </row>
    <row r="1122" spans="1:5" x14ac:dyDescent="0.25">
      <c r="A1122" s="1" t="s">
        <v>1207</v>
      </c>
      <c r="B1122" s="1" t="s">
        <v>1163</v>
      </c>
      <c r="C1122" s="1" t="s">
        <v>1164</v>
      </c>
      <c r="D1122" s="1" t="s">
        <v>2755</v>
      </c>
      <c r="E1122" s="1" t="str">
        <f>VLOOKUP(B1122,summary_livedata!A:T,1,FALSE)</f>
        <v>grid.256023.0</v>
      </c>
    </row>
    <row r="1123" spans="1:5" x14ac:dyDescent="0.25">
      <c r="A1123" s="1" t="s">
        <v>1207</v>
      </c>
      <c r="B1123" s="1" t="s">
        <v>1153</v>
      </c>
      <c r="C1123" s="1" t="s">
        <v>1154</v>
      </c>
      <c r="D1123" s="1" t="s">
        <v>2755</v>
      </c>
      <c r="E1123" s="1" t="str">
        <f>VLOOKUP(B1123,summary_livedata!A:T,1,FALSE)</f>
        <v>grid.256302.0</v>
      </c>
    </row>
    <row r="1124" spans="1:5" x14ac:dyDescent="0.25">
      <c r="A1124" s="1" t="s">
        <v>1207</v>
      </c>
      <c r="B1124" s="1" t="s">
        <v>980</v>
      </c>
      <c r="C1124" s="1" t="s">
        <v>981</v>
      </c>
      <c r="D1124" s="1" t="s">
        <v>2755</v>
      </c>
      <c r="E1124" s="1" t="str">
        <f>VLOOKUP(B1124,summary_livedata!A:T,1,FALSE)</f>
        <v>grid.257127.4</v>
      </c>
    </row>
    <row r="1125" spans="1:5" x14ac:dyDescent="0.25">
      <c r="A1125" s="1" t="s">
        <v>1207</v>
      </c>
      <c r="B1125" s="1" t="s">
        <v>2781</v>
      </c>
      <c r="C1125" s="1" t="s">
        <v>2780</v>
      </c>
      <c r="D1125" s="1" t="s">
        <v>2755</v>
      </c>
      <c r="E1125" s="1" t="str">
        <f>VLOOKUP(B1125,summary_livedata!A:T,1,FALSE)</f>
        <v>grid.257296.d</v>
      </c>
    </row>
    <row r="1126" spans="1:5" x14ac:dyDescent="0.25">
      <c r="A1126" s="1" t="s">
        <v>1207</v>
      </c>
      <c r="B1126" s="1" t="s">
        <v>811</v>
      </c>
      <c r="C1126" s="1" t="s">
        <v>2782</v>
      </c>
      <c r="D1126" s="1" t="s">
        <v>2755</v>
      </c>
      <c r="E1126" s="1" t="str">
        <f>VLOOKUP(B1126,summary_livedata!A:T,1,FALSE)</f>
        <v>grid.62813.3e</v>
      </c>
    </row>
    <row r="1127" spans="1:5" x14ac:dyDescent="0.25">
      <c r="A1127" s="1" t="s">
        <v>1207</v>
      </c>
      <c r="B1127" s="1" t="s">
        <v>1633</v>
      </c>
      <c r="C1127" s="1" t="s">
        <v>1632</v>
      </c>
      <c r="D1127" s="1" t="s">
        <v>2755</v>
      </c>
      <c r="E1127" s="1" t="str">
        <f>VLOOKUP(B1127,summary_livedata!A:T,1,FALSE)</f>
        <v>grid.257310.2</v>
      </c>
    </row>
    <row r="1128" spans="1:5" x14ac:dyDescent="0.25">
      <c r="A1128" s="1" t="s">
        <v>1207</v>
      </c>
      <c r="B1128" s="1" t="s">
        <v>2784</v>
      </c>
      <c r="C1128" s="1" t="s">
        <v>2783</v>
      </c>
      <c r="D1128" s="1" t="s">
        <v>2755</v>
      </c>
      <c r="E1128" s="1" t="str">
        <f>VLOOKUP(B1128,summary_livedata!A:T,1,FALSE)</f>
        <v>grid.257427.1</v>
      </c>
    </row>
    <row r="1129" spans="1:5" x14ac:dyDescent="0.25">
      <c r="A1129" s="1" t="s">
        <v>1207</v>
      </c>
      <c r="B1129" s="1" t="s">
        <v>159</v>
      </c>
      <c r="C1129" s="1" t="s">
        <v>1634</v>
      </c>
      <c r="D1129" s="1" t="s">
        <v>2755</v>
      </c>
      <c r="E1129" s="1" t="str">
        <f>VLOOKUP(B1129,summary_livedata!A:T,1,FALSE)</f>
        <v>grid.257413.6</v>
      </c>
    </row>
    <row r="1130" spans="1:5" x14ac:dyDescent="0.25">
      <c r="A1130" s="1" t="s">
        <v>1207</v>
      </c>
      <c r="B1130" s="1" t="s">
        <v>1636</v>
      </c>
      <c r="C1130" s="1" t="s">
        <v>1635</v>
      </c>
      <c r="D1130" s="1" t="s">
        <v>2755</v>
      </c>
      <c r="E1130" s="1" t="str">
        <f>VLOOKUP(B1130,summary_livedata!A:T,1,FALSE)</f>
        <v>grid.257990.0</v>
      </c>
    </row>
    <row r="1131" spans="1:5" x14ac:dyDescent="0.25">
      <c r="A1131" s="1" t="s">
        <v>1207</v>
      </c>
      <c r="B1131" s="1" t="s">
        <v>2786</v>
      </c>
      <c r="C1131" s="1" t="s">
        <v>2785</v>
      </c>
      <c r="D1131" s="1" t="s">
        <v>2755</v>
      </c>
      <c r="E1131" s="1" t="str">
        <f>VLOOKUP(B1131,summary_livedata!A:T,1,FALSE)</f>
        <v>grid.258041.a</v>
      </c>
    </row>
    <row r="1132" spans="1:5" x14ac:dyDescent="0.25">
      <c r="A1132" s="1" t="s">
        <v>1207</v>
      </c>
      <c r="B1132" s="1" t="s">
        <v>1638</v>
      </c>
      <c r="C1132" s="1" t="s">
        <v>1637</v>
      </c>
      <c r="D1132" s="1" t="s">
        <v>2755</v>
      </c>
      <c r="E1132" s="1" t="str">
        <f>VLOOKUP(B1132,summary_livedata!A:T,1,FALSE)</f>
        <v>grid.258509.3</v>
      </c>
    </row>
    <row r="1133" spans="1:5" x14ac:dyDescent="0.25">
      <c r="A1133" s="1" t="s">
        <v>1207</v>
      </c>
      <c r="B1133" s="1" t="s">
        <v>604</v>
      </c>
      <c r="C1133" s="1" t="s">
        <v>605</v>
      </c>
      <c r="D1133" s="1" t="s">
        <v>2755</v>
      </c>
      <c r="E1133" s="1" t="str">
        <f>VLOOKUP(B1133,summary_livedata!A:T,1,FALSE)</f>
        <v>grid.259029.5</v>
      </c>
    </row>
    <row r="1134" spans="1:5" x14ac:dyDescent="0.25">
      <c r="A1134" s="1" t="s">
        <v>1207</v>
      </c>
      <c r="B1134" s="1" t="s">
        <v>1071</v>
      </c>
      <c r="C1134" s="1" t="s">
        <v>1388</v>
      </c>
      <c r="D1134" s="1" t="s">
        <v>2755</v>
      </c>
      <c r="E1134" s="1" t="str">
        <f>VLOOKUP(B1134,summary_livedata!A:T,1,FALSE)</f>
        <v>grid.43582.38</v>
      </c>
    </row>
    <row r="1135" spans="1:5" x14ac:dyDescent="0.25">
      <c r="A1135" s="1" t="s">
        <v>1207</v>
      </c>
      <c r="B1135" s="1" t="s">
        <v>1392</v>
      </c>
      <c r="C1135" s="1" t="s">
        <v>1391</v>
      </c>
      <c r="D1135" s="1" t="s">
        <v>2755</v>
      </c>
      <c r="E1135" s="1" t="str">
        <f>VLOOKUP(B1135,summary_livedata!A:T,1,FALSE)</f>
        <v>grid.259180.7</v>
      </c>
    </row>
    <row r="1136" spans="1:5" x14ac:dyDescent="0.25">
      <c r="A1136" s="1" t="s">
        <v>1207</v>
      </c>
      <c r="B1136" s="1" t="s">
        <v>1646</v>
      </c>
      <c r="C1136" s="1" t="s">
        <v>1645</v>
      </c>
      <c r="D1136" s="1" t="s">
        <v>2755</v>
      </c>
      <c r="E1136" s="1" t="str">
        <f>VLOOKUP(B1136,summary_livedata!A:T,1,FALSE)</f>
        <v>grid.259237.8</v>
      </c>
    </row>
    <row r="1137" spans="1:5" x14ac:dyDescent="0.25">
      <c r="A1137" s="1" t="s">
        <v>1207</v>
      </c>
      <c r="B1137" s="1" t="s">
        <v>2788</v>
      </c>
      <c r="C1137" s="1" t="s">
        <v>2787</v>
      </c>
      <c r="D1137" s="1" t="s">
        <v>2755</v>
      </c>
      <c r="E1137" s="1" t="str">
        <f>VLOOKUP(B1137,summary_livedata!A:T,1,FALSE)</f>
        <v>grid.259256.f</v>
      </c>
    </row>
    <row r="1138" spans="1:5" x14ac:dyDescent="0.25">
      <c r="A1138" s="1" t="s">
        <v>1207</v>
      </c>
      <c r="B1138" s="1" t="s">
        <v>766</v>
      </c>
      <c r="C1138" s="1" t="s">
        <v>2789</v>
      </c>
      <c r="D1138" s="1" t="s">
        <v>2755</v>
      </c>
      <c r="E1138" s="1" t="str">
        <f>VLOOKUP(B1138,summary_livedata!A:T,1,FALSE)</f>
        <v>grid.164971.c</v>
      </c>
    </row>
    <row r="1139" spans="1:5" x14ac:dyDescent="0.25">
      <c r="A1139" s="1" t="s">
        <v>1207</v>
      </c>
      <c r="B1139" s="1" t="s">
        <v>1101</v>
      </c>
      <c r="C1139" s="1" t="s">
        <v>1102</v>
      </c>
      <c r="D1139" s="1" t="s">
        <v>2755</v>
      </c>
      <c r="E1139" s="1" t="str">
        <f>VLOOKUP(B1139,summary_livedata!A:T,1,FALSE)</f>
        <v>grid.259670.f</v>
      </c>
    </row>
    <row r="1140" spans="1:5" x14ac:dyDescent="0.25">
      <c r="A1140" s="1" t="s">
        <v>1207</v>
      </c>
      <c r="B1140" s="1" t="s">
        <v>1648</v>
      </c>
      <c r="C1140" s="1" t="s">
        <v>1647</v>
      </c>
      <c r="D1140" s="1" t="s">
        <v>2755</v>
      </c>
      <c r="E1140" s="1" t="str">
        <f>VLOOKUP(B1140,summary_livedata!A:T,1,FALSE)</f>
        <v>grid.259676.9</v>
      </c>
    </row>
    <row r="1141" spans="1:5" x14ac:dyDescent="0.25">
      <c r="A1141" s="1" t="s">
        <v>1207</v>
      </c>
      <c r="B1141" s="1" t="s">
        <v>2791</v>
      </c>
      <c r="C1141" s="1" t="s">
        <v>2790</v>
      </c>
      <c r="D1141" s="1" t="s">
        <v>2755</v>
      </c>
      <c r="E1141" s="1" t="str">
        <f>VLOOKUP(B1141,summary_livedata!A:T,1,FALSE)</f>
        <v>grid.259906.1</v>
      </c>
    </row>
    <row r="1142" spans="1:5" x14ac:dyDescent="0.25">
      <c r="A1142" s="1" t="s">
        <v>1207</v>
      </c>
      <c r="B1142" s="1" t="s">
        <v>1069</v>
      </c>
      <c r="C1142" s="1" t="s">
        <v>1070</v>
      </c>
      <c r="D1142" s="1" t="s">
        <v>2755</v>
      </c>
      <c r="E1142" s="1" t="str">
        <f>VLOOKUP(B1142,summary_livedata!A:T,1,FALSE)</f>
        <v>grid.259956.4</v>
      </c>
    </row>
    <row r="1143" spans="1:5" x14ac:dyDescent="0.25">
      <c r="A1143" s="1" t="s">
        <v>1207</v>
      </c>
      <c r="B1143" s="1" t="s">
        <v>715</v>
      </c>
      <c r="C1143" s="1" t="s">
        <v>1649</v>
      </c>
      <c r="D1143" s="1" t="s">
        <v>2755</v>
      </c>
      <c r="E1143" s="1" t="str">
        <f>VLOOKUP(B1143,summary_livedata!A:T,1,FALSE)</f>
        <v>grid.259979.9</v>
      </c>
    </row>
    <row r="1144" spans="1:5" x14ac:dyDescent="0.25">
      <c r="A1144" s="1" t="s">
        <v>1207</v>
      </c>
      <c r="B1144" s="1" t="s">
        <v>1651</v>
      </c>
      <c r="C1144" s="1" t="s">
        <v>1650</v>
      </c>
      <c r="D1144" s="1" t="s">
        <v>2755</v>
      </c>
      <c r="E1144" s="1" t="str">
        <f>VLOOKUP(B1144,summary_livedata!A:T,1,FALSE)</f>
        <v>grid.260001.5</v>
      </c>
    </row>
    <row r="1145" spans="1:5" x14ac:dyDescent="0.25">
      <c r="A1145" s="1" t="s">
        <v>1207</v>
      </c>
      <c r="B1145" s="1" t="s">
        <v>659</v>
      </c>
      <c r="C1145" s="1" t="s">
        <v>660</v>
      </c>
      <c r="D1145" s="1" t="s">
        <v>2755</v>
      </c>
      <c r="E1145" s="1" t="str">
        <f>VLOOKUP(B1145,summary_livedata!A:T,1,FALSE)</f>
        <v>grid.260128.f</v>
      </c>
    </row>
    <row r="1146" spans="1:5" x14ac:dyDescent="0.25">
      <c r="A1146" s="1" t="s">
        <v>1207</v>
      </c>
      <c r="B1146" s="1" t="s">
        <v>1655</v>
      </c>
      <c r="C1146" s="1" t="s">
        <v>1654</v>
      </c>
      <c r="D1146" s="1" t="s">
        <v>2755</v>
      </c>
      <c r="E1146" s="1" t="str">
        <f>VLOOKUP(B1146,summary_livedata!A:T,1,FALSE)</f>
        <v>grid.260201.7</v>
      </c>
    </row>
    <row r="1147" spans="1:5" x14ac:dyDescent="0.25">
      <c r="A1147" s="1" t="s">
        <v>1207</v>
      </c>
      <c r="B1147" s="1" t="s">
        <v>1657</v>
      </c>
      <c r="C1147" s="1" t="s">
        <v>1656</v>
      </c>
      <c r="D1147" s="1" t="s">
        <v>2755</v>
      </c>
      <c r="E1147" s="1" t="str">
        <f>VLOOKUP(B1147,summary_livedata!A:T,1,FALSE)</f>
        <v>grid.260238.d</v>
      </c>
    </row>
    <row r="1148" spans="1:5" x14ac:dyDescent="0.25">
      <c r="A1148" s="1" t="s">
        <v>1207</v>
      </c>
      <c r="B1148" s="1" t="s">
        <v>581</v>
      </c>
      <c r="C1148" s="1" t="s">
        <v>1659</v>
      </c>
      <c r="D1148" s="1" t="s">
        <v>2755</v>
      </c>
      <c r="E1148" s="1" t="str">
        <f>VLOOKUP(B1148,summary_livedata!A:T,1,FALSE)</f>
        <v>grid.24805.3b</v>
      </c>
    </row>
    <row r="1149" spans="1:5" x14ac:dyDescent="0.25">
      <c r="A1149" s="1" t="s">
        <v>1207</v>
      </c>
      <c r="B1149" s="1" t="s">
        <v>2793</v>
      </c>
      <c r="C1149" s="1" t="s">
        <v>2792</v>
      </c>
      <c r="D1149" s="1" t="s">
        <v>2755</v>
      </c>
      <c r="E1149" s="1" t="str">
        <f>VLOOKUP(B1149,summary_livedata!A:T,1,FALSE)</f>
        <v>grid.264933.9</v>
      </c>
    </row>
    <row r="1150" spans="1:5" x14ac:dyDescent="0.25">
      <c r="A1150" s="1" t="s">
        <v>1207</v>
      </c>
      <c r="B1150" s="1" t="s">
        <v>1661</v>
      </c>
      <c r="C1150" s="1" t="s">
        <v>1660</v>
      </c>
      <c r="D1150" s="1" t="s">
        <v>2755</v>
      </c>
      <c r="E1150" s="1" t="str">
        <f>VLOOKUP(B1150,summary_livedata!A:T,1,FALSE)</f>
        <v>grid.261037.1</v>
      </c>
    </row>
    <row r="1151" spans="1:5" x14ac:dyDescent="0.25">
      <c r="A1151" s="1" t="s">
        <v>1207</v>
      </c>
      <c r="B1151" s="1" t="s">
        <v>646</v>
      </c>
      <c r="C1151" s="1" t="s">
        <v>1664</v>
      </c>
      <c r="D1151" s="1" t="s">
        <v>2755</v>
      </c>
      <c r="E1151" s="1" t="str">
        <f>VLOOKUP(B1151,summary_livedata!A:T,1,FALSE)</f>
        <v>grid.261120.6</v>
      </c>
    </row>
    <row r="1152" spans="1:5" x14ac:dyDescent="0.25">
      <c r="A1152" s="1" t="s">
        <v>1207</v>
      </c>
      <c r="B1152" s="1" t="s">
        <v>1141</v>
      </c>
      <c r="C1152" s="1" t="s">
        <v>1665</v>
      </c>
      <c r="D1152" s="1" t="s">
        <v>2755</v>
      </c>
      <c r="E1152" s="1" t="str">
        <f>VLOOKUP(B1152,summary_livedata!A:T,1,FALSE)</f>
        <v>grid.261128.e</v>
      </c>
    </row>
    <row r="1153" spans="1:5" x14ac:dyDescent="0.25">
      <c r="A1153" s="1" t="s">
        <v>1207</v>
      </c>
      <c r="B1153" s="1" t="s">
        <v>1173</v>
      </c>
      <c r="C1153" s="1" t="s">
        <v>1439</v>
      </c>
      <c r="D1153" s="1" t="s">
        <v>2755</v>
      </c>
      <c r="E1153" s="1" t="str">
        <f>VLOOKUP(B1153,summary_livedata!A:T,1,FALSE)</f>
        <v>grid.261241.2</v>
      </c>
    </row>
    <row r="1154" spans="1:5" x14ac:dyDescent="0.25">
      <c r="A1154" s="1" t="s">
        <v>1207</v>
      </c>
      <c r="B1154" s="1" t="s">
        <v>1056</v>
      </c>
      <c r="C1154" s="1" t="s">
        <v>1666</v>
      </c>
      <c r="D1154" s="1" t="s">
        <v>2755</v>
      </c>
      <c r="E1154" s="1" t="str">
        <f>VLOOKUP(B1154,summary_livedata!A:T,1,FALSE)</f>
        <v>grid.261277.7</v>
      </c>
    </row>
    <row r="1155" spans="1:5" x14ac:dyDescent="0.25">
      <c r="A1155" s="1" t="s">
        <v>1207</v>
      </c>
      <c r="B1155" s="1" t="s">
        <v>860</v>
      </c>
      <c r="C1155" s="1" t="s">
        <v>1462</v>
      </c>
      <c r="D1155" s="1" t="s">
        <v>2755</v>
      </c>
      <c r="E1155" s="1" t="str">
        <f>VLOOKUP(B1155,summary_livedata!A:T,1,FALSE)</f>
        <v>grid.262075.4</v>
      </c>
    </row>
    <row r="1156" spans="1:5" x14ac:dyDescent="0.25">
      <c r="A1156" s="1" t="s">
        <v>1207</v>
      </c>
      <c r="B1156" s="1" t="s">
        <v>1671</v>
      </c>
      <c r="C1156" s="1" t="s">
        <v>1670</v>
      </c>
      <c r="D1156" s="1" t="s">
        <v>2755</v>
      </c>
      <c r="E1156" s="1" t="str">
        <f>VLOOKUP(B1156,summary_livedata!A:T,1,FALSE)</f>
        <v>grid.262103.4</v>
      </c>
    </row>
    <row r="1157" spans="1:5" x14ac:dyDescent="0.25">
      <c r="A1157" s="1" t="s">
        <v>1207</v>
      </c>
      <c r="B1157" s="1" t="s">
        <v>764</v>
      </c>
      <c r="C1157" s="1" t="s">
        <v>2794</v>
      </c>
      <c r="D1157" s="1" t="s">
        <v>2755</v>
      </c>
      <c r="E1157" s="1" t="str">
        <f>VLOOKUP(B1157,summary_livedata!A:T,1,FALSE)</f>
        <v>grid.262613.2</v>
      </c>
    </row>
    <row r="1158" spans="1:5" x14ac:dyDescent="0.25">
      <c r="A1158" s="1" t="s">
        <v>1207</v>
      </c>
      <c r="B1158" s="1" t="s">
        <v>1673</v>
      </c>
      <c r="C1158" s="1" t="s">
        <v>1672</v>
      </c>
      <c r="D1158" s="1" t="s">
        <v>2755</v>
      </c>
      <c r="E1158" s="1" t="str">
        <f>VLOOKUP(B1158,summary_livedata!A:T,1,FALSE)</f>
        <v>grid.262671.6</v>
      </c>
    </row>
    <row r="1159" spans="1:5" x14ac:dyDescent="0.25">
      <c r="A1159" s="1" t="s">
        <v>1207</v>
      </c>
      <c r="B1159" s="1" t="s">
        <v>2796</v>
      </c>
      <c r="C1159" s="1" t="s">
        <v>2795</v>
      </c>
      <c r="D1159" s="1" t="s">
        <v>2755</v>
      </c>
      <c r="E1159" s="1" t="str">
        <f>VLOOKUP(B1159,summary_livedata!A:T,1,FALSE)</f>
        <v>grid.264257.0</v>
      </c>
    </row>
    <row r="1160" spans="1:5" x14ac:dyDescent="0.25">
      <c r="A1160" s="1" t="s">
        <v>1207</v>
      </c>
      <c r="B1160" s="1" t="s">
        <v>564</v>
      </c>
      <c r="C1160" s="1" t="s">
        <v>2797</v>
      </c>
      <c r="D1160" s="1" t="s">
        <v>2755</v>
      </c>
      <c r="E1160" s="1" t="str">
        <f>VLOOKUP(B1160,summary_livedata!A:T,1,FALSE)</f>
        <v>grid.262962.b</v>
      </c>
    </row>
    <row r="1161" spans="1:5" x14ac:dyDescent="0.25">
      <c r="A1161" s="1" t="s">
        <v>1207</v>
      </c>
      <c r="B1161" s="1" t="s">
        <v>2232</v>
      </c>
      <c r="C1161" s="1" t="s">
        <v>2231</v>
      </c>
      <c r="D1161" s="1" t="s">
        <v>2755</v>
      </c>
      <c r="E1161" s="1" t="str">
        <f>VLOOKUP(B1161,summary_livedata!A:T,1,FALSE)</f>
        <v>grid.263046.5</v>
      </c>
    </row>
    <row r="1162" spans="1:5" x14ac:dyDescent="0.25">
      <c r="A1162" s="1" t="s">
        <v>1207</v>
      </c>
      <c r="B1162" s="1" t="s">
        <v>404</v>
      </c>
      <c r="C1162" s="1" t="s">
        <v>1490</v>
      </c>
      <c r="D1162" s="1" t="s">
        <v>2755</v>
      </c>
      <c r="E1162" s="1" t="str">
        <f>VLOOKUP(B1162,summary_livedata!A:T,1,FALSE)</f>
        <v>grid.263081.e</v>
      </c>
    </row>
    <row r="1163" spans="1:5" x14ac:dyDescent="0.25">
      <c r="A1163" s="1" t="s">
        <v>1207</v>
      </c>
      <c r="B1163" s="1" t="s">
        <v>1492</v>
      </c>
      <c r="C1163" s="1" t="s">
        <v>1491</v>
      </c>
      <c r="D1163" s="1" t="s">
        <v>2755</v>
      </c>
      <c r="E1163" s="1" t="str">
        <f>VLOOKUP(B1163,summary_livedata!A:T,1,FALSE)</f>
        <v>grid.263091.f</v>
      </c>
    </row>
    <row r="1164" spans="1:5" x14ac:dyDescent="0.25">
      <c r="A1164" s="1" t="s">
        <v>1207</v>
      </c>
      <c r="B1164" s="1" t="s">
        <v>2799</v>
      </c>
      <c r="C1164" s="1" t="s">
        <v>2798</v>
      </c>
      <c r="D1164" s="1" t="s">
        <v>2755</v>
      </c>
      <c r="E1164" s="1" t="str">
        <f>VLOOKUP(B1164,summary_livedata!A:T,1,FALSE)</f>
        <v>grid.263379.a</v>
      </c>
    </row>
    <row r="1165" spans="1:5" x14ac:dyDescent="0.25">
      <c r="A1165" s="1" t="s">
        <v>1207</v>
      </c>
      <c r="B1165" s="1" t="s">
        <v>788</v>
      </c>
      <c r="C1165" s="1" t="s">
        <v>1676</v>
      </c>
      <c r="D1165" s="1" t="s">
        <v>2755</v>
      </c>
      <c r="E1165" s="1" t="str">
        <f>VLOOKUP(B1165,summary_livedata!A:T,1,FALSE)</f>
        <v>grid.263791.8</v>
      </c>
    </row>
    <row r="1166" spans="1:5" x14ac:dyDescent="0.25">
      <c r="A1166" s="1" t="s">
        <v>1207</v>
      </c>
      <c r="B1166" s="1" t="s">
        <v>1678</v>
      </c>
      <c r="C1166" s="1" t="s">
        <v>1677</v>
      </c>
      <c r="D1166" s="1" t="s">
        <v>2755</v>
      </c>
      <c r="E1166" s="1" t="str">
        <f>VLOOKUP(B1166,summary_livedata!A:T,1,FALSE)</f>
        <v>grid.263856.c</v>
      </c>
    </row>
    <row r="1167" spans="1:5" x14ac:dyDescent="0.25">
      <c r="A1167" s="1" t="s">
        <v>1207</v>
      </c>
      <c r="B1167" s="1" t="s">
        <v>823</v>
      </c>
      <c r="C1167" s="1" t="s">
        <v>2800</v>
      </c>
      <c r="D1167" s="1" t="s">
        <v>2755</v>
      </c>
      <c r="E1167" s="1" t="str">
        <f>VLOOKUP(B1167,summary_livedata!A:T,1,FALSE)</f>
        <v>grid.263864.d</v>
      </c>
    </row>
    <row r="1168" spans="1:5" x14ac:dyDescent="0.25">
      <c r="A1168" s="1" t="s">
        <v>1207</v>
      </c>
      <c r="B1168" s="1" t="s">
        <v>1680</v>
      </c>
      <c r="C1168" s="1" t="s">
        <v>1679</v>
      </c>
      <c r="D1168" s="1" t="s">
        <v>2755</v>
      </c>
      <c r="E1168" s="1" t="str">
        <f>VLOOKUP(B1168,summary_livedata!A:T,1,FALSE)</f>
        <v>grid.263880.7</v>
      </c>
    </row>
    <row r="1169" spans="1:5" x14ac:dyDescent="0.25">
      <c r="A1169" s="1" t="s">
        <v>1207</v>
      </c>
      <c r="B1169" s="1" t="s">
        <v>1183</v>
      </c>
      <c r="C1169" s="1" t="s">
        <v>2801</v>
      </c>
      <c r="D1169" s="1" t="s">
        <v>2755</v>
      </c>
      <c r="E1169" s="1" t="str">
        <f>VLOOKUP(B1169,summary_livedata!A:T,1,FALSE)</f>
        <v>grid.217309.e</v>
      </c>
    </row>
    <row r="1170" spans="1:5" x14ac:dyDescent="0.25">
      <c r="A1170" s="1" t="s">
        <v>1207</v>
      </c>
      <c r="B1170" s="1" t="s">
        <v>2803</v>
      </c>
      <c r="C1170" s="1" t="s">
        <v>2802</v>
      </c>
      <c r="D1170" s="1" t="s">
        <v>2755</v>
      </c>
      <c r="E1170" s="1" t="str">
        <f>VLOOKUP(B1170,summary_livedata!A:T,1,FALSE)</f>
        <v>grid.264601.7</v>
      </c>
    </row>
    <row r="1171" spans="1:5" x14ac:dyDescent="0.25">
      <c r="A1171" s="1" t="s">
        <v>1207</v>
      </c>
      <c r="B1171" s="1" t="s">
        <v>1682</v>
      </c>
      <c r="C1171" s="1" t="s">
        <v>1681</v>
      </c>
      <c r="D1171" s="1" t="s">
        <v>2755</v>
      </c>
      <c r="E1171" s="1" t="str">
        <f>VLOOKUP(B1171,summary_livedata!A:T,1,FALSE)</f>
        <v>grid.280741.8</v>
      </c>
    </row>
    <row r="1172" spans="1:5" x14ac:dyDescent="0.25">
      <c r="A1172" s="1" t="s">
        <v>1207</v>
      </c>
      <c r="B1172" s="1" t="s">
        <v>2805</v>
      </c>
      <c r="C1172" s="1" t="s">
        <v>2804</v>
      </c>
      <c r="D1172" s="1" t="s">
        <v>2755</v>
      </c>
      <c r="E1172" s="1" t="str">
        <f>VLOOKUP(B1172,summary_livedata!A:T,1,FALSE)</f>
        <v>grid.264737.3</v>
      </c>
    </row>
    <row r="1173" spans="1:5" x14ac:dyDescent="0.25">
      <c r="A1173" s="1" t="s">
        <v>1207</v>
      </c>
      <c r="B1173" s="1" t="s">
        <v>2312</v>
      </c>
      <c r="C1173" s="1" t="s">
        <v>2311</v>
      </c>
      <c r="D1173" s="1" t="s">
        <v>2755</v>
      </c>
      <c r="E1173" s="1" t="str">
        <f>VLOOKUP(B1173,summary_livedata!A:T,1,FALSE)</f>
        <v>grid.264759.b</v>
      </c>
    </row>
    <row r="1174" spans="1:5" x14ac:dyDescent="0.25">
      <c r="A1174" s="1" t="s">
        <v>1207</v>
      </c>
      <c r="B1174" s="1" t="s">
        <v>2314</v>
      </c>
      <c r="C1174" s="1" t="s">
        <v>2313</v>
      </c>
      <c r="D1174" s="1" t="s">
        <v>2755</v>
      </c>
      <c r="E1174" s="1" t="str">
        <f>VLOOKUP(B1174,summary_livedata!A:T,1,FALSE)</f>
        <v>grid.264760.1</v>
      </c>
    </row>
    <row r="1175" spans="1:5" x14ac:dyDescent="0.25">
      <c r="A1175" s="1" t="s">
        <v>1207</v>
      </c>
      <c r="B1175" s="1" t="s">
        <v>2807</v>
      </c>
      <c r="C1175" s="1" t="s">
        <v>2806</v>
      </c>
      <c r="D1175" s="1" t="s">
        <v>2755</v>
      </c>
      <c r="E1175" s="1" t="str">
        <f>VLOOKUP(B1175,summary_livedata!A:T,1,FALSE)</f>
        <v>grid.264766.7</v>
      </c>
    </row>
    <row r="1176" spans="1:5" x14ac:dyDescent="0.25">
      <c r="A1176" s="1" t="s">
        <v>1207</v>
      </c>
      <c r="B1176" s="1" t="s">
        <v>2575</v>
      </c>
      <c r="C1176" s="1" t="s">
        <v>2574</v>
      </c>
      <c r="D1176" s="1" t="s">
        <v>2755</v>
      </c>
      <c r="E1176" s="1" t="str">
        <f>VLOOKUP(B1176,summary_livedata!A:T,1,FALSE)</f>
        <v>grid.264771.1</v>
      </c>
    </row>
    <row r="1177" spans="1:5" x14ac:dyDescent="0.25">
      <c r="A1177" s="1" t="s">
        <v>1207</v>
      </c>
      <c r="B1177" s="1" t="s">
        <v>1079</v>
      </c>
      <c r="C1177" s="1" t="s">
        <v>1080</v>
      </c>
      <c r="D1177" s="1" t="s">
        <v>2755</v>
      </c>
      <c r="E1177" s="1" t="str">
        <f>VLOOKUP(B1177,summary_livedata!A:T,1,FALSE)</f>
        <v>grid.264772.2</v>
      </c>
    </row>
    <row r="1178" spans="1:5" x14ac:dyDescent="0.25">
      <c r="A1178" s="1" t="s">
        <v>1207</v>
      </c>
      <c r="B1178" s="1" t="s">
        <v>1133</v>
      </c>
      <c r="C1178" s="1" t="s">
        <v>1684</v>
      </c>
      <c r="D1178" s="1" t="s">
        <v>2755</v>
      </c>
      <c r="E1178" s="1" t="str">
        <f>VLOOKUP(B1178,summary_livedata!A:T,1,FALSE)</f>
        <v>grid.449717.8</v>
      </c>
    </row>
    <row r="1179" spans="1:5" x14ac:dyDescent="0.25">
      <c r="A1179" s="1" t="s">
        <v>1207</v>
      </c>
      <c r="B1179" s="1" t="s">
        <v>2809</v>
      </c>
      <c r="C1179" s="1" t="s">
        <v>2808</v>
      </c>
      <c r="D1179" s="1" t="s">
        <v>2755</v>
      </c>
      <c r="E1179" s="1" t="str">
        <f>VLOOKUP(B1179,summary_livedata!A:T,1,FALSE)</f>
        <v>grid.267327.5</v>
      </c>
    </row>
    <row r="1180" spans="1:5" x14ac:dyDescent="0.25">
      <c r="A1180" s="1" t="s">
        <v>1207</v>
      </c>
      <c r="B1180" s="1" t="s">
        <v>480</v>
      </c>
      <c r="C1180" s="1" t="s">
        <v>481</v>
      </c>
      <c r="D1180" s="1" t="s">
        <v>2755</v>
      </c>
      <c r="E1180" s="1" t="str">
        <f>VLOOKUP(B1180,summary_livedata!A:T,1,FALSE)</f>
        <v>grid.265008.9</v>
      </c>
    </row>
    <row r="1181" spans="1:5" x14ac:dyDescent="0.25">
      <c r="A1181" s="1" t="s">
        <v>1207</v>
      </c>
      <c r="B1181" s="1" t="s">
        <v>925</v>
      </c>
      <c r="C1181" s="1" t="s">
        <v>926</v>
      </c>
      <c r="D1181" s="1" t="s">
        <v>2755</v>
      </c>
      <c r="E1181" s="1" t="str">
        <f>VLOOKUP(B1181,summary_livedata!A:T,1,FALSE)</f>
        <v>grid.265881.0</v>
      </c>
    </row>
    <row r="1182" spans="1:5" x14ac:dyDescent="0.25">
      <c r="A1182" s="1" t="s">
        <v>1207</v>
      </c>
      <c r="B1182" s="1" t="s">
        <v>665</v>
      </c>
      <c r="C1182" s="1" t="s">
        <v>1223</v>
      </c>
      <c r="D1182" s="1" t="s">
        <v>2755</v>
      </c>
      <c r="E1182" s="1" t="str">
        <f>VLOOKUP(B1182,summary_livedata!A:T,1,FALSE)</f>
        <v>grid.70738.3b</v>
      </c>
    </row>
    <row r="1183" spans="1:5" x14ac:dyDescent="0.25">
      <c r="A1183" s="1" t="s">
        <v>1207</v>
      </c>
      <c r="B1183" s="1" t="s">
        <v>2811</v>
      </c>
      <c r="C1183" s="1" t="s">
        <v>2810</v>
      </c>
      <c r="D1183" s="1" t="s">
        <v>2755</v>
      </c>
      <c r="E1183" s="1" t="str">
        <f>VLOOKUP(B1183,summary_livedata!A:T,1,FALSE)</f>
        <v>grid.265960.e</v>
      </c>
    </row>
    <row r="1184" spans="1:5" x14ac:dyDescent="0.25">
      <c r="A1184" s="1" t="s">
        <v>1207</v>
      </c>
      <c r="B1184" s="1" t="s">
        <v>667</v>
      </c>
      <c r="C1184" s="1" t="s">
        <v>1520</v>
      </c>
      <c r="D1184" s="1" t="s">
        <v>2755</v>
      </c>
      <c r="E1184" s="1" t="str">
        <f>VLOOKUP(B1184,summary_livedata!A:T,1,FALSE)</f>
        <v>grid.266096.d</v>
      </c>
    </row>
    <row r="1185" spans="1:5" x14ac:dyDescent="0.25">
      <c r="A1185" s="1" t="s">
        <v>1207</v>
      </c>
      <c r="B1185" s="1" t="s">
        <v>2813</v>
      </c>
      <c r="C1185" s="1" t="s">
        <v>2812</v>
      </c>
      <c r="D1185" s="1" t="s">
        <v>2755</v>
      </c>
      <c r="E1185" s="1" t="str">
        <f>VLOOKUP(B1185,summary_livedata!A:T,1,FALSE)</f>
        <v>grid.266186.d</v>
      </c>
    </row>
    <row r="1186" spans="1:5" x14ac:dyDescent="0.25">
      <c r="A1186" s="1" t="s">
        <v>1207</v>
      </c>
      <c r="B1186" s="1" t="s">
        <v>2815</v>
      </c>
      <c r="C1186" s="1" t="s">
        <v>2814</v>
      </c>
      <c r="D1186" s="1" t="s">
        <v>2755</v>
      </c>
      <c r="E1186" s="1" t="str">
        <f>VLOOKUP(B1186,summary_livedata!A:T,1,FALSE)</f>
        <v>grid.266231.2</v>
      </c>
    </row>
    <row r="1187" spans="1:5" x14ac:dyDescent="0.25">
      <c r="A1187" s="1" t="s">
        <v>1207</v>
      </c>
      <c r="B1187" s="1" t="s">
        <v>492</v>
      </c>
      <c r="C1187" s="1" t="s">
        <v>1701</v>
      </c>
      <c r="D1187" s="1" t="s">
        <v>2755</v>
      </c>
      <c r="E1187" s="1" t="str">
        <f>VLOOKUP(B1187,summary_livedata!A:T,1,FALSE)</f>
        <v>grid.266456.5</v>
      </c>
    </row>
    <row r="1188" spans="1:5" x14ac:dyDescent="0.25">
      <c r="A1188" s="1" t="s">
        <v>1207</v>
      </c>
      <c r="B1188" s="1" t="s">
        <v>1705</v>
      </c>
      <c r="C1188" s="1" t="s">
        <v>1704</v>
      </c>
      <c r="D1188" s="1" t="s">
        <v>2755</v>
      </c>
      <c r="E1188" s="1" t="str">
        <f>VLOOKUP(B1188,summary_livedata!A:T,1,FALSE)</f>
        <v>grid.266678.b</v>
      </c>
    </row>
    <row r="1189" spans="1:5" x14ac:dyDescent="0.25">
      <c r="A1189" s="1" t="s">
        <v>1207</v>
      </c>
      <c r="B1189" s="1" t="s">
        <v>167</v>
      </c>
      <c r="C1189" s="1" t="s">
        <v>2816</v>
      </c>
      <c r="D1189" s="1" t="s">
        <v>2755</v>
      </c>
      <c r="E1189" s="1" t="str">
        <f>VLOOKUP(B1189,summary_livedata!A:T,1,FALSE)</f>
        <v>grid.411024.2</v>
      </c>
    </row>
    <row r="1190" spans="1:5" x14ac:dyDescent="0.25">
      <c r="A1190" s="1" t="s">
        <v>1207</v>
      </c>
      <c r="B1190" s="1" t="s">
        <v>1135</v>
      </c>
      <c r="C1190" s="1" t="s">
        <v>1136</v>
      </c>
      <c r="D1190" s="1" t="s">
        <v>2755</v>
      </c>
      <c r="E1190" s="1" t="str">
        <f>VLOOKUP(B1190,summary_livedata!A:T,1,FALSE)</f>
        <v>grid.266685.9</v>
      </c>
    </row>
    <row r="1191" spans="1:5" x14ac:dyDescent="0.25">
      <c r="A1191" s="1" t="s">
        <v>1207</v>
      </c>
      <c r="B1191" s="1" t="s">
        <v>2818</v>
      </c>
      <c r="C1191" s="1" t="s">
        <v>2817</v>
      </c>
      <c r="D1191" s="1" t="s">
        <v>2755</v>
      </c>
      <c r="E1191" s="1" t="str">
        <f>VLOOKUP(B1191,summary_livedata!A:T,1,FALSE)</f>
        <v>grid.266686.a</v>
      </c>
    </row>
    <row r="1192" spans="1:5" x14ac:dyDescent="0.25">
      <c r="A1192" s="1" t="s">
        <v>1207</v>
      </c>
      <c r="B1192" s="1" t="s">
        <v>835</v>
      </c>
      <c r="C1192" s="1" t="s">
        <v>836</v>
      </c>
      <c r="D1192" s="1" t="s">
        <v>2755</v>
      </c>
      <c r="E1192" s="1" t="str">
        <f>VLOOKUP(B1192,summary_livedata!A:T,1,FALSE)</f>
        <v>grid.225262.3</v>
      </c>
    </row>
    <row r="1193" spans="1:5" x14ac:dyDescent="0.25">
      <c r="A1193" s="1" t="s">
        <v>1207</v>
      </c>
      <c r="B1193" s="1" t="s">
        <v>1010</v>
      </c>
      <c r="C1193" s="1" t="s">
        <v>1706</v>
      </c>
      <c r="D1193" s="1" t="s">
        <v>2755</v>
      </c>
      <c r="E1193" s="1" t="str">
        <f>VLOOKUP(B1193,summary_livedata!A:T,1,FALSE)</f>
        <v>grid.266756.6</v>
      </c>
    </row>
    <row r="1194" spans="1:5" x14ac:dyDescent="0.25">
      <c r="A1194" s="1" t="s">
        <v>1207</v>
      </c>
      <c r="B1194" s="1" t="s">
        <v>2820</v>
      </c>
      <c r="C1194" s="1" t="s">
        <v>2819</v>
      </c>
      <c r="D1194" s="1" t="s">
        <v>2755</v>
      </c>
      <c r="E1194" s="1" t="str">
        <f>VLOOKUP(B1194,summary_livedata!A:T,1,FALSE)</f>
        <v>grid.266757.7</v>
      </c>
    </row>
    <row r="1195" spans="1:5" x14ac:dyDescent="0.25">
      <c r="A1195" s="1" t="s">
        <v>1207</v>
      </c>
      <c r="B1195" s="1" t="s">
        <v>2822</v>
      </c>
      <c r="C1195" s="1" t="s">
        <v>2821</v>
      </c>
      <c r="D1195" s="1" t="s">
        <v>2755</v>
      </c>
      <c r="E1195" s="1" t="str">
        <f>VLOOKUP(B1195,summary_livedata!A:T,1,FALSE)</f>
        <v>grid.266815.e</v>
      </c>
    </row>
    <row r="1196" spans="1:5" x14ac:dyDescent="0.25">
      <c r="A1196" s="1" t="s">
        <v>1207</v>
      </c>
      <c r="B1196" s="1" t="s">
        <v>2824</v>
      </c>
      <c r="C1196" s="1" t="s">
        <v>2823</v>
      </c>
      <c r="D1196" s="1" t="s">
        <v>2755</v>
      </c>
      <c r="E1196" s="1" t="str">
        <f>VLOOKUP(B1196,summary_livedata!A:T,1,FALSE)</f>
        <v>grid.266826.e</v>
      </c>
    </row>
    <row r="1197" spans="1:5" x14ac:dyDescent="0.25">
      <c r="A1197" s="1" t="s">
        <v>1207</v>
      </c>
      <c r="B1197" s="1" t="s">
        <v>1713</v>
      </c>
      <c r="C1197" s="1" t="s">
        <v>1712</v>
      </c>
      <c r="D1197" s="1" t="s">
        <v>2755</v>
      </c>
      <c r="E1197" s="1" t="str">
        <f>VLOOKUP(B1197,summary_livedata!A:T,1,FALSE)</f>
        <v>grid.266835.c</v>
      </c>
    </row>
    <row r="1198" spans="1:5" x14ac:dyDescent="0.25">
      <c r="A1198" s="1" t="s">
        <v>1207</v>
      </c>
      <c r="B1198" s="1" t="s">
        <v>1715</v>
      </c>
      <c r="C1198" s="1" t="s">
        <v>1714</v>
      </c>
      <c r="D1198" s="1" t="s">
        <v>2755</v>
      </c>
      <c r="E1198" s="1" t="str">
        <f>VLOOKUP(B1198,summary_livedata!A:T,1,FALSE)</f>
        <v>grid.217197.b</v>
      </c>
    </row>
    <row r="1199" spans="1:5" x14ac:dyDescent="0.25">
      <c r="A1199" s="1" t="s">
        <v>1207</v>
      </c>
      <c r="B1199" s="1" t="s">
        <v>657</v>
      </c>
      <c r="C1199" s="1" t="s">
        <v>1716</v>
      </c>
      <c r="D1199" s="1" t="s">
        <v>2755</v>
      </c>
      <c r="E1199" s="1" t="str">
        <f>VLOOKUP(B1199,summary_livedata!A:T,1,FALSE)</f>
        <v>grid.266859.6</v>
      </c>
    </row>
    <row r="1200" spans="1:5" x14ac:dyDescent="0.25">
      <c r="A1200" s="1" t="s">
        <v>1207</v>
      </c>
      <c r="B1200" s="1" t="s">
        <v>1083</v>
      </c>
      <c r="C1200" s="1" t="s">
        <v>1717</v>
      </c>
      <c r="D1200" s="1" t="s">
        <v>2755</v>
      </c>
      <c r="E1200" s="1" t="str">
        <f>VLOOKUP(B1200,summary_livedata!A:T,1,FALSE)</f>
        <v>grid.266860.c</v>
      </c>
    </row>
    <row r="1201" spans="1:5" x14ac:dyDescent="0.25">
      <c r="A1201" s="1" t="s">
        <v>1207</v>
      </c>
      <c r="B1201" s="1" t="s">
        <v>1008</v>
      </c>
      <c r="C1201" s="1" t="s">
        <v>1718</v>
      </c>
      <c r="D1201" s="1" t="s">
        <v>2755</v>
      </c>
      <c r="E1201" s="1" t="str">
        <f>VLOOKUP(B1201,summary_livedata!A:T,1,FALSE)</f>
        <v>grid.266862.e</v>
      </c>
    </row>
    <row r="1202" spans="1:5" x14ac:dyDescent="0.25">
      <c r="A1202" s="1" t="s">
        <v>1207</v>
      </c>
      <c r="B1202" s="1" t="s">
        <v>2826</v>
      </c>
      <c r="C1202" s="1" t="s">
        <v>2825</v>
      </c>
      <c r="D1202" s="1" t="s">
        <v>2755</v>
      </c>
      <c r="E1202" s="1" t="str">
        <f>VLOOKUP(B1202,summary_livedata!A:T,1,FALSE)</f>
        <v>grid.266865.9</v>
      </c>
    </row>
    <row r="1203" spans="1:5" x14ac:dyDescent="0.25">
      <c r="A1203" s="1" t="s">
        <v>1207</v>
      </c>
      <c r="B1203" s="1" t="s">
        <v>2382</v>
      </c>
      <c r="C1203" s="1" t="s">
        <v>2381</v>
      </c>
      <c r="D1203" s="1" t="s">
        <v>2755</v>
      </c>
      <c r="E1203" s="1" t="str">
        <f>VLOOKUP(B1203,summary_livedata!A:T,1,FALSE)</f>
        <v>grid.280412.d</v>
      </c>
    </row>
    <row r="1204" spans="1:5" x14ac:dyDescent="0.25">
      <c r="A1204" s="1" t="s">
        <v>1207</v>
      </c>
      <c r="B1204" s="1" t="s">
        <v>518</v>
      </c>
      <c r="C1204" s="1" t="s">
        <v>1723</v>
      </c>
      <c r="D1204" s="1" t="s">
        <v>2755</v>
      </c>
      <c r="E1204" s="1" t="str">
        <f>VLOOKUP(B1204,summary_livedata!A:T,1,FALSE)</f>
        <v>grid.20431.34</v>
      </c>
    </row>
    <row r="1205" spans="1:5" x14ac:dyDescent="0.25">
      <c r="A1205" s="1" t="s">
        <v>1207</v>
      </c>
      <c r="B1205" s="1" t="s">
        <v>2828</v>
      </c>
      <c r="C1205" s="1" t="s">
        <v>2827</v>
      </c>
      <c r="D1205" s="1" t="s">
        <v>2755</v>
      </c>
      <c r="E1205" s="1" t="str">
        <f>VLOOKUP(B1205,summary_livedata!A:T,1,FALSE)</f>
        <v>grid.267102.0</v>
      </c>
    </row>
    <row r="1206" spans="1:5" x14ac:dyDescent="0.25">
      <c r="A1206" s="1" t="s">
        <v>1207</v>
      </c>
      <c r="B1206" s="1" t="s">
        <v>1725</v>
      </c>
      <c r="C1206" s="1" t="s">
        <v>1724</v>
      </c>
      <c r="D1206" s="1" t="s">
        <v>2755</v>
      </c>
      <c r="E1206" s="1" t="str">
        <f>VLOOKUP(B1206,summary_livedata!A:T,1,FALSE)</f>
        <v>grid.267153.4</v>
      </c>
    </row>
    <row r="1207" spans="1:5" x14ac:dyDescent="0.25">
      <c r="A1207" s="1" t="s">
        <v>1207</v>
      </c>
      <c r="B1207" s="1" t="s">
        <v>1728</v>
      </c>
      <c r="C1207" s="1" t="s">
        <v>1727</v>
      </c>
      <c r="D1207" s="1" t="s">
        <v>2755</v>
      </c>
      <c r="E1207" s="1" t="str">
        <f>VLOOKUP(B1207,summary_livedata!A:T,1,FALSE)</f>
        <v>grid.267169.d</v>
      </c>
    </row>
    <row r="1208" spans="1:5" x14ac:dyDescent="0.25">
      <c r="A1208" s="1" t="s">
        <v>1207</v>
      </c>
      <c r="B1208" s="1" t="s">
        <v>707</v>
      </c>
      <c r="C1208" s="1" t="s">
        <v>708</v>
      </c>
      <c r="D1208" s="1" t="s">
        <v>2755</v>
      </c>
      <c r="E1208" s="1" t="str">
        <f>VLOOKUP(B1208,summary_livedata!A:T,1,FALSE)</f>
        <v>grid.267337.4</v>
      </c>
    </row>
    <row r="1209" spans="1:5" x14ac:dyDescent="0.25">
      <c r="A1209" s="1" t="s">
        <v>1207</v>
      </c>
      <c r="B1209" s="1" t="s">
        <v>2830</v>
      </c>
      <c r="C1209" s="1" t="s">
        <v>2829</v>
      </c>
      <c r="D1209" s="1" t="s">
        <v>2755</v>
      </c>
      <c r="E1209" s="1" t="str">
        <f>VLOOKUP(B1209,summary_livedata!A:T,1,FALSE)</f>
        <v>grid.267360.6</v>
      </c>
    </row>
    <row r="1210" spans="1:5" x14ac:dyDescent="0.25">
      <c r="A1210" s="1" t="s">
        <v>1207</v>
      </c>
      <c r="B1210" s="1" t="s">
        <v>342</v>
      </c>
      <c r="C1210" s="1" t="s">
        <v>1732</v>
      </c>
      <c r="D1210" s="1" t="s">
        <v>2755</v>
      </c>
      <c r="E1210" s="1" t="str">
        <f>VLOOKUP(B1210,summary_livedata!A:T,1,FALSE)</f>
        <v>grid.59062.38</v>
      </c>
    </row>
    <row r="1211" spans="1:5" x14ac:dyDescent="0.25">
      <c r="A1211" s="1" t="s">
        <v>1207</v>
      </c>
      <c r="B1211" s="1" t="s">
        <v>494</v>
      </c>
      <c r="C1211" s="1" t="s">
        <v>1734</v>
      </c>
      <c r="D1211" s="1" t="s">
        <v>2755</v>
      </c>
      <c r="E1211" s="1" t="str">
        <f>VLOOKUP(B1211,summary_livedata!A:T,1,FALSE)</f>
        <v>grid.135963.b</v>
      </c>
    </row>
    <row r="1212" spans="1:5" x14ac:dyDescent="0.25">
      <c r="A1212" s="1" t="s">
        <v>1207</v>
      </c>
      <c r="B1212" s="1" t="s">
        <v>2832</v>
      </c>
      <c r="C1212" s="1" t="s">
        <v>2831</v>
      </c>
      <c r="D1212" s="1" t="s">
        <v>2755</v>
      </c>
      <c r="E1212" s="1" t="str">
        <f>VLOOKUP(B1212,summary_livedata!A:T,1,FALSE)</f>
        <v>grid.267871.d</v>
      </c>
    </row>
    <row r="1213" spans="1:5" x14ac:dyDescent="0.25">
      <c r="A1213" s="1" t="s">
        <v>1207</v>
      </c>
      <c r="B1213" s="1" t="s">
        <v>285</v>
      </c>
      <c r="C1213" s="1" t="s">
        <v>286</v>
      </c>
      <c r="D1213" s="1" t="s">
        <v>2755</v>
      </c>
      <c r="E1213" s="1" t="str">
        <f>VLOOKUP(B1213,summary_livedata!A:T,1,FALSE)</f>
        <v>grid.241167.7</v>
      </c>
    </row>
    <row r="1214" spans="1:5" x14ac:dyDescent="0.25">
      <c r="A1214" s="1" t="s">
        <v>1207</v>
      </c>
      <c r="B1214" s="1" t="s">
        <v>2834</v>
      </c>
      <c r="C1214" s="1" t="s">
        <v>2833</v>
      </c>
      <c r="D1214" s="1" t="s">
        <v>2755</v>
      </c>
      <c r="E1214" s="1" t="str">
        <f>VLOOKUP(B1214,summary_livedata!A:T,1,FALSE)</f>
        <v>grid.268132.c</v>
      </c>
    </row>
    <row r="1215" spans="1:5" x14ac:dyDescent="0.25">
      <c r="A1215" s="1" t="s">
        <v>1207</v>
      </c>
      <c r="B1215" s="1" t="s">
        <v>1103</v>
      </c>
      <c r="C1215" s="1" t="s">
        <v>1746</v>
      </c>
      <c r="D1215" s="1" t="s">
        <v>2755</v>
      </c>
      <c r="E1215" s="1" t="str">
        <f>VLOOKUP(B1215,summary_livedata!A:T,1,FALSE)</f>
        <v>grid.268187.2</v>
      </c>
    </row>
    <row r="1216" spans="1:5" x14ac:dyDescent="0.25">
      <c r="A1216" s="1" t="s">
        <v>1207</v>
      </c>
      <c r="B1216" s="1" t="s">
        <v>1748</v>
      </c>
      <c r="C1216" s="1" t="s">
        <v>1747</v>
      </c>
      <c r="D1216" s="1" t="s">
        <v>2755</v>
      </c>
      <c r="E1216" s="1" t="str">
        <f>VLOOKUP(B1216,summary_livedata!A:T,1,FALSE)</f>
        <v>grid.268246.c</v>
      </c>
    </row>
    <row r="1217" spans="1:5" x14ac:dyDescent="0.25">
      <c r="A1217" s="1" t="s">
        <v>1207</v>
      </c>
      <c r="B1217" s="1" t="s">
        <v>719</v>
      </c>
      <c r="C1217" s="1" t="s">
        <v>1749</v>
      </c>
      <c r="D1217" s="1" t="s">
        <v>2755</v>
      </c>
      <c r="E1217" s="1" t="str">
        <f>VLOOKUP(B1217,summary_livedata!A:T,1,FALSE)</f>
        <v>grid.264889.9</v>
      </c>
    </row>
    <row r="1218" spans="1:5" x14ac:dyDescent="0.25">
      <c r="A1218" s="1" t="s">
        <v>1207</v>
      </c>
      <c r="B1218" s="1" t="s">
        <v>933</v>
      </c>
      <c r="C1218" s="1" t="s">
        <v>2835</v>
      </c>
      <c r="D1218" s="1" t="s">
        <v>2755</v>
      </c>
      <c r="E1218" s="1" t="str">
        <f>VLOOKUP(B1218,summary_livedata!A:T,1,FALSE)</f>
        <v>grid.268323.e</v>
      </c>
    </row>
    <row r="1219" spans="1:5" x14ac:dyDescent="0.25">
      <c r="A1219" s="1" t="s">
        <v>1207</v>
      </c>
      <c r="B1219" s="1" t="s">
        <v>1121</v>
      </c>
      <c r="C1219" s="1" t="s">
        <v>1122</v>
      </c>
      <c r="D1219" s="1" t="s">
        <v>2755</v>
      </c>
      <c r="E1219" s="1" t="str">
        <f>VLOOKUP(B1219,summary_livedata!A:T,1,FALSE)</f>
        <v>grid.268333.f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DE25B-C8A5-4971-ABB5-123E6406D058}">
  <dimension ref="A1:T31"/>
  <sheetViews>
    <sheetView workbookViewId="0">
      <selection sqref="A1:S24"/>
    </sheetView>
  </sheetViews>
  <sheetFormatPr defaultRowHeight="15" x14ac:dyDescent="0.25"/>
  <cols>
    <col min="1" max="1" width="15.5703125" customWidth="1"/>
  </cols>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1210</v>
      </c>
      <c r="B2" s="5" t="s">
        <v>3238</v>
      </c>
      <c r="C2" s="5">
        <v>69</v>
      </c>
      <c r="D2" s="5">
        <v>122</v>
      </c>
      <c r="E2" s="5">
        <v>56.56</v>
      </c>
      <c r="F2" s="5">
        <v>52</v>
      </c>
      <c r="G2" s="5">
        <v>17</v>
      </c>
      <c r="H2" s="5">
        <v>8</v>
      </c>
      <c r="I2" s="5">
        <v>21</v>
      </c>
      <c r="J2" s="5">
        <v>11</v>
      </c>
      <c r="K2" s="5">
        <v>12</v>
      </c>
      <c r="L2" s="5">
        <v>52</v>
      </c>
      <c r="M2" s="5">
        <v>0</v>
      </c>
      <c r="N2" s="5">
        <v>24.64</v>
      </c>
      <c r="O2" s="5">
        <v>11.59</v>
      </c>
      <c r="P2" s="5">
        <v>30.43</v>
      </c>
      <c r="Q2" s="5">
        <v>15.94</v>
      </c>
      <c r="R2" s="5">
        <v>17.39</v>
      </c>
      <c r="S2" s="5">
        <v>100</v>
      </c>
    </row>
    <row r="3" spans="1:19" x14ac:dyDescent="0.25">
      <c r="A3" s="5" t="s">
        <v>2602</v>
      </c>
      <c r="B3" s="5" t="s">
        <v>3238</v>
      </c>
      <c r="C3" s="5">
        <v>2</v>
      </c>
      <c r="D3" s="5">
        <v>6</v>
      </c>
      <c r="E3" s="5">
        <v>33.33</v>
      </c>
      <c r="F3" s="5">
        <v>2</v>
      </c>
      <c r="G3" s="5">
        <v>0</v>
      </c>
      <c r="H3" s="5">
        <v>0</v>
      </c>
      <c r="I3" s="5">
        <v>1</v>
      </c>
      <c r="J3" s="5">
        <v>1</v>
      </c>
      <c r="K3" s="5">
        <v>0</v>
      </c>
      <c r="L3" s="5">
        <v>2</v>
      </c>
      <c r="M3" s="5">
        <v>0</v>
      </c>
      <c r="N3" s="5">
        <v>0</v>
      </c>
      <c r="O3" s="5">
        <v>0</v>
      </c>
      <c r="P3" s="5">
        <v>50</v>
      </c>
      <c r="Q3" s="5">
        <v>50</v>
      </c>
      <c r="R3" s="5">
        <v>0</v>
      </c>
      <c r="S3" s="5">
        <v>100</v>
      </c>
    </row>
    <row r="4" spans="1:19" x14ac:dyDescent="0.25">
      <c r="A4" s="5" t="s">
        <v>2604</v>
      </c>
      <c r="B4" s="5" t="s">
        <v>3238</v>
      </c>
      <c r="C4" s="5">
        <v>0</v>
      </c>
      <c r="D4" s="5">
        <v>1</v>
      </c>
      <c r="E4" s="5">
        <v>0</v>
      </c>
      <c r="F4" s="5">
        <v>0</v>
      </c>
      <c r="G4" s="5">
        <v>0</v>
      </c>
      <c r="H4" s="5">
        <v>0</v>
      </c>
      <c r="I4" s="5">
        <v>0</v>
      </c>
      <c r="J4" s="5">
        <v>0</v>
      </c>
      <c r="K4" s="5">
        <v>0</v>
      </c>
      <c r="L4" s="5">
        <v>0</v>
      </c>
      <c r="M4" s="5">
        <v>0</v>
      </c>
      <c r="N4" s="5"/>
      <c r="O4" s="5"/>
      <c r="P4" s="5"/>
      <c r="Q4" s="5"/>
      <c r="R4" s="5"/>
      <c r="S4" s="5"/>
    </row>
    <row r="5" spans="1:19" x14ac:dyDescent="0.25">
      <c r="A5" s="5" t="s">
        <v>2606</v>
      </c>
      <c r="B5" s="5" t="s">
        <v>3238</v>
      </c>
      <c r="C5" s="5">
        <v>26</v>
      </c>
      <c r="D5" s="5">
        <v>72</v>
      </c>
      <c r="E5" s="5">
        <v>36.11</v>
      </c>
      <c r="F5" s="5">
        <v>10</v>
      </c>
      <c r="G5" s="5">
        <v>16</v>
      </c>
      <c r="H5" s="5">
        <v>3</v>
      </c>
      <c r="I5" s="5">
        <v>5</v>
      </c>
      <c r="J5" s="5">
        <v>1</v>
      </c>
      <c r="K5" s="5">
        <v>1</v>
      </c>
      <c r="L5" s="5">
        <v>10</v>
      </c>
      <c r="M5" s="5">
        <v>0</v>
      </c>
      <c r="N5" s="5">
        <v>61.54</v>
      </c>
      <c r="O5" s="5">
        <v>11.54</v>
      </c>
      <c r="P5" s="5">
        <v>19.23</v>
      </c>
      <c r="Q5" s="5">
        <v>3.85</v>
      </c>
      <c r="R5" s="5">
        <v>3.85</v>
      </c>
      <c r="S5" s="5">
        <v>100</v>
      </c>
    </row>
    <row r="6" spans="1:19" x14ac:dyDescent="0.25">
      <c r="A6" s="5" t="s">
        <v>2608</v>
      </c>
      <c r="B6" s="5" t="s">
        <v>3238</v>
      </c>
      <c r="C6" s="5">
        <v>26</v>
      </c>
      <c r="D6" s="5">
        <v>91</v>
      </c>
      <c r="E6" s="5">
        <v>28.57</v>
      </c>
      <c r="F6" s="5">
        <v>15</v>
      </c>
      <c r="G6" s="5">
        <v>11</v>
      </c>
      <c r="H6" s="5">
        <v>12</v>
      </c>
      <c r="I6" s="5">
        <v>0</v>
      </c>
      <c r="J6" s="5">
        <v>3</v>
      </c>
      <c r="K6" s="5">
        <v>0</v>
      </c>
      <c r="L6" s="5">
        <v>15</v>
      </c>
      <c r="M6" s="5">
        <v>0</v>
      </c>
      <c r="N6" s="5">
        <v>42.31</v>
      </c>
      <c r="O6" s="5">
        <v>46.15</v>
      </c>
      <c r="P6" s="5">
        <v>0</v>
      </c>
      <c r="Q6" s="5">
        <v>11.54</v>
      </c>
      <c r="R6" s="5">
        <v>0</v>
      </c>
      <c r="S6" s="5">
        <v>100</v>
      </c>
    </row>
    <row r="7" spans="1:19" x14ac:dyDescent="0.25">
      <c r="A7" s="5" t="s">
        <v>2610</v>
      </c>
      <c r="B7" s="5" t="s">
        <v>3238</v>
      </c>
      <c r="C7" s="5">
        <v>121</v>
      </c>
      <c r="D7" s="5">
        <v>362</v>
      </c>
      <c r="E7" s="5">
        <v>33.43</v>
      </c>
      <c r="F7" s="5">
        <v>76</v>
      </c>
      <c r="G7" s="5">
        <v>45</v>
      </c>
      <c r="H7" s="5">
        <v>16</v>
      </c>
      <c r="I7" s="5">
        <v>33</v>
      </c>
      <c r="J7" s="5">
        <v>15</v>
      </c>
      <c r="K7" s="5">
        <v>12</v>
      </c>
      <c r="L7" s="5">
        <v>76</v>
      </c>
      <c r="M7" s="5">
        <v>0</v>
      </c>
      <c r="N7" s="5">
        <v>37.19</v>
      </c>
      <c r="O7" s="5">
        <v>13.22</v>
      </c>
      <c r="P7" s="5">
        <v>27.27</v>
      </c>
      <c r="Q7" s="5">
        <v>12.4</v>
      </c>
      <c r="R7" s="5">
        <v>9.92</v>
      </c>
      <c r="S7" s="5">
        <v>100</v>
      </c>
    </row>
    <row r="8" spans="1:19" x14ac:dyDescent="0.25">
      <c r="A8" s="5" t="s">
        <v>2612</v>
      </c>
      <c r="B8" s="5" t="s">
        <v>3238</v>
      </c>
      <c r="C8" s="5">
        <v>13</v>
      </c>
      <c r="D8" s="5">
        <v>53</v>
      </c>
      <c r="E8" s="5">
        <v>24.53</v>
      </c>
      <c r="F8" s="5">
        <v>10</v>
      </c>
      <c r="G8" s="5">
        <v>3</v>
      </c>
      <c r="H8" s="5">
        <v>1</v>
      </c>
      <c r="I8" s="5">
        <v>5</v>
      </c>
      <c r="J8" s="5">
        <v>4</v>
      </c>
      <c r="K8" s="5">
        <v>0</v>
      </c>
      <c r="L8" s="5">
        <v>10</v>
      </c>
      <c r="M8" s="5">
        <v>0</v>
      </c>
      <c r="N8" s="5">
        <v>23.08</v>
      </c>
      <c r="O8" s="5">
        <v>7.69</v>
      </c>
      <c r="P8" s="5">
        <v>38.46</v>
      </c>
      <c r="Q8" s="5">
        <v>30.77</v>
      </c>
      <c r="R8" s="5">
        <v>0</v>
      </c>
      <c r="S8" s="5">
        <v>100</v>
      </c>
    </row>
    <row r="9" spans="1:19" x14ac:dyDescent="0.25">
      <c r="A9" s="5" t="s">
        <v>2614</v>
      </c>
      <c r="B9" s="5" t="s">
        <v>3238</v>
      </c>
      <c r="C9" s="5">
        <v>9</v>
      </c>
      <c r="D9" s="5">
        <v>24</v>
      </c>
      <c r="E9" s="5">
        <v>37.5</v>
      </c>
      <c r="F9" s="5">
        <v>2</v>
      </c>
      <c r="G9" s="5">
        <v>7</v>
      </c>
      <c r="H9" s="5">
        <v>1</v>
      </c>
      <c r="I9" s="5">
        <v>1</v>
      </c>
      <c r="J9" s="5">
        <v>0</v>
      </c>
      <c r="K9" s="5">
        <v>0</v>
      </c>
      <c r="L9" s="5">
        <v>2</v>
      </c>
      <c r="M9" s="5">
        <v>0</v>
      </c>
      <c r="N9" s="5">
        <v>77.78</v>
      </c>
      <c r="O9" s="5">
        <v>11.11</v>
      </c>
      <c r="P9" s="5">
        <v>11.11</v>
      </c>
      <c r="Q9" s="5">
        <v>0</v>
      </c>
      <c r="R9" s="5">
        <v>0</v>
      </c>
      <c r="S9" s="5">
        <v>100</v>
      </c>
    </row>
    <row r="10" spans="1:19" x14ac:dyDescent="0.25">
      <c r="A10" s="5" t="s">
        <v>2616</v>
      </c>
      <c r="B10" s="5" t="s">
        <v>3238</v>
      </c>
      <c r="C10" s="5">
        <v>0</v>
      </c>
      <c r="D10" s="5">
        <v>1</v>
      </c>
      <c r="E10" s="5">
        <v>0</v>
      </c>
      <c r="F10" s="5">
        <v>0</v>
      </c>
      <c r="G10" s="5">
        <v>0</v>
      </c>
      <c r="H10" s="5">
        <v>0</v>
      </c>
      <c r="I10" s="5">
        <v>0</v>
      </c>
      <c r="J10" s="5">
        <v>0</v>
      </c>
      <c r="K10" s="5">
        <v>0</v>
      </c>
      <c r="L10" s="5">
        <v>0</v>
      </c>
      <c r="M10" s="5">
        <v>0</v>
      </c>
      <c r="N10" s="5"/>
      <c r="O10" s="5"/>
      <c r="P10" s="5"/>
      <c r="Q10" s="5"/>
      <c r="R10" s="5"/>
      <c r="S10" s="5"/>
    </row>
    <row r="11" spans="1:19" x14ac:dyDescent="0.25">
      <c r="A11" s="5" t="s">
        <v>2618</v>
      </c>
      <c r="B11" s="5" t="s">
        <v>3238</v>
      </c>
      <c r="C11" s="5">
        <v>50</v>
      </c>
      <c r="D11" s="5">
        <v>533</v>
      </c>
      <c r="E11" s="5">
        <v>9.3800000000000008</v>
      </c>
      <c r="F11" s="5">
        <v>31</v>
      </c>
      <c r="G11" s="5">
        <v>19</v>
      </c>
      <c r="H11" s="5">
        <v>7</v>
      </c>
      <c r="I11" s="5">
        <v>19</v>
      </c>
      <c r="J11" s="5">
        <v>3</v>
      </c>
      <c r="K11" s="5">
        <v>2</v>
      </c>
      <c r="L11" s="5">
        <v>31</v>
      </c>
      <c r="M11" s="5">
        <v>0</v>
      </c>
      <c r="N11" s="5">
        <v>38</v>
      </c>
      <c r="O11" s="5">
        <v>14</v>
      </c>
      <c r="P11" s="5">
        <v>38</v>
      </c>
      <c r="Q11" s="5">
        <v>6</v>
      </c>
      <c r="R11" s="5">
        <v>4</v>
      </c>
      <c r="S11" s="5">
        <v>100</v>
      </c>
    </row>
    <row r="12" spans="1:19" x14ac:dyDescent="0.25">
      <c r="A12" s="5" t="s">
        <v>2620</v>
      </c>
      <c r="B12" s="5" t="s">
        <v>3238</v>
      </c>
      <c r="C12" s="5">
        <v>2</v>
      </c>
      <c r="D12" s="5">
        <v>5</v>
      </c>
      <c r="E12" s="5">
        <v>40</v>
      </c>
      <c r="F12" s="5">
        <v>2</v>
      </c>
      <c r="G12" s="5">
        <v>0</v>
      </c>
      <c r="H12" s="5">
        <v>0</v>
      </c>
      <c r="I12" s="5">
        <v>2</v>
      </c>
      <c r="J12" s="5">
        <v>0</v>
      </c>
      <c r="K12" s="5">
        <v>0</v>
      </c>
      <c r="L12" s="5">
        <v>2</v>
      </c>
      <c r="M12" s="5">
        <v>0</v>
      </c>
      <c r="N12" s="5">
        <v>0</v>
      </c>
      <c r="O12" s="5">
        <v>0</v>
      </c>
      <c r="P12" s="5">
        <v>100</v>
      </c>
      <c r="Q12" s="5">
        <v>0</v>
      </c>
      <c r="R12" s="5">
        <v>0</v>
      </c>
      <c r="S12" s="5">
        <v>100</v>
      </c>
    </row>
    <row r="13" spans="1:19" x14ac:dyDescent="0.25">
      <c r="A13" s="5" t="s">
        <v>2622</v>
      </c>
      <c r="B13" s="5" t="s">
        <v>3238</v>
      </c>
      <c r="C13" s="5">
        <v>1</v>
      </c>
      <c r="D13" s="5">
        <v>7</v>
      </c>
      <c r="E13" s="5">
        <v>14.29</v>
      </c>
      <c r="F13" s="5">
        <v>1</v>
      </c>
      <c r="G13" s="5">
        <v>0</v>
      </c>
      <c r="H13" s="5">
        <v>0</v>
      </c>
      <c r="I13" s="5">
        <v>0</v>
      </c>
      <c r="J13" s="5">
        <v>0</v>
      </c>
      <c r="K13" s="5">
        <v>1</v>
      </c>
      <c r="L13" s="5">
        <v>1</v>
      </c>
      <c r="M13" s="5">
        <v>0</v>
      </c>
      <c r="N13" s="5">
        <v>0</v>
      </c>
      <c r="O13" s="5">
        <v>0</v>
      </c>
      <c r="P13" s="5">
        <v>0</v>
      </c>
      <c r="Q13" s="5">
        <v>0</v>
      </c>
      <c r="R13" s="5">
        <v>100</v>
      </c>
      <c r="S13" s="5">
        <v>100</v>
      </c>
    </row>
    <row r="14" spans="1:19" x14ac:dyDescent="0.25">
      <c r="A14" s="5" t="s">
        <v>2624</v>
      </c>
      <c r="B14" s="5" t="s">
        <v>3238</v>
      </c>
      <c r="C14" s="5">
        <v>1</v>
      </c>
      <c r="D14" s="5">
        <v>5</v>
      </c>
      <c r="E14" s="5">
        <v>20</v>
      </c>
      <c r="F14" s="5">
        <v>0</v>
      </c>
      <c r="G14" s="5">
        <v>1</v>
      </c>
      <c r="H14" s="5">
        <v>0</v>
      </c>
      <c r="I14" s="5">
        <v>0</v>
      </c>
      <c r="J14" s="5">
        <v>0</v>
      </c>
      <c r="K14" s="5">
        <v>0</v>
      </c>
      <c r="L14" s="5">
        <v>0</v>
      </c>
      <c r="M14" s="5">
        <v>0</v>
      </c>
      <c r="N14" s="5">
        <v>100</v>
      </c>
      <c r="O14" s="5">
        <v>0</v>
      </c>
      <c r="P14" s="5">
        <v>0</v>
      </c>
      <c r="Q14" s="5">
        <v>0</v>
      </c>
      <c r="R14" s="5">
        <v>0</v>
      </c>
      <c r="S14" s="5">
        <v>100</v>
      </c>
    </row>
    <row r="15" spans="1:19" x14ac:dyDescent="0.25">
      <c r="A15" s="5" t="s">
        <v>2626</v>
      </c>
      <c r="B15" s="5" t="s">
        <v>3238</v>
      </c>
      <c r="C15" s="5">
        <v>1</v>
      </c>
      <c r="D15" s="5">
        <v>3</v>
      </c>
      <c r="E15" s="5">
        <v>33.33</v>
      </c>
      <c r="F15" s="5">
        <v>1</v>
      </c>
      <c r="G15" s="5">
        <v>0</v>
      </c>
      <c r="H15" s="5">
        <v>0</v>
      </c>
      <c r="I15" s="5">
        <v>1</v>
      </c>
      <c r="J15" s="5">
        <v>0</v>
      </c>
      <c r="K15" s="5">
        <v>0</v>
      </c>
      <c r="L15" s="5">
        <v>1</v>
      </c>
      <c r="M15" s="5">
        <v>0</v>
      </c>
      <c r="N15" s="5">
        <v>0</v>
      </c>
      <c r="O15" s="5">
        <v>0</v>
      </c>
      <c r="P15" s="5">
        <v>100</v>
      </c>
      <c r="Q15" s="5">
        <v>0</v>
      </c>
      <c r="R15" s="5">
        <v>0</v>
      </c>
      <c r="S15" s="5">
        <v>100</v>
      </c>
    </row>
    <row r="16" spans="1:19" x14ac:dyDescent="0.25">
      <c r="A16" s="5" t="s">
        <v>2630</v>
      </c>
      <c r="B16" s="5" t="s">
        <v>3238</v>
      </c>
      <c r="C16" s="5">
        <v>1</v>
      </c>
      <c r="D16" s="5">
        <v>5</v>
      </c>
      <c r="E16" s="5">
        <v>20</v>
      </c>
      <c r="F16" s="5">
        <v>1</v>
      </c>
      <c r="G16" s="5">
        <v>0</v>
      </c>
      <c r="H16" s="5">
        <v>0</v>
      </c>
      <c r="I16" s="5">
        <v>0</v>
      </c>
      <c r="J16" s="5">
        <v>1</v>
      </c>
      <c r="K16" s="5">
        <v>0</v>
      </c>
      <c r="L16" s="5">
        <v>1</v>
      </c>
      <c r="M16" s="5">
        <v>0</v>
      </c>
      <c r="N16" s="5">
        <v>0</v>
      </c>
      <c r="O16" s="5">
        <v>0</v>
      </c>
      <c r="P16" s="5">
        <v>0</v>
      </c>
      <c r="Q16" s="5">
        <v>100</v>
      </c>
      <c r="R16" s="5">
        <v>0</v>
      </c>
      <c r="S16" s="5">
        <v>100</v>
      </c>
    </row>
    <row r="17" spans="1:20" x14ac:dyDescent="0.25">
      <c r="A17" s="5" t="s">
        <v>2632</v>
      </c>
      <c r="B17" s="5" t="s">
        <v>3238</v>
      </c>
      <c r="C17" s="5">
        <v>29</v>
      </c>
      <c r="D17" s="5">
        <v>66</v>
      </c>
      <c r="E17" s="5">
        <v>43.94</v>
      </c>
      <c r="F17" s="5">
        <v>17</v>
      </c>
      <c r="G17" s="5">
        <v>12</v>
      </c>
      <c r="H17" s="5">
        <v>7</v>
      </c>
      <c r="I17" s="5">
        <v>6</v>
      </c>
      <c r="J17" s="5">
        <v>3</v>
      </c>
      <c r="K17" s="5">
        <v>1</v>
      </c>
      <c r="L17" s="5">
        <v>17</v>
      </c>
      <c r="M17" s="5">
        <v>0</v>
      </c>
      <c r="N17" s="5">
        <v>41.38</v>
      </c>
      <c r="O17" s="5">
        <v>24.14</v>
      </c>
      <c r="P17" s="5">
        <v>20.69</v>
      </c>
      <c r="Q17" s="5">
        <v>10.34</v>
      </c>
      <c r="R17" s="5">
        <v>3.45</v>
      </c>
      <c r="S17" s="5">
        <v>100</v>
      </c>
    </row>
    <row r="18" spans="1:20" x14ac:dyDescent="0.25">
      <c r="A18" s="5" t="s">
        <v>2634</v>
      </c>
      <c r="B18" s="5" t="s">
        <v>3238</v>
      </c>
      <c r="C18" s="5">
        <v>4</v>
      </c>
      <c r="D18" s="5">
        <v>6</v>
      </c>
      <c r="E18" s="5">
        <v>66.67</v>
      </c>
      <c r="F18" s="5">
        <v>4</v>
      </c>
      <c r="G18" s="5">
        <v>0</v>
      </c>
      <c r="H18" s="5">
        <v>1</v>
      </c>
      <c r="I18" s="5">
        <v>2</v>
      </c>
      <c r="J18" s="5">
        <v>1</v>
      </c>
      <c r="K18" s="5">
        <v>0</v>
      </c>
      <c r="L18" s="5">
        <v>4</v>
      </c>
      <c r="M18" s="5">
        <v>0</v>
      </c>
      <c r="N18" s="5">
        <v>0</v>
      </c>
      <c r="O18" s="5">
        <v>25</v>
      </c>
      <c r="P18" s="5">
        <v>50</v>
      </c>
      <c r="Q18" s="5">
        <v>25</v>
      </c>
      <c r="R18" s="5">
        <v>0</v>
      </c>
      <c r="S18" s="5">
        <v>100</v>
      </c>
    </row>
    <row r="19" spans="1:20" x14ac:dyDescent="0.25">
      <c r="A19" s="5" t="s">
        <v>2260</v>
      </c>
      <c r="B19" s="5" t="s">
        <v>3238</v>
      </c>
      <c r="C19" s="5">
        <v>1</v>
      </c>
      <c r="D19" s="5">
        <v>21</v>
      </c>
      <c r="E19" s="5">
        <v>4.76</v>
      </c>
      <c r="F19" s="5">
        <v>0</v>
      </c>
      <c r="G19" s="5">
        <v>1</v>
      </c>
      <c r="H19" s="5">
        <v>0</v>
      </c>
      <c r="I19" s="5">
        <v>0</v>
      </c>
      <c r="J19" s="5">
        <v>0</v>
      </c>
      <c r="K19" s="5">
        <v>0</v>
      </c>
      <c r="L19" s="5">
        <v>0</v>
      </c>
      <c r="M19" s="5">
        <v>0</v>
      </c>
      <c r="N19" s="5">
        <v>100</v>
      </c>
      <c r="O19" s="5">
        <v>0</v>
      </c>
      <c r="P19" s="5">
        <v>0</v>
      </c>
      <c r="Q19" s="5">
        <v>0</v>
      </c>
      <c r="R19" s="5">
        <v>0</v>
      </c>
      <c r="S19" s="5">
        <v>100</v>
      </c>
    </row>
    <row r="20" spans="1:20" x14ac:dyDescent="0.25">
      <c r="A20" s="5" t="s">
        <v>2636</v>
      </c>
      <c r="B20" s="5" t="s">
        <v>3238</v>
      </c>
      <c r="C20" s="5">
        <v>5</v>
      </c>
      <c r="D20" s="5">
        <v>66</v>
      </c>
      <c r="E20" s="5">
        <v>7.58</v>
      </c>
      <c r="F20" s="5">
        <v>2</v>
      </c>
      <c r="G20" s="5">
        <v>3</v>
      </c>
      <c r="H20" s="5">
        <v>0</v>
      </c>
      <c r="I20" s="5">
        <v>0</v>
      </c>
      <c r="J20" s="5">
        <v>2</v>
      </c>
      <c r="K20" s="5">
        <v>0</v>
      </c>
      <c r="L20" s="5">
        <v>2</v>
      </c>
      <c r="M20" s="5">
        <v>0</v>
      </c>
      <c r="N20" s="5">
        <v>60</v>
      </c>
      <c r="O20" s="5">
        <v>0</v>
      </c>
      <c r="P20" s="5">
        <v>0</v>
      </c>
      <c r="Q20" s="5">
        <v>40</v>
      </c>
      <c r="R20" s="5">
        <v>0</v>
      </c>
      <c r="S20" s="5">
        <v>100</v>
      </c>
    </row>
    <row r="21" spans="1:20" x14ac:dyDescent="0.25">
      <c r="A21" s="5" t="s">
        <v>1225</v>
      </c>
      <c r="B21" s="5" t="s">
        <v>3238</v>
      </c>
      <c r="C21" s="5">
        <v>163</v>
      </c>
      <c r="D21" s="5">
        <v>244</v>
      </c>
      <c r="E21" s="5">
        <v>66.8</v>
      </c>
      <c r="F21" s="5">
        <v>125</v>
      </c>
      <c r="G21" s="5">
        <v>38</v>
      </c>
      <c r="H21" s="5">
        <v>34</v>
      </c>
      <c r="I21" s="5">
        <v>42</v>
      </c>
      <c r="J21" s="5">
        <v>21</v>
      </c>
      <c r="K21" s="5">
        <v>28</v>
      </c>
      <c r="L21" s="5">
        <v>125</v>
      </c>
      <c r="M21" s="5">
        <v>0</v>
      </c>
      <c r="N21" s="5">
        <v>23.31</v>
      </c>
      <c r="O21" s="5">
        <v>20.86</v>
      </c>
      <c r="P21" s="5">
        <v>25.77</v>
      </c>
      <c r="Q21" s="5">
        <v>12.88</v>
      </c>
      <c r="R21" s="5">
        <v>17.18</v>
      </c>
      <c r="S21" s="5">
        <v>100</v>
      </c>
    </row>
    <row r="22" spans="1:20" x14ac:dyDescent="0.25">
      <c r="A22" s="5" t="s">
        <v>2638</v>
      </c>
      <c r="B22" s="5" t="s">
        <v>3238</v>
      </c>
      <c r="C22" s="5">
        <v>26</v>
      </c>
      <c r="D22" s="5">
        <v>172</v>
      </c>
      <c r="E22" s="5">
        <v>15.12</v>
      </c>
      <c r="F22" s="5">
        <v>18</v>
      </c>
      <c r="G22" s="5">
        <v>8</v>
      </c>
      <c r="H22" s="5">
        <v>5</v>
      </c>
      <c r="I22" s="5">
        <v>4</v>
      </c>
      <c r="J22" s="5">
        <v>6</v>
      </c>
      <c r="K22" s="5">
        <v>3</v>
      </c>
      <c r="L22" s="5">
        <v>18</v>
      </c>
      <c r="M22" s="5">
        <v>0</v>
      </c>
      <c r="N22" s="5">
        <v>30.77</v>
      </c>
      <c r="O22" s="5">
        <v>19.23</v>
      </c>
      <c r="P22" s="5">
        <v>15.38</v>
      </c>
      <c r="Q22" s="5">
        <v>23.08</v>
      </c>
      <c r="R22" s="5">
        <v>11.54</v>
      </c>
      <c r="S22" s="5">
        <v>100</v>
      </c>
    </row>
    <row r="23" spans="1:20" x14ac:dyDescent="0.25">
      <c r="A23" s="5" t="s">
        <v>2640</v>
      </c>
      <c r="B23" s="5" t="s">
        <v>3238</v>
      </c>
      <c r="C23" s="5">
        <v>74</v>
      </c>
      <c r="D23" s="5">
        <v>449</v>
      </c>
      <c r="E23" s="5">
        <v>16.48</v>
      </c>
      <c r="F23" s="5">
        <v>44</v>
      </c>
      <c r="G23" s="5">
        <v>30</v>
      </c>
      <c r="H23" s="5">
        <v>15</v>
      </c>
      <c r="I23" s="5">
        <v>21</v>
      </c>
      <c r="J23" s="5">
        <v>4</v>
      </c>
      <c r="K23" s="5">
        <v>4</v>
      </c>
      <c r="L23" s="5">
        <v>44</v>
      </c>
      <c r="M23" s="5">
        <v>0</v>
      </c>
      <c r="N23" s="5">
        <v>40.54</v>
      </c>
      <c r="O23" s="5">
        <v>20.27</v>
      </c>
      <c r="P23" s="5">
        <v>28.38</v>
      </c>
      <c r="Q23" s="5">
        <v>5.41</v>
      </c>
      <c r="R23" s="5">
        <v>5.41</v>
      </c>
      <c r="S23" s="5">
        <v>100</v>
      </c>
    </row>
    <row r="24" spans="1:20" x14ac:dyDescent="0.25">
      <c r="A24" s="5" t="s">
        <v>2642</v>
      </c>
      <c r="B24" s="5" t="s">
        <v>3238</v>
      </c>
      <c r="C24" s="5">
        <v>10</v>
      </c>
      <c r="D24" s="5">
        <v>27</v>
      </c>
      <c r="E24" s="5">
        <v>37.04</v>
      </c>
      <c r="F24" s="5">
        <v>7</v>
      </c>
      <c r="G24" s="5">
        <v>3</v>
      </c>
      <c r="H24" s="5">
        <v>1</v>
      </c>
      <c r="I24" s="5">
        <v>4</v>
      </c>
      <c r="J24" s="5">
        <v>1</v>
      </c>
      <c r="K24" s="5">
        <v>1</v>
      </c>
      <c r="L24" s="5">
        <v>7</v>
      </c>
      <c r="M24" s="5">
        <v>0</v>
      </c>
      <c r="N24" s="5">
        <v>30</v>
      </c>
      <c r="O24" s="5">
        <v>10</v>
      </c>
      <c r="P24" s="5">
        <v>40</v>
      </c>
      <c r="Q24" s="5">
        <v>10</v>
      </c>
      <c r="R24" s="5">
        <v>10</v>
      </c>
      <c r="S24" s="5">
        <v>100</v>
      </c>
    </row>
    <row r="29" spans="1:20" x14ac:dyDescent="0.25">
      <c r="A29" t="s">
        <v>3240</v>
      </c>
    </row>
    <row r="30" spans="1:20" x14ac:dyDescent="0.25">
      <c r="A30" s="5" t="s">
        <v>665</v>
      </c>
      <c r="B30" s="5" t="s">
        <v>3238</v>
      </c>
      <c r="C30" s="5">
        <v>2874</v>
      </c>
      <c r="D30" s="5">
        <v>4638</v>
      </c>
      <c r="E30" s="5">
        <v>61.97</v>
      </c>
      <c r="F30" s="5">
        <v>2117</v>
      </c>
      <c r="G30" s="5">
        <v>757</v>
      </c>
      <c r="H30" s="5">
        <v>321</v>
      </c>
      <c r="I30" s="5">
        <v>862</v>
      </c>
      <c r="J30" s="5">
        <v>485</v>
      </c>
      <c r="K30" s="5">
        <v>449</v>
      </c>
      <c r="L30" s="5">
        <v>2117</v>
      </c>
      <c r="M30" s="5">
        <v>0</v>
      </c>
      <c r="N30" s="5">
        <v>26.34</v>
      </c>
      <c r="O30" s="5">
        <v>11.17</v>
      </c>
      <c r="P30" s="5">
        <v>29.99</v>
      </c>
      <c r="Q30" s="5">
        <v>16.88</v>
      </c>
      <c r="R30" s="5">
        <v>15.62</v>
      </c>
      <c r="S30" s="5">
        <v>100</v>
      </c>
      <c r="T30" t="s">
        <v>3239</v>
      </c>
    </row>
    <row r="31" spans="1:20" x14ac:dyDescent="0.25">
      <c r="A31" s="5" t="s">
        <v>413</v>
      </c>
      <c r="B31" s="5" t="s">
        <v>3238</v>
      </c>
      <c r="C31" s="5">
        <v>4726</v>
      </c>
      <c r="D31" s="5">
        <v>10521</v>
      </c>
      <c r="E31" s="5">
        <v>44.92</v>
      </c>
      <c r="F31" s="5">
        <v>3164</v>
      </c>
      <c r="G31" s="5">
        <v>1562</v>
      </c>
      <c r="H31" s="5">
        <v>913</v>
      </c>
      <c r="I31" s="5">
        <v>920</v>
      </c>
      <c r="J31" s="5">
        <v>724</v>
      </c>
      <c r="K31" s="5">
        <v>607</v>
      </c>
      <c r="L31" s="5">
        <v>3164</v>
      </c>
      <c r="M31" s="5">
        <v>0</v>
      </c>
      <c r="N31" s="5">
        <v>33.049999999999997</v>
      </c>
      <c r="O31" s="5">
        <v>19.32</v>
      </c>
      <c r="P31" s="5">
        <v>19.47</v>
      </c>
      <c r="Q31" s="5">
        <v>15.32</v>
      </c>
      <c r="R31" s="5">
        <v>12.84</v>
      </c>
      <c r="S31" s="5">
        <v>100</v>
      </c>
      <c r="T31" t="s">
        <v>3241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summary_pastevalues</vt:lpstr>
      <vt:lpstr>summary_livedata</vt:lpstr>
      <vt:lpstr>USall 2016-2022</vt:lpstr>
      <vt:lpstr>313 US GridIDs</vt:lpstr>
      <vt:lpstr>OAdata 313 US GridIDs 2016-22</vt:lpstr>
      <vt:lpstr>99HBCUs_AllUSpubs</vt:lpstr>
      <vt:lpstr>OAdata 99 HBCUs 2016-2022</vt:lpstr>
      <vt:lpstr>ResOrg-group_definitions</vt:lpstr>
      <vt:lpstr>30NASNTIs_2016-2022</vt:lpstr>
      <vt:lpstr>81_R2s_2016-2022</vt:lpstr>
      <vt:lpstr>5_R1s_2016-2022</vt:lpstr>
      <vt:lpstr>428_HSIs_2016-2022</vt:lpstr>
      <vt:lpstr>68_AANAPISIs_2016-2022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Schares, Eric J [LIB]</dc:creator>
  <cp:lastModifiedBy>Schares, Eric J [LIB]</cp:lastModifiedBy>
  <dcterms:created xsi:type="dcterms:W3CDTF">2023-08-30T17:28:39Z</dcterms:created>
  <dcterms:modified xsi:type="dcterms:W3CDTF">2023-08-31T18:12:55Z</dcterms:modified>
</cp:coreProperties>
</file>