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kar\Documents\FlashPrint\KnarrenkastenInlay\"/>
    </mc:Choice>
  </mc:AlternateContent>
  <xr:revisionPtr revIDLastSave="0" documentId="13_ncr:1_{4F2885F6-B68D-451B-B671-A0250E56BDC4}" xr6:coauthVersionLast="47" xr6:coauthVersionMax="47" xr10:uidLastSave="{00000000-0000-0000-0000-000000000000}"/>
  <bookViews>
    <workbookView xWindow="-108" yWindow="-108" windowWidth="23256" windowHeight="12456" xr2:uid="{332380D8-D225-4375-9C96-D76227EED0E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K29" i="1"/>
  <c r="L29" i="1"/>
  <c r="M29" i="1"/>
  <c r="N29" i="1"/>
  <c r="O29" i="1"/>
  <c r="P29" i="1"/>
  <c r="Q29" i="1"/>
  <c r="R29" i="1"/>
  <c r="S29" i="1"/>
  <c r="I30" i="1"/>
  <c r="K30" i="1"/>
  <c r="L30" i="1"/>
  <c r="N30" i="1" s="1"/>
  <c r="M30" i="1"/>
  <c r="O30" i="1"/>
  <c r="P30" i="1"/>
  <c r="Q30" i="1"/>
  <c r="R30" i="1"/>
  <c r="S30" i="1"/>
  <c r="I31" i="1"/>
  <c r="K31" i="1"/>
  <c r="L31" i="1"/>
  <c r="M31" i="1"/>
  <c r="N31" i="1"/>
  <c r="O31" i="1"/>
  <c r="P31" i="1"/>
  <c r="Q31" i="1"/>
  <c r="R31" i="1"/>
  <c r="S31" i="1"/>
  <c r="I32" i="1"/>
  <c r="K32" i="1"/>
  <c r="L32" i="1"/>
  <c r="M32" i="1"/>
  <c r="N32" i="1"/>
  <c r="O32" i="1"/>
  <c r="P32" i="1"/>
  <c r="Q32" i="1"/>
  <c r="R32" i="1"/>
  <c r="S32" i="1"/>
  <c r="I33" i="1"/>
  <c r="K33" i="1"/>
  <c r="L33" i="1"/>
  <c r="M33" i="1"/>
  <c r="N33" i="1"/>
  <c r="O33" i="1"/>
  <c r="P33" i="1"/>
  <c r="Q33" i="1"/>
  <c r="S33" i="1" s="1"/>
  <c r="R33" i="1"/>
  <c r="I34" i="1"/>
  <c r="K34" i="1"/>
  <c r="L34" i="1"/>
  <c r="M34" i="1"/>
  <c r="N34" i="1"/>
  <c r="O34" i="1"/>
  <c r="P34" i="1"/>
  <c r="Q34" i="1"/>
  <c r="R34" i="1"/>
  <c r="S34" i="1"/>
  <c r="I35" i="1"/>
  <c r="K35" i="1"/>
  <c r="L35" i="1"/>
  <c r="N35" i="1" s="1"/>
  <c r="M35" i="1"/>
  <c r="O35" i="1"/>
  <c r="P35" i="1"/>
  <c r="Q35" i="1"/>
  <c r="R35" i="1"/>
  <c r="S35" i="1"/>
  <c r="I36" i="1"/>
  <c r="K36" i="1"/>
  <c r="L36" i="1"/>
  <c r="M36" i="1"/>
  <c r="N36" i="1"/>
  <c r="O36" i="1"/>
  <c r="P36" i="1"/>
  <c r="Q36" i="1"/>
  <c r="R36" i="1"/>
  <c r="S36" i="1"/>
  <c r="I37" i="1"/>
  <c r="K37" i="1"/>
  <c r="L37" i="1"/>
  <c r="N37" i="1" s="1"/>
  <c r="M37" i="1"/>
  <c r="O37" i="1"/>
  <c r="P37" i="1"/>
  <c r="Q37" i="1"/>
  <c r="R37" i="1"/>
  <c r="S37" i="1"/>
  <c r="I38" i="1"/>
  <c r="K38" i="1"/>
  <c r="L38" i="1"/>
  <c r="M38" i="1"/>
  <c r="N38" i="1"/>
  <c r="O38" i="1"/>
  <c r="P38" i="1"/>
  <c r="Q38" i="1"/>
  <c r="S38" i="1" s="1"/>
  <c r="R38" i="1"/>
  <c r="I39" i="1"/>
  <c r="K39" i="1"/>
  <c r="L39" i="1"/>
  <c r="M39" i="1"/>
  <c r="N39" i="1"/>
  <c r="O39" i="1"/>
  <c r="P39" i="1"/>
  <c r="Q39" i="1"/>
  <c r="R39" i="1"/>
  <c r="S39" i="1"/>
  <c r="I40" i="1"/>
  <c r="K40" i="1"/>
  <c r="L40" i="1"/>
  <c r="N40" i="1" s="1"/>
  <c r="M40" i="1"/>
  <c r="O40" i="1"/>
  <c r="P40" i="1"/>
  <c r="Q40" i="1"/>
  <c r="R40" i="1"/>
  <c r="S40" i="1"/>
  <c r="S28" i="1"/>
  <c r="R28" i="1"/>
  <c r="Q28" i="1"/>
  <c r="P28" i="1"/>
  <c r="O28" i="1"/>
  <c r="N28" i="1"/>
  <c r="M28" i="1"/>
  <c r="L28" i="1"/>
  <c r="K28" i="1"/>
  <c r="I28" i="1"/>
  <c r="G20" i="1"/>
  <c r="I20" i="1"/>
  <c r="J20" i="1"/>
  <c r="K20" i="1"/>
  <c r="L20" i="1"/>
  <c r="M20" i="1"/>
  <c r="N20" i="1"/>
  <c r="O20" i="1"/>
  <c r="G21" i="1"/>
  <c r="I21" i="1"/>
  <c r="J21" i="1"/>
  <c r="K21" i="1"/>
  <c r="L21" i="1"/>
  <c r="M21" i="1"/>
  <c r="N21" i="1"/>
  <c r="O21" i="1"/>
  <c r="G22" i="1"/>
  <c r="I22" i="1"/>
  <c r="J22" i="1"/>
  <c r="K22" i="1"/>
  <c r="L22" i="1"/>
  <c r="M22" i="1"/>
  <c r="N22" i="1"/>
  <c r="O22" i="1"/>
  <c r="G23" i="1"/>
  <c r="I23" i="1"/>
  <c r="J23" i="1"/>
  <c r="K23" i="1"/>
  <c r="L23" i="1"/>
  <c r="M23" i="1"/>
  <c r="N23" i="1"/>
  <c r="O23" i="1"/>
  <c r="G24" i="1"/>
  <c r="I24" i="1"/>
  <c r="J24" i="1"/>
  <c r="K24" i="1"/>
  <c r="L24" i="1"/>
  <c r="M24" i="1"/>
  <c r="N24" i="1"/>
  <c r="O24" i="1"/>
  <c r="O14" i="1"/>
  <c r="O15" i="1"/>
  <c r="O16" i="1"/>
  <c r="O17" i="1"/>
  <c r="O18" i="1"/>
  <c r="O19" i="1"/>
  <c r="N14" i="1"/>
  <c r="N15" i="1"/>
  <c r="N16" i="1"/>
  <c r="N17" i="1"/>
  <c r="N18" i="1"/>
  <c r="N19" i="1"/>
  <c r="M14" i="1"/>
  <c r="M15" i="1"/>
  <c r="M16" i="1"/>
  <c r="M17" i="1"/>
  <c r="M18" i="1"/>
  <c r="M19" i="1"/>
  <c r="L14" i="1"/>
  <c r="L15" i="1"/>
  <c r="L16" i="1"/>
  <c r="L17" i="1"/>
  <c r="L18" i="1"/>
  <c r="L19" i="1"/>
  <c r="K14" i="1"/>
  <c r="K15" i="1"/>
  <c r="K16" i="1"/>
  <c r="K17" i="1"/>
  <c r="K18" i="1"/>
  <c r="K19" i="1"/>
  <c r="J14" i="1"/>
  <c r="J15" i="1"/>
  <c r="J16" i="1"/>
  <c r="J17" i="1"/>
  <c r="J18" i="1"/>
  <c r="J19" i="1"/>
  <c r="I14" i="1"/>
  <c r="I15" i="1"/>
  <c r="I16" i="1"/>
  <c r="I17" i="1"/>
  <c r="I18" i="1"/>
  <c r="I19" i="1"/>
  <c r="G14" i="1"/>
  <c r="G15" i="1"/>
  <c r="G16" i="1"/>
  <c r="G17" i="1"/>
  <c r="G18" i="1"/>
  <c r="G19" i="1"/>
  <c r="G3" i="1"/>
  <c r="I3" i="1"/>
  <c r="J3" i="1"/>
  <c r="K3" i="1"/>
  <c r="L3" i="1"/>
  <c r="M3" i="1"/>
  <c r="N3" i="1"/>
  <c r="O3" i="1"/>
  <c r="G4" i="1"/>
  <c r="G5" i="1"/>
  <c r="G6" i="1"/>
  <c r="G7" i="1"/>
  <c r="G8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</calcChain>
</file>

<file path=xl/sharedStrings.xml><?xml version="1.0" encoding="utf-8"?>
<sst xmlns="http://schemas.openxmlformats.org/spreadsheetml/2006/main" count="65" uniqueCount="37">
  <si>
    <t>E10</t>
  </si>
  <si>
    <t>E8</t>
  </si>
  <si>
    <t>oben</t>
  </si>
  <si>
    <t>unten</t>
  </si>
  <si>
    <t>Länge</t>
  </si>
  <si>
    <t>E5</t>
  </si>
  <si>
    <t>E7</t>
  </si>
  <si>
    <t>E6</t>
  </si>
  <si>
    <t>E4</t>
  </si>
  <si>
    <t>Spalte1</t>
  </si>
  <si>
    <t>Bezeichung</t>
  </si>
  <si>
    <t>von unten sicherer Übergang auf kleinen Durchmesser</t>
  </si>
  <si>
    <t>T30</t>
  </si>
  <si>
    <t>Spalte2</t>
  </si>
  <si>
    <t>T27</t>
  </si>
  <si>
    <t>T25</t>
  </si>
  <si>
    <t>T20</t>
  </si>
  <si>
    <t>HX6</t>
  </si>
  <si>
    <t>HX4</t>
  </si>
  <si>
    <t>HX5</t>
  </si>
  <si>
    <t>HX3</t>
  </si>
  <si>
    <t>FD5.5</t>
  </si>
  <si>
    <t>FD4</t>
  </si>
  <si>
    <t>PH2</t>
  </si>
  <si>
    <t>PH1</t>
  </si>
  <si>
    <t>Winkelantrieb</t>
  </si>
  <si>
    <t>Bezeichnung</t>
  </si>
  <si>
    <t>Start</t>
  </si>
  <si>
    <t>Dia</t>
  </si>
  <si>
    <t>Start2</t>
  </si>
  <si>
    <t>Dia3</t>
  </si>
  <si>
    <t>Start4</t>
  </si>
  <si>
    <t>Dia5</t>
  </si>
  <si>
    <t>Start6</t>
  </si>
  <si>
    <t>Dia7</t>
  </si>
  <si>
    <t>Start62</t>
  </si>
  <si>
    <t>Dia73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</si>
</sst>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0" xfId="0" applyNumberFormat="1"/>
  </cellXfs>
  <cellStyles count="1">
    <cellStyle name="Standard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2D8A8-D7F1-4FDD-90B6-F343BF77C898}" name="Tabelle1" displayName="Tabelle1" ref="A2:E8" totalsRowShown="0">
  <autoFilter ref="A2:E8" xr:uid="{92A2D8A8-D7F1-4FDD-90B6-F343BF77C898}"/>
  <tableColumns count="5">
    <tableColumn id="1" xr3:uid="{4DF00A31-6B47-4D1E-B3CE-2D6E87D75384}" name="Bezeichung"/>
    <tableColumn id="2" xr3:uid="{2F0D320D-BAB8-4143-9EFE-5161E47932EF}" name="Länge"/>
    <tableColumn id="3" xr3:uid="{7E8A2838-C2E2-4248-8546-BAC9E8E13388}" name="oben"/>
    <tableColumn id="4" xr3:uid="{4225294E-10B1-43BF-868F-D75CA7209931}" name="unten"/>
    <tableColumn id="5" xr3:uid="{AFCB0161-3C9C-4CD8-93BD-468B5FBF89E2}" name="von unten sicherer Übergang auf kleinen Durchmess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924CA5-2C00-40E1-B0B2-EE2E5054D954}" name="Tabelle2" displayName="Tabelle2" ref="A13:E24" totalsRowShown="0" headerRowDxfId="14" headerRowBorderDxfId="15" tableBorderDxfId="16">
  <autoFilter ref="A13:E24" xr:uid="{2D924CA5-2C00-40E1-B0B2-EE2E5054D954}"/>
  <tableColumns count="5">
    <tableColumn id="1" xr3:uid="{6F33AEEE-A9F1-480D-9D47-804914622867}" name="Bezeichung"/>
    <tableColumn id="2" xr3:uid="{79604886-01D0-4976-9D98-2F2C96061D70}" name="Länge"/>
    <tableColumn id="3" xr3:uid="{E4CC6EB9-88AE-41E2-A24C-F4D8EE68CD03}" name="oben"/>
    <tableColumn id="4" xr3:uid="{BFF1F1ED-D158-49BF-98EF-0A2FA8DEC057}" name="unten"/>
    <tableColumn id="5" xr3:uid="{9FF14113-F2A5-4795-9F4F-961EA3F65184}" name="von unten sicherer Übergang auf kleinen Durchmesser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06EB3-53B5-41E0-BA3A-519752836830}" name="Tabelle24" displayName="Tabelle24" ref="A27:G41" totalsRowShown="0" headerRowDxfId="13" headerRowBorderDxfId="11" tableBorderDxfId="12">
  <autoFilter ref="A27:G41" xr:uid="{1FF06EB3-53B5-41E0-BA3A-519752836830}"/>
  <tableColumns count="7">
    <tableColumn id="1" xr3:uid="{A7CC106A-A033-496E-9709-9415D132071A}" name="Bezeichung"/>
    <tableColumn id="2" xr3:uid="{4B25A552-EA2D-448C-B9A9-38D0C04EE04C}" name="Länge"/>
    <tableColumn id="3" xr3:uid="{60F87A95-F641-4066-8F85-7472F03F789B}" name="oben"/>
    <tableColumn id="4" xr3:uid="{B4E07D30-E149-4F4D-A759-6210977B381C}" name="unten"/>
    <tableColumn id="5" xr3:uid="{8987D7E2-2958-477A-9716-3890A3FFEEFF}" name="von unten sicherer Übergang auf kleinen Durchmesser"/>
    <tableColumn id="6" xr3:uid="{790AE5E2-4910-4AB8-8890-2F59E6831586}" name="Spalte1"/>
    <tableColumn id="7" xr3:uid="{72A6A8EE-C0EC-4E03-8272-9C9747AAE0AC}" name="Spalte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BEEB14-185A-4E2F-B8E3-7F2DBF856F47}" name="Tabelle6" displayName="Tabelle6" ref="G2:O8" totalsRowShown="0">
  <autoFilter ref="G2:O8" xr:uid="{C1BEEB14-185A-4E2F-B8E3-7F2DBF856F47}"/>
  <tableColumns count="9">
    <tableColumn id="1" xr3:uid="{58D17582-ABC4-4BCF-8BA4-513127A88892}" name="Bezeichnung">
      <calculatedColumnFormula>Tabelle1[[#This Row],[Bezeichung]]</calculatedColumnFormula>
    </tableColumn>
    <tableColumn id="2" xr3:uid="{39A2E43B-4EC1-42BB-8825-833201E060AA}" name="Start"/>
    <tableColumn id="3" xr3:uid="{606FB2ED-505E-4FB0-B485-14666AE015A5}" name="Dia">
      <calculatedColumnFormula>Tabelle1[[#This Row],[unten]]</calculatedColumnFormula>
    </tableColumn>
    <tableColumn id="4" xr3:uid="{AD011547-965D-422D-ADCD-119A4133E097}" name="Start2">
      <calculatedColumnFormula>Tabelle1[[#This Row],[von unten sicherer Übergang auf kleinen Durchmesser]]</calculatedColumnFormula>
    </tableColumn>
    <tableColumn id="5" xr3:uid="{79CB0735-6632-4602-BBA9-EC1F83832F23}" name="Dia3">
      <calculatedColumnFormula>Tabelle1[[#This Row],[unten]]</calculatedColumnFormula>
    </tableColumn>
    <tableColumn id="6" xr3:uid="{ACBC0507-9843-40A8-8477-E39BCC22B058}" name="Start4">
      <calculatedColumnFormula>Tabelle1[[#This Row],[von unten sicherer Übergang auf kleinen Durchmesser]]+0.1</calculatedColumnFormula>
    </tableColumn>
    <tableColumn id="7" xr3:uid="{C0C7217D-2CAE-4797-B129-6962AC9CBF50}" name="Dia5">
      <calculatedColumnFormula>Tabelle1[[#This Row],[oben]]</calculatedColumnFormula>
    </tableColumn>
    <tableColumn id="8" xr3:uid="{A12F7C69-5EA0-439F-B92D-523E1831CE2A}" name="Start6">
      <calculatedColumnFormula>Tabelle1[[#This Row],[Länge]]</calculatedColumnFormula>
    </tableColumn>
    <tableColumn id="9" xr3:uid="{D44970B3-0C29-4B88-9C1D-04D04C1C9BBA}" name="Dia7">
      <calculatedColumnFormula>Tabelle1[[#This Row],[oben]]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8528BB-E1AB-4F0E-8CC1-CBCAA88D1017}" name="Tabelle68" displayName="Tabelle68" ref="G13:O24" totalsRowShown="0">
  <autoFilter ref="G13:O24" xr:uid="{4C8528BB-E1AB-4F0E-8CC1-CBCAA88D1017}"/>
  <tableColumns count="9">
    <tableColumn id="1" xr3:uid="{AED08E75-2FB7-416B-B68A-089643EA1A1B}" name="Bezeichnung" dataDxfId="3">
      <calculatedColumnFormula>Tabelle2[[#This Row],[Bezeichung]]</calculatedColumnFormula>
    </tableColumn>
    <tableColumn id="2" xr3:uid="{6791E895-7453-428F-8103-724783F64D95}" name="Start"/>
    <tableColumn id="3" xr3:uid="{0B78F121-4D42-4894-868E-575F9D862C89}" name="Dia" dataDxfId="10">
      <calculatedColumnFormula>Tabelle2[[#This Row],[unten]]</calculatedColumnFormula>
    </tableColumn>
    <tableColumn id="4" xr3:uid="{D958E8A3-CADB-48CB-885F-6251D3724A61}" name="Start2" dataDxfId="9">
      <calculatedColumnFormula>Tabelle2[[#This Row],[von unten sicherer Übergang auf kleinen Durchmesser]]</calculatedColumnFormula>
    </tableColumn>
    <tableColumn id="5" xr3:uid="{405D9A4C-F8E6-4684-9DC3-F4B3278B6426}" name="Dia3" dataDxfId="8">
      <calculatedColumnFormula>Tabelle2[[#This Row],[unten]]</calculatedColumnFormula>
    </tableColumn>
    <tableColumn id="6" xr3:uid="{537C3532-A563-4B12-972D-718C8551A006}" name="Start4" dataDxfId="7">
      <calculatedColumnFormula>Tabelle2[[#This Row],[von unten sicherer Übergang auf kleinen Durchmesser]]+0.1</calculatedColumnFormula>
    </tableColumn>
    <tableColumn id="7" xr3:uid="{E010FDED-6148-4521-BC72-0EA0B989ED3C}" name="Dia5" dataDxfId="6">
      <calculatedColumnFormula>Tabelle2[[#This Row],[oben]]</calculatedColumnFormula>
    </tableColumn>
    <tableColumn id="8" xr3:uid="{BA9ABD77-7918-4EE3-8EC8-FB8C60393BE0}" name="Start6" dataDxfId="5">
      <calculatedColumnFormula>Tabelle2[[#This Row],[Länge]]</calculatedColumnFormula>
    </tableColumn>
    <tableColumn id="9" xr3:uid="{B61FFEBD-9E61-4B7B-8DBD-C6FDB0D1E020}" name="Dia7" dataDxfId="4">
      <calculatedColumnFormula>Tabelle2[[#This Row],[oben]]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03D5B3-6DBD-47F6-A1A4-1F28B293AC97}" name="Tabelle8" displayName="Tabelle8" ref="I27:S40" totalsRowShown="0" headerRowDxfId="0" headerRowBorderDxfId="1" tableBorderDxfId="2">
  <autoFilter ref="I27:S40" xr:uid="{EE03D5B3-6DBD-47F6-A1A4-1F28B293AC97}"/>
  <tableColumns count="11">
    <tableColumn id="1" xr3:uid="{F1C2640B-C372-4EA8-9AD4-DAE159299BBA}" name="Bezeichnung">
      <calculatedColumnFormula>Tabelle24[[#This Row],[Bezeichung]]</calculatedColumnFormula>
    </tableColumn>
    <tableColumn id="2" xr3:uid="{D0644396-1871-47FF-8633-260CA26DD6D2}" name="Start"/>
    <tableColumn id="3" xr3:uid="{7FCC5568-EDAD-4227-9EAC-F26B5032527B}" name="Dia">
      <calculatedColumnFormula>Tabelle24[[#This Row],[unten]]</calculatedColumnFormula>
    </tableColumn>
    <tableColumn id="4" xr3:uid="{48F2FA54-9EA7-4AB6-BFBA-FFA91983D90F}" name="Start2">
      <calculatedColumnFormula>Tabelle24[[#This Row],[von unten sicherer Übergang auf kleinen Durchmesser]]</calculatedColumnFormula>
    </tableColumn>
    <tableColumn id="5" xr3:uid="{9E209AE6-99BD-45B8-AD5C-8941EE85E27E}" name="Dia3">
      <calculatedColumnFormula>Tabelle24[[#This Row],[unten]]</calculatedColumnFormula>
    </tableColumn>
    <tableColumn id="6" xr3:uid="{6D748C9D-1F96-4C8D-91E9-6CA4FD48B74E}" name="Start4">
      <calculatedColumnFormula>L28+0.1</calculatedColumnFormula>
    </tableColumn>
    <tableColumn id="7" xr3:uid="{50EBB896-C077-4D8C-81FC-5FD92E4E2AE5}" name="Dia5">
      <calculatedColumnFormula>Tabelle24[[#This Row],[Spalte1]]</calculatedColumnFormula>
    </tableColumn>
    <tableColumn id="8" xr3:uid="{3603644B-8BE5-4882-A3B5-DE5981F10468}" name="Start6">
      <calculatedColumnFormula>Tabelle24[[#This Row],[Spalte2]]</calculatedColumnFormula>
    </tableColumn>
    <tableColumn id="9" xr3:uid="{B0E58228-5AF5-4002-9C89-C858893211CB}" name="Dia7">
      <calculatedColumnFormula>Tabelle24[[#This Row],[oben]]</calculatedColumnFormula>
    </tableColumn>
    <tableColumn id="10" xr3:uid="{3D581481-A412-4EDA-8A91-9FE342D5A0D4}" name="Start62">
      <calculatedColumnFormula>Tabelle24[[#This Row],[Länge]]</calculatedColumnFormula>
    </tableColumn>
    <tableColumn id="11" xr3:uid="{D84256E7-E029-4E5A-A552-3D05923D1321}" name="Dia73">
      <calculatedColumnFormula>Q28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DE68-3A20-4CEA-90F5-31E1295F7D99}">
  <dimension ref="A2:S40"/>
  <sheetViews>
    <sheetView tabSelected="1" topLeftCell="A16" workbookViewId="0">
      <selection activeCell="I27" sqref="I27:S40"/>
    </sheetView>
  </sheetViews>
  <sheetFormatPr baseColWidth="10" defaultRowHeight="14.4" x14ac:dyDescent="0.3"/>
  <cols>
    <col min="1" max="1" width="12.44140625" customWidth="1"/>
    <col min="2" max="2" width="8.21875" bestFit="1" customWidth="1"/>
    <col min="3" max="3" width="7.5546875" bestFit="1" customWidth="1"/>
    <col min="4" max="4" width="8.21875" bestFit="1" customWidth="1"/>
    <col min="5" max="5" width="15.109375" customWidth="1"/>
    <col min="6" max="6" width="9.44140625" bestFit="1" customWidth="1"/>
    <col min="7" max="7" width="13.88671875" bestFit="1" customWidth="1"/>
    <col min="8" max="8" width="7.21875" bestFit="1" customWidth="1"/>
    <col min="9" max="9" width="13.5546875" customWidth="1"/>
    <col min="10" max="10" width="8.21875" bestFit="1" customWidth="1"/>
    <col min="11" max="11" width="6.88671875" bestFit="1" customWidth="1"/>
    <col min="12" max="12" width="8.21875" bestFit="1" customWidth="1"/>
    <col min="13" max="13" width="6.88671875" bestFit="1" customWidth="1"/>
    <col min="14" max="14" width="8.21875" bestFit="1" customWidth="1"/>
    <col min="15" max="15" width="6.88671875" bestFit="1" customWidth="1"/>
  </cols>
  <sheetData>
    <row r="2" spans="1:15" x14ac:dyDescent="0.3">
      <c r="A2" t="s">
        <v>10</v>
      </c>
      <c r="B2" t="s">
        <v>4</v>
      </c>
      <c r="C2" t="s">
        <v>2</v>
      </c>
      <c r="D2" t="s">
        <v>3</v>
      </c>
      <c r="E2" t="s">
        <v>11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</row>
    <row r="3" spans="1:15" x14ac:dyDescent="0.3">
      <c r="A3" t="s">
        <v>0</v>
      </c>
      <c r="B3">
        <v>50</v>
      </c>
      <c r="C3">
        <v>13</v>
      </c>
      <c r="D3">
        <v>14</v>
      </c>
      <c r="E3">
        <v>32</v>
      </c>
      <c r="G3" t="str">
        <f>Tabelle1[[#This Row],[Bezeichung]]</f>
        <v>E10</v>
      </c>
      <c r="H3">
        <v>0</v>
      </c>
      <c r="I3">
        <f>Tabelle1[[#This Row],[unten]]</f>
        <v>14</v>
      </c>
      <c r="J3">
        <f>Tabelle1[[#This Row],[von unten sicherer Übergang auf kleinen Durchmesser]]</f>
        <v>32</v>
      </c>
      <c r="K3">
        <f>Tabelle1[[#This Row],[unten]]</f>
        <v>14</v>
      </c>
      <c r="L3">
        <f>Tabelle1[[#This Row],[von unten sicherer Übergang auf kleinen Durchmesser]]+0.1</f>
        <v>32.1</v>
      </c>
      <c r="M3">
        <f>Tabelle1[[#This Row],[oben]]</f>
        <v>13</v>
      </c>
      <c r="N3">
        <f>Tabelle1[[#This Row],[Länge]]</f>
        <v>50</v>
      </c>
      <c r="O3">
        <f>Tabelle1[[#This Row],[oben]]</f>
        <v>13</v>
      </c>
    </row>
    <row r="4" spans="1:15" x14ac:dyDescent="0.3">
      <c r="A4" t="s">
        <v>1</v>
      </c>
      <c r="B4">
        <v>50</v>
      </c>
      <c r="C4">
        <v>10</v>
      </c>
      <c r="D4">
        <v>12</v>
      </c>
      <c r="E4">
        <v>32</v>
      </c>
      <c r="G4" t="str">
        <f>Tabelle1[[#This Row],[Bezeichung]]</f>
        <v>E8</v>
      </c>
      <c r="H4">
        <v>0</v>
      </c>
      <c r="I4">
        <f>Tabelle1[[#This Row],[unten]]</f>
        <v>12</v>
      </c>
      <c r="J4">
        <f>Tabelle1[[#This Row],[von unten sicherer Übergang auf kleinen Durchmesser]]</f>
        <v>32</v>
      </c>
      <c r="K4">
        <f>Tabelle1[[#This Row],[unten]]</f>
        <v>12</v>
      </c>
      <c r="L4">
        <f>Tabelle1[[#This Row],[von unten sicherer Übergang auf kleinen Durchmesser]]+0.1</f>
        <v>32.1</v>
      </c>
      <c r="M4">
        <f>Tabelle1[[#This Row],[oben]]</f>
        <v>10</v>
      </c>
      <c r="N4">
        <f>Tabelle1[[#This Row],[Länge]]</f>
        <v>50</v>
      </c>
      <c r="O4">
        <f>Tabelle1[[#This Row],[oben]]</f>
        <v>10</v>
      </c>
    </row>
    <row r="5" spans="1:15" x14ac:dyDescent="0.3">
      <c r="A5" t="s">
        <v>6</v>
      </c>
      <c r="B5">
        <v>50</v>
      </c>
      <c r="C5">
        <v>9</v>
      </c>
      <c r="D5">
        <v>12</v>
      </c>
      <c r="E5">
        <v>32</v>
      </c>
      <c r="G5" t="str">
        <f>Tabelle1[[#This Row],[Bezeichung]]</f>
        <v>E7</v>
      </c>
      <c r="H5">
        <v>0</v>
      </c>
      <c r="I5">
        <f>Tabelle1[[#This Row],[unten]]</f>
        <v>12</v>
      </c>
      <c r="J5">
        <f>Tabelle1[[#This Row],[von unten sicherer Übergang auf kleinen Durchmesser]]</f>
        <v>32</v>
      </c>
      <c r="K5">
        <f>Tabelle1[[#This Row],[unten]]</f>
        <v>12</v>
      </c>
      <c r="L5">
        <f>Tabelle1[[#This Row],[von unten sicherer Übergang auf kleinen Durchmesser]]+0.1</f>
        <v>32.1</v>
      </c>
      <c r="M5">
        <f>Tabelle1[[#This Row],[oben]]</f>
        <v>9</v>
      </c>
      <c r="N5">
        <f>Tabelle1[[#This Row],[Länge]]</f>
        <v>50</v>
      </c>
      <c r="O5">
        <f>Tabelle1[[#This Row],[oben]]</f>
        <v>9</v>
      </c>
    </row>
    <row r="6" spans="1:15" x14ac:dyDescent="0.3">
      <c r="A6" t="s">
        <v>7</v>
      </c>
      <c r="B6">
        <v>50</v>
      </c>
      <c r="C6">
        <v>8</v>
      </c>
      <c r="D6">
        <v>12</v>
      </c>
      <c r="E6">
        <v>32</v>
      </c>
      <c r="G6" t="str">
        <f>Tabelle1[[#This Row],[Bezeichung]]</f>
        <v>E6</v>
      </c>
      <c r="H6">
        <v>0</v>
      </c>
      <c r="I6">
        <f>Tabelle1[[#This Row],[unten]]</f>
        <v>12</v>
      </c>
      <c r="J6">
        <f>Tabelle1[[#This Row],[von unten sicherer Übergang auf kleinen Durchmesser]]</f>
        <v>32</v>
      </c>
      <c r="K6">
        <f>Tabelle1[[#This Row],[unten]]</f>
        <v>12</v>
      </c>
      <c r="L6">
        <f>Tabelle1[[#This Row],[von unten sicherer Übergang auf kleinen Durchmesser]]+0.1</f>
        <v>32.1</v>
      </c>
      <c r="M6">
        <f>Tabelle1[[#This Row],[oben]]</f>
        <v>8</v>
      </c>
      <c r="N6">
        <f>Tabelle1[[#This Row],[Länge]]</f>
        <v>50</v>
      </c>
      <c r="O6">
        <f>Tabelle1[[#This Row],[oben]]</f>
        <v>8</v>
      </c>
    </row>
    <row r="7" spans="1:15" x14ac:dyDescent="0.3">
      <c r="A7" t="s">
        <v>5</v>
      </c>
      <c r="B7">
        <v>50</v>
      </c>
      <c r="C7">
        <v>7.2</v>
      </c>
      <c r="D7">
        <v>12</v>
      </c>
      <c r="E7">
        <v>32</v>
      </c>
      <c r="G7" t="str">
        <f>Tabelle1[[#This Row],[Bezeichung]]</f>
        <v>E5</v>
      </c>
      <c r="H7">
        <v>0</v>
      </c>
      <c r="I7">
        <f>Tabelle1[[#This Row],[unten]]</f>
        <v>12</v>
      </c>
      <c r="J7">
        <f>Tabelle1[[#This Row],[von unten sicherer Übergang auf kleinen Durchmesser]]</f>
        <v>32</v>
      </c>
      <c r="K7">
        <f>Tabelle1[[#This Row],[unten]]</f>
        <v>12</v>
      </c>
      <c r="L7">
        <f>Tabelle1[[#This Row],[von unten sicherer Übergang auf kleinen Durchmesser]]+0.1</f>
        <v>32.1</v>
      </c>
      <c r="M7">
        <f>Tabelle1[[#This Row],[oben]]</f>
        <v>7.2</v>
      </c>
      <c r="N7">
        <f>Tabelle1[[#This Row],[Länge]]</f>
        <v>50</v>
      </c>
      <c r="O7">
        <f>Tabelle1[[#This Row],[oben]]</f>
        <v>7.2</v>
      </c>
    </row>
    <row r="8" spans="1:15" x14ac:dyDescent="0.3">
      <c r="A8" t="s">
        <v>8</v>
      </c>
      <c r="B8">
        <v>50</v>
      </c>
      <c r="C8">
        <v>6.1</v>
      </c>
      <c r="D8">
        <v>12</v>
      </c>
      <c r="E8">
        <v>32</v>
      </c>
      <c r="G8" t="str">
        <f>Tabelle1[[#This Row],[Bezeichung]]</f>
        <v>E4</v>
      </c>
      <c r="H8">
        <v>0</v>
      </c>
      <c r="I8">
        <f>Tabelle1[[#This Row],[unten]]</f>
        <v>12</v>
      </c>
      <c r="J8">
        <f>Tabelle1[[#This Row],[von unten sicherer Übergang auf kleinen Durchmesser]]</f>
        <v>32</v>
      </c>
      <c r="K8">
        <f>Tabelle1[[#This Row],[unten]]</f>
        <v>12</v>
      </c>
      <c r="L8">
        <f>Tabelle1[[#This Row],[von unten sicherer Übergang auf kleinen Durchmesser]]+0.1</f>
        <v>32.1</v>
      </c>
      <c r="M8">
        <f>Tabelle1[[#This Row],[oben]]</f>
        <v>6.1</v>
      </c>
      <c r="N8">
        <f>Tabelle1[[#This Row],[Länge]]</f>
        <v>50</v>
      </c>
      <c r="O8">
        <f>Tabelle1[[#This Row],[oben]]</f>
        <v>6.1</v>
      </c>
    </row>
    <row r="13" spans="1:15" x14ac:dyDescent="0.3">
      <c r="A13" s="1" t="s">
        <v>10</v>
      </c>
      <c r="B13" s="2" t="s">
        <v>4</v>
      </c>
      <c r="C13" s="2" t="s">
        <v>2</v>
      </c>
      <c r="D13" s="2" t="s">
        <v>3</v>
      </c>
      <c r="E13" s="3" t="s">
        <v>11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t="s">
        <v>34</v>
      </c>
    </row>
    <row r="14" spans="1:15" x14ac:dyDescent="0.3">
      <c r="A14">
        <v>13</v>
      </c>
      <c r="B14">
        <v>50</v>
      </c>
      <c r="C14">
        <v>18</v>
      </c>
      <c r="D14">
        <v>16.100000000000001</v>
      </c>
      <c r="E14">
        <v>8</v>
      </c>
      <c r="G14" s="4">
        <f>Tabelle2[[#This Row],[Bezeichung]]</f>
        <v>13</v>
      </c>
      <c r="H14">
        <v>0</v>
      </c>
      <c r="I14">
        <f>Tabelle2[[#This Row],[unten]]</f>
        <v>16.100000000000001</v>
      </c>
      <c r="J14">
        <f>Tabelle2[[#This Row],[von unten sicherer Übergang auf kleinen Durchmesser]]</f>
        <v>8</v>
      </c>
      <c r="K14">
        <f>Tabelle2[[#This Row],[unten]]</f>
        <v>16.100000000000001</v>
      </c>
      <c r="L14">
        <f>Tabelle2[[#This Row],[von unten sicherer Übergang auf kleinen Durchmesser]]+0.1</f>
        <v>8.1</v>
      </c>
      <c r="M14">
        <f>Tabelle2[[#This Row],[oben]]</f>
        <v>18</v>
      </c>
      <c r="N14">
        <f>Tabelle2[[#This Row],[Länge]]</f>
        <v>50</v>
      </c>
      <c r="O14">
        <f>Tabelle2[[#This Row],[oben]]</f>
        <v>18</v>
      </c>
    </row>
    <row r="15" spans="1:15" x14ac:dyDescent="0.3">
      <c r="A15">
        <v>12</v>
      </c>
      <c r="B15">
        <v>50</v>
      </c>
      <c r="C15">
        <v>16.899999999999999</v>
      </c>
      <c r="D15">
        <v>15</v>
      </c>
      <c r="E15">
        <v>8</v>
      </c>
      <c r="G15" s="4">
        <f>Tabelle2[[#This Row],[Bezeichung]]</f>
        <v>12</v>
      </c>
      <c r="H15">
        <v>0</v>
      </c>
      <c r="I15">
        <f>Tabelle2[[#This Row],[unten]]</f>
        <v>15</v>
      </c>
      <c r="J15">
        <f>Tabelle2[[#This Row],[von unten sicherer Übergang auf kleinen Durchmesser]]</f>
        <v>8</v>
      </c>
      <c r="K15">
        <f>Tabelle2[[#This Row],[unten]]</f>
        <v>15</v>
      </c>
      <c r="L15">
        <f>Tabelle2[[#This Row],[von unten sicherer Übergang auf kleinen Durchmesser]]+0.1</f>
        <v>8.1</v>
      </c>
      <c r="M15">
        <f>Tabelle2[[#This Row],[oben]]</f>
        <v>16.899999999999999</v>
      </c>
      <c r="N15">
        <f>Tabelle2[[#This Row],[Länge]]</f>
        <v>50</v>
      </c>
      <c r="O15">
        <f>Tabelle2[[#This Row],[oben]]</f>
        <v>16.899999999999999</v>
      </c>
    </row>
    <row r="16" spans="1:15" x14ac:dyDescent="0.3">
      <c r="A16">
        <v>11</v>
      </c>
      <c r="B16">
        <v>50</v>
      </c>
      <c r="C16">
        <v>15.9</v>
      </c>
      <c r="D16">
        <v>14.1</v>
      </c>
      <c r="E16">
        <v>8</v>
      </c>
      <c r="G16" s="4">
        <f>Tabelle2[[#This Row],[Bezeichung]]</f>
        <v>11</v>
      </c>
      <c r="H16">
        <v>0</v>
      </c>
      <c r="I16">
        <f>Tabelle2[[#This Row],[unten]]</f>
        <v>14.1</v>
      </c>
      <c r="J16">
        <f>Tabelle2[[#This Row],[von unten sicherer Übergang auf kleinen Durchmesser]]</f>
        <v>8</v>
      </c>
      <c r="K16">
        <f>Tabelle2[[#This Row],[unten]]</f>
        <v>14.1</v>
      </c>
      <c r="L16">
        <f>Tabelle2[[#This Row],[von unten sicherer Übergang auf kleinen Durchmesser]]+0.1</f>
        <v>8.1</v>
      </c>
      <c r="M16">
        <f>Tabelle2[[#This Row],[oben]]</f>
        <v>15.9</v>
      </c>
      <c r="N16">
        <f>Tabelle2[[#This Row],[Länge]]</f>
        <v>50</v>
      </c>
      <c r="O16">
        <f>Tabelle2[[#This Row],[oben]]</f>
        <v>15.9</v>
      </c>
    </row>
    <row r="17" spans="1:19" x14ac:dyDescent="0.3">
      <c r="A17">
        <v>10</v>
      </c>
      <c r="B17">
        <v>50</v>
      </c>
      <c r="C17">
        <v>13.9</v>
      </c>
      <c r="D17">
        <v>12.6</v>
      </c>
      <c r="E17">
        <v>8</v>
      </c>
      <c r="G17" s="4">
        <f>Tabelle2[[#This Row],[Bezeichung]]</f>
        <v>10</v>
      </c>
      <c r="H17">
        <v>0</v>
      </c>
      <c r="I17">
        <f>Tabelle2[[#This Row],[unten]]</f>
        <v>12.6</v>
      </c>
      <c r="J17">
        <f>Tabelle2[[#This Row],[von unten sicherer Übergang auf kleinen Durchmesser]]</f>
        <v>8</v>
      </c>
      <c r="K17">
        <f>Tabelle2[[#This Row],[unten]]</f>
        <v>12.6</v>
      </c>
      <c r="L17">
        <f>Tabelle2[[#This Row],[von unten sicherer Übergang auf kleinen Durchmesser]]+0.1</f>
        <v>8.1</v>
      </c>
      <c r="M17">
        <f>Tabelle2[[#This Row],[oben]]</f>
        <v>13.9</v>
      </c>
      <c r="N17">
        <f>Tabelle2[[#This Row],[Länge]]</f>
        <v>50</v>
      </c>
      <c r="O17">
        <f>Tabelle2[[#This Row],[oben]]</f>
        <v>13.9</v>
      </c>
    </row>
    <row r="18" spans="1:19" x14ac:dyDescent="0.3">
      <c r="A18">
        <v>9</v>
      </c>
      <c r="B18">
        <v>50</v>
      </c>
      <c r="C18">
        <v>13.2</v>
      </c>
      <c r="D18">
        <v>12</v>
      </c>
      <c r="E18">
        <v>8</v>
      </c>
      <c r="G18" s="4">
        <f>Tabelle2[[#This Row],[Bezeichung]]</f>
        <v>9</v>
      </c>
      <c r="H18">
        <v>0</v>
      </c>
      <c r="I18">
        <f>Tabelle2[[#This Row],[unten]]</f>
        <v>12</v>
      </c>
      <c r="J18">
        <f>Tabelle2[[#This Row],[von unten sicherer Übergang auf kleinen Durchmesser]]</f>
        <v>8</v>
      </c>
      <c r="K18">
        <f>Tabelle2[[#This Row],[unten]]</f>
        <v>12</v>
      </c>
      <c r="L18">
        <f>Tabelle2[[#This Row],[von unten sicherer Übergang auf kleinen Durchmesser]]+0.1</f>
        <v>8.1</v>
      </c>
      <c r="M18">
        <f>Tabelle2[[#This Row],[oben]]</f>
        <v>13.2</v>
      </c>
      <c r="N18">
        <f>Tabelle2[[#This Row],[Länge]]</f>
        <v>50</v>
      </c>
      <c r="O18">
        <f>Tabelle2[[#This Row],[oben]]</f>
        <v>13.2</v>
      </c>
    </row>
    <row r="19" spans="1:19" x14ac:dyDescent="0.3">
      <c r="A19">
        <v>8</v>
      </c>
      <c r="B19">
        <v>50</v>
      </c>
      <c r="C19">
        <v>12</v>
      </c>
      <c r="D19">
        <v>11.2</v>
      </c>
      <c r="E19">
        <v>8</v>
      </c>
      <c r="G19" s="4">
        <f>Tabelle2[[#This Row],[Bezeichung]]</f>
        <v>8</v>
      </c>
      <c r="H19">
        <v>0</v>
      </c>
      <c r="I19">
        <f>Tabelle2[[#This Row],[unten]]</f>
        <v>11.2</v>
      </c>
      <c r="J19">
        <f>Tabelle2[[#This Row],[von unten sicherer Übergang auf kleinen Durchmesser]]</f>
        <v>8</v>
      </c>
      <c r="K19">
        <f>Tabelle2[[#This Row],[unten]]</f>
        <v>11.2</v>
      </c>
      <c r="L19">
        <f>Tabelle2[[#This Row],[von unten sicherer Übergang auf kleinen Durchmesser]]+0.1</f>
        <v>8.1</v>
      </c>
      <c r="M19">
        <f>Tabelle2[[#This Row],[oben]]</f>
        <v>12</v>
      </c>
      <c r="N19">
        <f>Tabelle2[[#This Row],[Länge]]</f>
        <v>50</v>
      </c>
      <c r="O19">
        <f>Tabelle2[[#This Row],[oben]]</f>
        <v>12</v>
      </c>
    </row>
    <row r="20" spans="1:19" x14ac:dyDescent="0.3">
      <c r="A20">
        <v>7</v>
      </c>
      <c r="B20">
        <v>50</v>
      </c>
      <c r="C20">
        <v>10.9</v>
      </c>
      <c r="D20">
        <v>12</v>
      </c>
      <c r="E20">
        <v>32</v>
      </c>
      <c r="G20" s="4">
        <f>Tabelle2[[#This Row],[Bezeichung]]</f>
        <v>7</v>
      </c>
      <c r="H20">
        <v>0</v>
      </c>
      <c r="I20">
        <f>Tabelle2[[#This Row],[unten]]</f>
        <v>12</v>
      </c>
      <c r="J20">
        <f>Tabelle2[[#This Row],[von unten sicherer Übergang auf kleinen Durchmesser]]</f>
        <v>32</v>
      </c>
      <c r="K20">
        <f>Tabelle2[[#This Row],[unten]]</f>
        <v>12</v>
      </c>
      <c r="L20">
        <f>Tabelle2[[#This Row],[von unten sicherer Übergang auf kleinen Durchmesser]]+0.1</f>
        <v>32.1</v>
      </c>
      <c r="M20">
        <f>Tabelle2[[#This Row],[oben]]</f>
        <v>10.9</v>
      </c>
      <c r="N20">
        <f>Tabelle2[[#This Row],[Länge]]</f>
        <v>50</v>
      </c>
      <c r="O20">
        <f>Tabelle2[[#This Row],[oben]]</f>
        <v>10.9</v>
      </c>
    </row>
    <row r="21" spans="1:19" x14ac:dyDescent="0.3">
      <c r="A21">
        <v>6</v>
      </c>
      <c r="B21">
        <v>50</v>
      </c>
      <c r="C21">
        <v>9.4</v>
      </c>
      <c r="D21">
        <v>12</v>
      </c>
      <c r="E21">
        <v>32</v>
      </c>
      <c r="G21" s="4">
        <f>Tabelle2[[#This Row],[Bezeichung]]</f>
        <v>6</v>
      </c>
      <c r="H21">
        <v>0</v>
      </c>
      <c r="I21">
        <f>Tabelle2[[#This Row],[unten]]</f>
        <v>12</v>
      </c>
      <c r="J21">
        <f>Tabelle2[[#This Row],[von unten sicherer Übergang auf kleinen Durchmesser]]</f>
        <v>32</v>
      </c>
      <c r="K21">
        <f>Tabelle2[[#This Row],[unten]]</f>
        <v>12</v>
      </c>
      <c r="L21">
        <f>Tabelle2[[#This Row],[von unten sicherer Übergang auf kleinen Durchmesser]]+0.1</f>
        <v>32.1</v>
      </c>
      <c r="M21">
        <f>Tabelle2[[#This Row],[oben]]</f>
        <v>9.4</v>
      </c>
      <c r="N21">
        <f>Tabelle2[[#This Row],[Länge]]</f>
        <v>50</v>
      </c>
      <c r="O21">
        <f>Tabelle2[[#This Row],[oben]]</f>
        <v>9.4</v>
      </c>
    </row>
    <row r="22" spans="1:19" x14ac:dyDescent="0.3">
      <c r="A22">
        <v>5.5</v>
      </c>
      <c r="B22">
        <v>50</v>
      </c>
      <c r="C22">
        <v>8.6</v>
      </c>
      <c r="D22">
        <v>12</v>
      </c>
      <c r="E22">
        <v>32</v>
      </c>
      <c r="G22" s="4">
        <f>Tabelle2[[#This Row],[Bezeichung]]</f>
        <v>5.5</v>
      </c>
      <c r="H22">
        <v>0</v>
      </c>
      <c r="I22">
        <f>Tabelle2[[#This Row],[unten]]</f>
        <v>12</v>
      </c>
      <c r="J22">
        <f>Tabelle2[[#This Row],[von unten sicherer Übergang auf kleinen Durchmesser]]</f>
        <v>32</v>
      </c>
      <c r="K22">
        <f>Tabelle2[[#This Row],[unten]]</f>
        <v>12</v>
      </c>
      <c r="L22">
        <f>Tabelle2[[#This Row],[von unten sicherer Übergang auf kleinen Durchmesser]]+0.1</f>
        <v>32.1</v>
      </c>
      <c r="M22">
        <f>Tabelle2[[#This Row],[oben]]</f>
        <v>8.6</v>
      </c>
      <c r="N22">
        <f>Tabelle2[[#This Row],[Länge]]</f>
        <v>50</v>
      </c>
      <c r="O22">
        <f>Tabelle2[[#This Row],[oben]]</f>
        <v>8.6</v>
      </c>
    </row>
    <row r="23" spans="1:19" x14ac:dyDescent="0.3">
      <c r="A23">
        <v>5</v>
      </c>
      <c r="B23">
        <v>50</v>
      </c>
      <c r="C23">
        <v>8</v>
      </c>
      <c r="D23">
        <v>12</v>
      </c>
      <c r="E23">
        <v>32</v>
      </c>
      <c r="G23" s="4">
        <f>Tabelle2[[#This Row],[Bezeichung]]</f>
        <v>5</v>
      </c>
      <c r="H23">
        <v>0</v>
      </c>
      <c r="I23">
        <f>Tabelle2[[#This Row],[unten]]</f>
        <v>12</v>
      </c>
      <c r="J23">
        <f>Tabelle2[[#This Row],[von unten sicherer Übergang auf kleinen Durchmesser]]</f>
        <v>32</v>
      </c>
      <c r="K23">
        <f>Tabelle2[[#This Row],[unten]]</f>
        <v>12</v>
      </c>
      <c r="L23">
        <f>Tabelle2[[#This Row],[von unten sicherer Übergang auf kleinen Durchmesser]]+0.1</f>
        <v>32.1</v>
      </c>
      <c r="M23">
        <f>Tabelle2[[#This Row],[oben]]</f>
        <v>8</v>
      </c>
      <c r="N23">
        <f>Tabelle2[[#This Row],[Länge]]</f>
        <v>50</v>
      </c>
      <c r="O23">
        <f>Tabelle2[[#This Row],[oben]]</f>
        <v>8</v>
      </c>
    </row>
    <row r="24" spans="1:19" x14ac:dyDescent="0.3">
      <c r="A24">
        <v>4</v>
      </c>
      <c r="B24">
        <v>50</v>
      </c>
      <c r="C24">
        <v>6.8</v>
      </c>
      <c r="D24">
        <v>12</v>
      </c>
      <c r="E24">
        <v>32</v>
      </c>
      <c r="G24" s="4">
        <f>Tabelle2[[#This Row],[Bezeichung]]</f>
        <v>4</v>
      </c>
      <c r="H24">
        <v>0</v>
      </c>
      <c r="I24">
        <f>Tabelle2[[#This Row],[unten]]</f>
        <v>12</v>
      </c>
      <c r="J24">
        <f>Tabelle2[[#This Row],[von unten sicherer Übergang auf kleinen Durchmesser]]</f>
        <v>32</v>
      </c>
      <c r="K24">
        <f>Tabelle2[[#This Row],[unten]]</f>
        <v>12</v>
      </c>
      <c r="L24">
        <f>Tabelle2[[#This Row],[von unten sicherer Übergang auf kleinen Durchmesser]]+0.1</f>
        <v>32.1</v>
      </c>
      <c r="M24">
        <f>Tabelle2[[#This Row],[oben]]</f>
        <v>6.8</v>
      </c>
      <c r="N24">
        <f>Tabelle2[[#This Row],[Länge]]</f>
        <v>50</v>
      </c>
      <c r="O24">
        <f>Tabelle2[[#This Row],[oben]]</f>
        <v>6.8</v>
      </c>
    </row>
    <row r="27" spans="1:19" x14ac:dyDescent="0.3">
      <c r="A27" s="1" t="s">
        <v>10</v>
      </c>
      <c r="B27" s="2" t="s">
        <v>4</v>
      </c>
      <c r="C27" s="2" t="s">
        <v>2</v>
      </c>
      <c r="D27" s="2" t="s">
        <v>3</v>
      </c>
      <c r="E27" s="3" t="s">
        <v>11</v>
      </c>
      <c r="F27" s="2" t="s">
        <v>9</v>
      </c>
      <c r="G27" s="2" t="s">
        <v>13</v>
      </c>
      <c r="I27" s="1" t="s">
        <v>26</v>
      </c>
      <c r="J27" s="2" t="s">
        <v>27</v>
      </c>
      <c r="K27" s="2" t="s">
        <v>28</v>
      </c>
      <c r="L27" s="2" t="s">
        <v>29</v>
      </c>
      <c r="M27" s="2" t="s">
        <v>30</v>
      </c>
      <c r="N27" s="2" t="s">
        <v>31</v>
      </c>
      <c r="O27" s="2" t="s">
        <v>32</v>
      </c>
      <c r="P27" s="2" t="s">
        <v>33</v>
      </c>
      <c r="Q27" s="3" t="s">
        <v>34</v>
      </c>
      <c r="R27" s="2" t="s">
        <v>35</v>
      </c>
      <c r="S27" s="3" t="s">
        <v>36</v>
      </c>
    </row>
    <row r="28" spans="1:19" x14ac:dyDescent="0.3">
      <c r="A28" t="s">
        <v>12</v>
      </c>
      <c r="B28">
        <v>32.299999999999997</v>
      </c>
      <c r="C28">
        <v>5.7</v>
      </c>
      <c r="D28">
        <v>12</v>
      </c>
      <c r="E28">
        <v>18.5</v>
      </c>
      <c r="F28">
        <v>7.2</v>
      </c>
      <c r="G28">
        <v>25</v>
      </c>
      <c r="I28" t="str">
        <f>Tabelle24[[#This Row],[Bezeichung]]</f>
        <v>T30</v>
      </c>
      <c r="J28">
        <v>0</v>
      </c>
      <c r="K28">
        <f>Tabelle24[[#This Row],[unten]]</f>
        <v>12</v>
      </c>
      <c r="L28">
        <f>Tabelle24[[#This Row],[von unten sicherer Übergang auf kleinen Durchmesser]]</f>
        <v>18.5</v>
      </c>
      <c r="M28">
        <f>Tabelle24[[#This Row],[unten]]</f>
        <v>12</v>
      </c>
      <c r="N28">
        <f>L28+0.1</f>
        <v>18.600000000000001</v>
      </c>
      <c r="O28">
        <f>Tabelle24[[#This Row],[Spalte1]]</f>
        <v>7.2</v>
      </c>
      <c r="P28">
        <f>Tabelle24[[#This Row],[Spalte2]]</f>
        <v>25</v>
      </c>
      <c r="Q28">
        <f>Tabelle24[[#This Row],[oben]]</f>
        <v>5.7</v>
      </c>
      <c r="R28">
        <f>Tabelle24[[#This Row],[Länge]]</f>
        <v>32.299999999999997</v>
      </c>
      <c r="S28">
        <f>Q28</f>
        <v>5.7</v>
      </c>
    </row>
    <row r="29" spans="1:19" x14ac:dyDescent="0.3">
      <c r="A29" t="s">
        <v>14</v>
      </c>
      <c r="B29">
        <v>32.299999999999997</v>
      </c>
      <c r="C29">
        <v>5.0999999999999996</v>
      </c>
      <c r="D29">
        <v>12</v>
      </c>
      <c r="E29">
        <v>18.5</v>
      </c>
      <c r="F29">
        <v>7.2</v>
      </c>
      <c r="G29">
        <v>25</v>
      </c>
      <c r="I29" t="str">
        <f>Tabelle24[[#This Row],[Bezeichung]]</f>
        <v>T27</v>
      </c>
      <c r="J29">
        <v>0</v>
      </c>
      <c r="K29">
        <f>Tabelle24[[#This Row],[unten]]</f>
        <v>12</v>
      </c>
      <c r="L29">
        <f>Tabelle24[[#This Row],[von unten sicherer Übergang auf kleinen Durchmesser]]</f>
        <v>18.5</v>
      </c>
      <c r="M29">
        <f>Tabelle24[[#This Row],[unten]]</f>
        <v>12</v>
      </c>
      <c r="N29">
        <f t="shared" ref="N29:N40" si="0">L29+0.1</f>
        <v>18.600000000000001</v>
      </c>
      <c r="O29">
        <f>Tabelle24[[#This Row],[Spalte1]]</f>
        <v>7.2</v>
      </c>
      <c r="P29">
        <f>Tabelle24[[#This Row],[Spalte2]]</f>
        <v>25</v>
      </c>
      <c r="Q29">
        <f>Tabelle24[[#This Row],[oben]]</f>
        <v>5.0999999999999996</v>
      </c>
      <c r="R29">
        <f>Tabelle24[[#This Row],[Länge]]</f>
        <v>32.299999999999997</v>
      </c>
      <c r="S29">
        <f t="shared" ref="S29:S40" si="1">Q29</f>
        <v>5.0999999999999996</v>
      </c>
    </row>
    <row r="30" spans="1:19" x14ac:dyDescent="0.3">
      <c r="A30" t="s">
        <v>15</v>
      </c>
      <c r="B30">
        <v>32.299999999999997</v>
      </c>
      <c r="C30">
        <v>4.7</v>
      </c>
      <c r="D30">
        <v>12</v>
      </c>
      <c r="E30">
        <v>18.5</v>
      </c>
      <c r="F30">
        <v>7.2</v>
      </c>
      <c r="G30">
        <v>25</v>
      </c>
      <c r="I30" t="str">
        <f>Tabelle24[[#This Row],[Bezeichung]]</f>
        <v>T25</v>
      </c>
      <c r="J30">
        <v>0</v>
      </c>
      <c r="K30">
        <f>Tabelle24[[#This Row],[unten]]</f>
        <v>12</v>
      </c>
      <c r="L30">
        <f>Tabelle24[[#This Row],[von unten sicherer Übergang auf kleinen Durchmesser]]</f>
        <v>18.5</v>
      </c>
      <c r="M30">
        <f>Tabelle24[[#This Row],[unten]]</f>
        <v>12</v>
      </c>
      <c r="N30">
        <f t="shared" si="0"/>
        <v>18.600000000000001</v>
      </c>
      <c r="O30">
        <f>Tabelle24[[#This Row],[Spalte1]]</f>
        <v>7.2</v>
      </c>
      <c r="P30">
        <f>Tabelle24[[#This Row],[Spalte2]]</f>
        <v>25</v>
      </c>
      <c r="Q30">
        <f>Tabelle24[[#This Row],[oben]]</f>
        <v>4.7</v>
      </c>
      <c r="R30">
        <f>Tabelle24[[#This Row],[Länge]]</f>
        <v>32.299999999999997</v>
      </c>
      <c r="S30">
        <f t="shared" si="1"/>
        <v>4.7</v>
      </c>
    </row>
    <row r="31" spans="1:19" x14ac:dyDescent="0.3">
      <c r="A31" t="s">
        <v>16</v>
      </c>
      <c r="B31">
        <v>32.299999999999997</v>
      </c>
      <c r="C31">
        <v>4.3</v>
      </c>
      <c r="D31">
        <v>12</v>
      </c>
      <c r="E31">
        <v>18.5</v>
      </c>
      <c r="F31">
        <v>7.2</v>
      </c>
      <c r="G31">
        <v>25</v>
      </c>
      <c r="I31" t="str">
        <f>Tabelle24[[#This Row],[Bezeichung]]</f>
        <v>T20</v>
      </c>
      <c r="J31">
        <v>0</v>
      </c>
      <c r="K31">
        <f>Tabelle24[[#This Row],[unten]]</f>
        <v>12</v>
      </c>
      <c r="L31">
        <f>Tabelle24[[#This Row],[von unten sicherer Übergang auf kleinen Durchmesser]]</f>
        <v>18.5</v>
      </c>
      <c r="M31">
        <f>Tabelle24[[#This Row],[unten]]</f>
        <v>12</v>
      </c>
      <c r="N31">
        <f t="shared" si="0"/>
        <v>18.600000000000001</v>
      </c>
      <c r="O31">
        <f>Tabelle24[[#This Row],[Spalte1]]</f>
        <v>7.2</v>
      </c>
      <c r="P31">
        <f>Tabelle24[[#This Row],[Spalte2]]</f>
        <v>25</v>
      </c>
      <c r="Q31">
        <f>Tabelle24[[#This Row],[oben]]</f>
        <v>4.3</v>
      </c>
      <c r="R31">
        <f>Tabelle24[[#This Row],[Länge]]</f>
        <v>32.299999999999997</v>
      </c>
      <c r="S31">
        <f t="shared" si="1"/>
        <v>4.3</v>
      </c>
    </row>
    <row r="32" spans="1:19" x14ac:dyDescent="0.3">
      <c r="A32" t="s">
        <v>17</v>
      </c>
      <c r="B32">
        <v>32.299999999999997</v>
      </c>
      <c r="C32">
        <v>6.85</v>
      </c>
      <c r="D32">
        <v>12</v>
      </c>
      <c r="E32">
        <v>18.5</v>
      </c>
      <c r="F32">
        <v>7.2</v>
      </c>
      <c r="G32">
        <v>25</v>
      </c>
      <c r="I32" t="str">
        <f>Tabelle24[[#This Row],[Bezeichung]]</f>
        <v>HX6</v>
      </c>
      <c r="J32">
        <v>0</v>
      </c>
      <c r="K32">
        <f>Tabelle24[[#This Row],[unten]]</f>
        <v>12</v>
      </c>
      <c r="L32">
        <f>Tabelle24[[#This Row],[von unten sicherer Übergang auf kleinen Durchmesser]]</f>
        <v>18.5</v>
      </c>
      <c r="M32">
        <f>Tabelle24[[#This Row],[unten]]</f>
        <v>12</v>
      </c>
      <c r="N32">
        <f t="shared" si="0"/>
        <v>18.600000000000001</v>
      </c>
      <c r="O32">
        <f>Tabelle24[[#This Row],[Spalte1]]</f>
        <v>7.2</v>
      </c>
      <c r="P32">
        <f>Tabelle24[[#This Row],[Spalte2]]</f>
        <v>25</v>
      </c>
      <c r="Q32">
        <f>Tabelle24[[#This Row],[oben]]</f>
        <v>6.85</v>
      </c>
      <c r="R32">
        <f>Tabelle24[[#This Row],[Länge]]</f>
        <v>32.299999999999997</v>
      </c>
      <c r="S32">
        <f t="shared" si="1"/>
        <v>6.85</v>
      </c>
    </row>
    <row r="33" spans="1:19" x14ac:dyDescent="0.3">
      <c r="A33" t="s">
        <v>19</v>
      </c>
      <c r="B33">
        <v>32.299999999999997</v>
      </c>
      <c r="C33">
        <v>5.66</v>
      </c>
      <c r="D33">
        <v>12</v>
      </c>
      <c r="E33">
        <v>18.5</v>
      </c>
      <c r="F33">
        <v>7.2</v>
      </c>
      <c r="G33">
        <v>25</v>
      </c>
      <c r="I33" t="str">
        <f>Tabelle24[[#This Row],[Bezeichung]]</f>
        <v>HX5</v>
      </c>
      <c r="J33">
        <v>0</v>
      </c>
      <c r="K33">
        <f>Tabelle24[[#This Row],[unten]]</f>
        <v>12</v>
      </c>
      <c r="L33">
        <f>Tabelle24[[#This Row],[von unten sicherer Übergang auf kleinen Durchmesser]]</f>
        <v>18.5</v>
      </c>
      <c r="M33">
        <f>Tabelle24[[#This Row],[unten]]</f>
        <v>12</v>
      </c>
      <c r="N33">
        <f t="shared" si="0"/>
        <v>18.600000000000001</v>
      </c>
      <c r="O33">
        <f>Tabelle24[[#This Row],[Spalte1]]</f>
        <v>7.2</v>
      </c>
      <c r="P33">
        <f>Tabelle24[[#This Row],[Spalte2]]</f>
        <v>25</v>
      </c>
      <c r="Q33">
        <f>Tabelle24[[#This Row],[oben]]</f>
        <v>5.66</v>
      </c>
      <c r="R33">
        <f>Tabelle24[[#This Row],[Länge]]</f>
        <v>32.299999999999997</v>
      </c>
      <c r="S33">
        <f t="shared" si="1"/>
        <v>5.66</v>
      </c>
    </row>
    <row r="34" spans="1:19" x14ac:dyDescent="0.3">
      <c r="A34" t="s">
        <v>18</v>
      </c>
      <c r="B34">
        <v>32.299999999999997</v>
      </c>
      <c r="C34">
        <v>4.5999999999999996</v>
      </c>
      <c r="D34">
        <v>12</v>
      </c>
      <c r="E34">
        <v>18.5</v>
      </c>
      <c r="F34">
        <v>7.2</v>
      </c>
      <c r="G34">
        <v>25</v>
      </c>
      <c r="I34" t="str">
        <f>Tabelle24[[#This Row],[Bezeichung]]</f>
        <v>HX4</v>
      </c>
      <c r="J34">
        <v>0</v>
      </c>
      <c r="K34">
        <f>Tabelle24[[#This Row],[unten]]</f>
        <v>12</v>
      </c>
      <c r="L34">
        <f>Tabelle24[[#This Row],[von unten sicherer Übergang auf kleinen Durchmesser]]</f>
        <v>18.5</v>
      </c>
      <c r="M34">
        <f>Tabelle24[[#This Row],[unten]]</f>
        <v>12</v>
      </c>
      <c r="N34">
        <f t="shared" si="0"/>
        <v>18.600000000000001</v>
      </c>
      <c r="O34">
        <f>Tabelle24[[#This Row],[Spalte1]]</f>
        <v>7.2</v>
      </c>
      <c r="P34">
        <f>Tabelle24[[#This Row],[Spalte2]]</f>
        <v>25</v>
      </c>
      <c r="Q34">
        <f>Tabelle24[[#This Row],[oben]]</f>
        <v>4.5999999999999996</v>
      </c>
      <c r="R34">
        <f>Tabelle24[[#This Row],[Länge]]</f>
        <v>32.299999999999997</v>
      </c>
      <c r="S34">
        <f t="shared" si="1"/>
        <v>4.5999999999999996</v>
      </c>
    </row>
    <row r="35" spans="1:19" x14ac:dyDescent="0.3">
      <c r="A35" t="s">
        <v>20</v>
      </c>
      <c r="B35">
        <v>32.72</v>
      </c>
      <c r="C35">
        <v>3.3</v>
      </c>
      <c r="D35">
        <v>12</v>
      </c>
      <c r="E35">
        <v>18.5</v>
      </c>
      <c r="F35">
        <v>7.2</v>
      </c>
      <c r="G35">
        <v>28.8</v>
      </c>
      <c r="I35" t="str">
        <f>Tabelle24[[#This Row],[Bezeichung]]</f>
        <v>HX3</v>
      </c>
      <c r="J35">
        <v>0</v>
      </c>
      <c r="K35">
        <f>Tabelle24[[#This Row],[unten]]</f>
        <v>12</v>
      </c>
      <c r="L35">
        <f>Tabelle24[[#This Row],[von unten sicherer Übergang auf kleinen Durchmesser]]</f>
        <v>18.5</v>
      </c>
      <c r="M35">
        <f>Tabelle24[[#This Row],[unten]]</f>
        <v>12</v>
      </c>
      <c r="N35">
        <f t="shared" si="0"/>
        <v>18.600000000000001</v>
      </c>
      <c r="O35">
        <f>Tabelle24[[#This Row],[Spalte1]]</f>
        <v>7.2</v>
      </c>
      <c r="P35">
        <f>Tabelle24[[#This Row],[Spalte2]]</f>
        <v>28.8</v>
      </c>
      <c r="Q35">
        <f>Tabelle24[[#This Row],[oben]]</f>
        <v>3.3</v>
      </c>
      <c r="R35">
        <f>Tabelle24[[#This Row],[Länge]]</f>
        <v>32.72</v>
      </c>
      <c r="S35">
        <f t="shared" si="1"/>
        <v>3.3</v>
      </c>
    </row>
    <row r="36" spans="1:19" x14ac:dyDescent="0.3">
      <c r="A36" t="s">
        <v>21</v>
      </c>
      <c r="B36">
        <v>32.72</v>
      </c>
      <c r="C36">
        <v>5.5</v>
      </c>
      <c r="D36">
        <v>12</v>
      </c>
      <c r="E36">
        <v>18.5</v>
      </c>
      <c r="F36">
        <v>7.2</v>
      </c>
      <c r="G36">
        <v>23.4</v>
      </c>
      <c r="I36" t="str">
        <f>Tabelle24[[#This Row],[Bezeichung]]</f>
        <v>FD5.5</v>
      </c>
      <c r="J36">
        <v>0</v>
      </c>
      <c r="K36">
        <f>Tabelle24[[#This Row],[unten]]</f>
        <v>12</v>
      </c>
      <c r="L36">
        <f>Tabelle24[[#This Row],[von unten sicherer Übergang auf kleinen Durchmesser]]</f>
        <v>18.5</v>
      </c>
      <c r="M36">
        <f>Tabelle24[[#This Row],[unten]]</f>
        <v>12</v>
      </c>
      <c r="N36">
        <f t="shared" si="0"/>
        <v>18.600000000000001</v>
      </c>
      <c r="O36">
        <f>Tabelle24[[#This Row],[Spalte1]]</f>
        <v>7.2</v>
      </c>
      <c r="P36">
        <f>Tabelle24[[#This Row],[Spalte2]]</f>
        <v>23.4</v>
      </c>
      <c r="Q36">
        <f>Tabelle24[[#This Row],[oben]]</f>
        <v>5.5</v>
      </c>
      <c r="R36">
        <f>Tabelle24[[#This Row],[Länge]]</f>
        <v>32.72</v>
      </c>
      <c r="S36">
        <f t="shared" si="1"/>
        <v>5.5</v>
      </c>
    </row>
    <row r="37" spans="1:19" x14ac:dyDescent="0.3">
      <c r="A37" t="s">
        <v>22</v>
      </c>
      <c r="B37">
        <v>32.880000000000003</v>
      </c>
      <c r="C37">
        <v>4</v>
      </c>
      <c r="D37">
        <v>12</v>
      </c>
      <c r="E37">
        <v>18.5</v>
      </c>
      <c r="F37">
        <v>7.2</v>
      </c>
      <c r="G37">
        <v>23.7</v>
      </c>
      <c r="I37" t="str">
        <f>Tabelle24[[#This Row],[Bezeichung]]</f>
        <v>FD4</v>
      </c>
      <c r="J37">
        <v>0</v>
      </c>
      <c r="K37">
        <f>Tabelle24[[#This Row],[unten]]</f>
        <v>12</v>
      </c>
      <c r="L37">
        <f>Tabelle24[[#This Row],[von unten sicherer Übergang auf kleinen Durchmesser]]</f>
        <v>18.5</v>
      </c>
      <c r="M37">
        <f>Tabelle24[[#This Row],[unten]]</f>
        <v>12</v>
      </c>
      <c r="N37">
        <f t="shared" si="0"/>
        <v>18.600000000000001</v>
      </c>
      <c r="O37">
        <f>Tabelle24[[#This Row],[Spalte1]]</f>
        <v>7.2</v>
      </c>
      <c r="P37">
        <f>Tabelle24[[#This Row],[Spalte2]]</f>
        <v>23.7</v>
      </c>
      <c r="Q37">
        <f>Tabelle24[[#This Row],[oben]]</f>
        <v>4</v>
      </c>
      <c r="R37">
        <f>Tabelle24[[#This Row],[Länge]]</f>
        <v>32.880000000000003</v>
      </c>
      <c r="S37">
        <f t="shared" si="1"/>
        <v>4</v>
      </c>
    </row>
    <row r="38" spans="1:19" x14ac:dyDescent="0.3">
      <c r="A38" t="s">
        <v>23</v>
      </c>
      <c r="B38">
        <v>32.5</v>
      </c>
      <c r="C38">
        <v>6</v>
      </c>
      <c r="D38">
        <v>12</v>
      </c>
      <c r="E38">
        <v>18.5</v>
      </c>
      <c r="F38">
        <v>7.2</v>
      </c>
      <c r="G38">
        <v>22.6</v>
      </c>
      <c r="I38" t="str">
        <f>Tabelle24[[#This Row],[Bezeichung]]</f>
        <v>PH2</v>
      </c>
      <c r="J38">
        <v>0</v>
      </c>
      <c r="K38">
        <f>Tabelle24[[#This Row],[unten]]</f>
        <v>12</v>
      </c>
      <c r="L38">
        <f>Tabelle24[[#This Row],[von unten sicherer Übergang auf kleinen Durchmesser]]</f>
        <v>18.5</v>
      </c>
      <c r="M38">
        <f>Tabelle24[[#This Row],[unten]]</f>
        <v>12</v>
      </c>
      <c r="N38">
        <f t="shared" si="0"/>
        <v>18.600000000000001</v>
      </c>
      <c r="O38">
        <f>Tabelle24[[#This Row],[Spalte1]]</f>
        <v>7.2</v>
      </c>
      <c r="P38">
        <f>Tabelle24[[#This Row],[Spalte2]]</f>
        <v>22.6</v>
      </c>
      <c r="Q38">
        <f>Tabelle24[[#This Row],[oben]]</f>
        <v>6</v>
      </c>
      <c r="R38">
        <f>Tabelle24[[#This Row],[Länge]]</f>
        <v>32.5</v>
      </c>
      <c r="S38">
        <f t="shared" si="1"/>
        <v>6</v>
      </c>
    </row>
    <row r="39" spans="1:19" x14ac:dyDescent="0.3">
      <c r="A39" t="s">
        <v>24</v>
      </c>
      <c r="B39">
        <v>32.799999999999997</v>
      </c>
      <c r="C39">
        <v>4.5</v>
      </c>
      <c r="D39">
        <v>12</v>
      </c>
      <c r="E39">
        <v>18.5</v>
      </c>
      <c r="F39">
        <v>7.2</v>
      </c>
      <c r="G39">
        <v>23.5</v>
      </c>
      <c r="I39" t="str">
        <f>Tabelle24[[#This Row],[Bezeichung]]</f>
        <v>PH1</v>
      </c>
      <c r="J39">
        <v>0</v>
      </c>
      <c r="K39">
        <f>Tabelle24[[#This Row],[unten]]</f>
        <v>12</v>
      </c>
      <c r="L39">
        <f>Tabelle24[[#This Row],[von unten sicherer Übergang auf kleinen Durchmesser]]</f>
        <v>18.5</v>
      </c>
      <c r="M39">
        <f>Tabelle24[[#This Row],[unten]]</f>
        <v>12</v>
      </c>
      <c r="N39">
        <f t="shared" si="0"/>
        <v>18.600000000000001</v>
      </c>
      <c r="O39">
        <f>Tabelle24[[#This Row],[Spalte1]]</f>
        <v>7.2</v>
      </c>
      <c r="P39">
        <f>Tabelle24[[#This Row],[Spalte2]]</f>
        <v>23.5</v>
      </c>
      <c r="Q39">
        <f>Tabelle24[[#This Row],[oben]]</f>
        <v>4.5</v>
      </c>
      <c r="R39">
        <f>Tabelle24[[#This Row],[Länge]]</f>
        <v>32.799999999999997</v>
      </c>
      <c r="S39">
        <f t="shared" si="1"/>
        <v>4.5</v>
      </c>
    </row>
    <row r="40" spans="1:19" x14ac:dyDescent="0.3">
      <c r="A40" t="s">
        <v>25</v>
      </c>
      <c r="B40">
        <v>35</v>
      </c>
      <c r="C40">
        <v>8.6</v>
      </c>
      <c r="D40">
        <v>14.1</v>
      </c>
      <c r="E40">
        <v>28</v>
      </c>
      <c r="I40" t="str">
        <f>Tabelle24[[#This Row],[Bezeichung]]</f>
        <v>Winkelantrieb</v>
      </c>
      <c r="J40">
        <v>0</v>
      </c>
      <c r="K40">
        <f>Tabelle24[[#This Row],[unten]]</f>
        <v>14.1</v>
      </c>
      <c r="L40">
        <f>Tabelle24[[#This Row],[von unten sicherer Übergang auf kleinen Durchmesser]]</f>
        <v>28</v>
      </c>
      <c r="M40">
        <f>Tabelle24[[#This Row],[unten]]</f>
        <v>14.1</v>
      </c>
      <c r="N40">
        <f t="shared" si="0"/>
        <v>28.1</v>
      </c>
      <c r="O40">
        <f>Tabelle24[[#This Row],[Spalte1]]</f>
        <v>0</v>
      </c>
      <c r="P40">
        <f>Tabelle24[[#This Row],[Spalte2]]</f>
        <v>0</v>
      </c>
      <c r="Q40">
        <f>Tabelle24[[#This Row],[oben]]</f>
        <v>8.6</v>
      </c>
      <c r="R40">
        <f>Tabelle24[[#This Row],[Länge]]</f>
        <v>35</v>
      </c>
      <c r="S40">
        <f t="shared" si="1"/>
        <v>8.6</v>
      </c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Eckart Schlottmann</dc:creator>
  <cp:lastModifiedBy>Eckart Schlottmann</cp:lastModifiedBy>
  <dcterms:created xsi:type="dcterms:W3CDTF">2023-02-02T08:52:21Z</dcterms:created>
  <dcterms:modified xsi:type="dcterms:W3CDTF">2023-02-02T14:03:17Z</dcterms:modified>
</cp:coreProperties>
</file>