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yara.nascimento\Downloads\"/>
    </mc:Choice>
  </mc:AlternateContent>
  <xr:revisionPtr revIDLastSave="0" documentId="8_{B4AED9D5-00A6-4D5E-9E7F-99D4F6DB6011}" xr6:coauthVersionLast="47" xr6:coauthVersionMax="47" xr10:uidLastSave="{00000000-0000-0000-0000-000000000000}"/>
  <bookViews>
    <workbookView xWindow="-120" yWindow="-120" windowWidth="29040" windowHeight="15720" xr2:uid="{C967598F-6FE3-42F8-89BA-75F9AE62E08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8" i="1" l="1"/>
  <c r="J119" i="1"/>
  <c r="S116" i="1"/>
  <c r="S109" i="1"/>
  <c r="S110" i="1"/>
  <c r="S111" i="1"/>
  <c r="S112" i="1"/>
  <c r="S113" i="1"/>
  <c r="S114" i="1"/>
  <c r="S108" i="1"/>
  <c r="R116" i="1"/>
  <c r="Q117" i="1"/>
  <c r="Q116" i="1"/>
  <c r="J121" i="1"/>
  <c r="J120" i="1"/>
  <c r="N117" i="1"/>
  <c r="C118" i="1"/>
  <c r="N109" i="1"/>
  <c r="N110" i="1"/>
  <c r="N111" i="1"/>
  <c r="N112" i="1"/>
  <c r="N113" i="1"/>
  <c r="N114" i="1"/>
  <c r="N115" i="1"/>
  <c r="N108" i="1"/>
  <c r="L117" i="1"/>
  <c r="M117" i="1"/>
  <c r="L109" i="1"/>
  <c r="L110" i="1"/>
  <c r="L111" i="1"/>
  <c r="L112" i="1"/>
  <c r="L113" i="1"/>
  <c r="L114" i="1"/>
  <c r="L115" i="1"/>
  <c r="L108" i="1"/>
  <c r="M109" i="1"/>
  <c r="M110" i="1"/>
  <c r="M111" i="1"/>
  <c r="M112" i="1"/>
  <c r="M113" i="1"/>
  <c r="M114" i="1"/>
  <c r="M115" i="1"/>
  <c r="M108" i="1"/>
  <c r="K117" i="1"/>
  <c r="J118" i="1"/>
  <c r="J117" i="1"/>
  <c r="C120" i="1"/>
  <c r="C119" i="1"/>
  <c r="C102" i="1"/>
  <c r="G116" i="1"/>
  <c r="G109" i="1"/>
  <c r="G110" i="1"/>
  <c r="G111" i="1"/>
  <c r="G112" i="1"/>
  <c r="G113" i="1"/>
  <c r="G114" i="1"/>
  <c r="G108" i="1"/>
  <c r="F109" i="1"/>
  <c r="F110" i="1"/>
  <c r="F111" i="1"/>
  <c r="F112" i="1"/>
  <c r="F113" i="1"/>
  <c r="F114" i="1"/>
  <c r="F108" i="1"/>
  <c r="D116" i="1"/>
  <c r="C101" i="1"/>
  <c r="E116" i="1"/>
  <c r="E109" i="1"/>
  <c r="E110" i="1"/>
  <c r="E111" i="1"/>
  <c r="E112" i="1"/>
  <c r="E113" i="1"/>
  <c r="E114" i="1"/>
  <c r="E108" i="1"/>
  <c r="C117" i="1"/>
  <c r="C116" i="1"/>
  <c r="P89" i="1"/>
  <c r="P73" i="1"/>
  <c r="Q72" i="1"/>
  <c r="L99" i="1"/>
  <c r="L83" i="1"/>
  <c r="L101" i="1"/>
  <c r="L100" i="1"/>
  <c r="L98" i="1"/>
  <c r="L82" i="1"/>
  <c r="O96" i="1"/>
  <c r="M96" i="1"/>
  <c r="Q96" i="1"/>
  <c r="R96" i="1"/>
  <c r="R89" i="1"/>
  <c r="R90" i="1"/>
  <c r="R91" i="1"/>
  <c r="R92" i="1"/>
  <c r="R93" i="1"/>
  <c r="R94" i="1"/>
  <c r="R88" i="1"/>
  <c r="Q89" i="1"/>
  <c r="Q90" i="1"/>
  <c r="Q91" i="1"/>
  <c r="Q92" i="1"/>
  <c r="Q93" i="1"/>
  <c r="Q94" i="1"/>
  <c r="Q88" i="1"/>
  <c r="P90" i="1"/>
  <c r="P91" i="1"/>
  <c r="P92" i="1"/>
  <c r="P93" i="1"/>
  <c r="P94" i="1"/>
  <c r="P88" i="1"/>
  <c r="O89" i="1"/>
  <c r="O90" i="1"/>
  <c r="O91" i="1"/>
  <c r="O92" i="1"/>
  <c r="O93" i="1"/>
  <c r="O94" i="1"/>
  <c r="O88" i="1"/>
  <c r="N88" i="1"/>
  <c r="N72" i="1"/>
  <c r="O72" i="1" s="1"/>
  <c r="N89" i="1"/>
  <c r="N90" i="1"/>
  <c r="N91" i="1"/>
  <c r="N92" i="1"/>
  <c r="N93" i="1"/>
  <c r="N94" i="1"/>
  <c r="L97" i="1"/>
  <c r="L96" i="1"/>
  <c r="L84" i="1"/>
  <c r="L85" i="1" s="1"/>
  <c r="L65" i="1"/>
  <c r="Q80" i="1"/>
  <c r="R80" i="1"/>
  <c r="R73" i="1"/>
  <c r="R74" i="1"/>
  <c r="R75" i="1"/>
  <c r="R76" i="1"/>
  <c r="R77" i="1"/>
  <c r="R78" i="1"/>
  <c r="R72" i="1"/>
  <c r="Q78" i="1"/>
  <c r="Q73" i="1"/>
  <c r="Q74" i="1"/>
  <c r="Q75" i="1"/>
  <c r="Q76" i="1"/>
  <c r="Q77" i="1"/>
  <c r="P74" i="1"/>
  <c r="P75" i="1"/>
  <c r="P76" i="1"/>
  <c r="P77" i="1"/>
  <c r="P78" i="1"/>
  <c r="P72" i="1"/>
  <c r="O73" i="1"/>
  <c r="O74" i="1"/>
  <c r="O75" i="1"/>
  <c r="O76" i="1"/>
  <c r="O77" i="1"/>
  <c r="O78" i="1"/>
  <c r="L64" i="1"/>
  <c r="M80" i="1"/>
  <c r="L81" i="1"/>
  <c r="N73" i="1" s="1"/>
  <c r="N56" i="1"/>
  <c r="L80" i="1"/>
  <c r="L66" i="1"/>
  <c r="C100" i="1"/>
  <c r="L67" i="1"/>
  <c r="D99" i="1"/>
  <c r="C99" i="1"/>
  <c r="C66" i="1"/>
  <c r="C64" i="1"/>
  <c r="C63" i="1"/>
  <c r="R62" i="1"/>
  <c r="Q62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62" i="1" s="1"/>
  <c r="O57" i="1"/>
  <c r="O58" i="1"/>
  <c r="O59" i="1"/>
  <c r="O60" i="1"/>
  <c r="O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7" i="1"/>
  <c r="N58" i="1"/>
  <c r="N59" i="1"/>
  <c r="N60" i="1"/>
  <c r="N31" i="1"/>
  <c r="M62" i="1"/>
  <c r="L63" i="1"/>
  <c r="L62" i="1"/>
  <c r="C65" i="1"/>
  <c r="I6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31" i="1"/>
  <c r="D61" i="1"/>
  <c r="J25" i="1"/>
  <c r="H6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31" i="1"/>
  <c r="F6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31" i="1"/>
  <c r="C62" i="1"/>
  <c r="C61" i="1"/>
  <c r="P28" i="1"/>
  <c r="S26" i="1"/>
  <c r="S19" i="1"/>
  <c r="S20" i="1"/>
  <c r="S21" i="1"/>
  <c r="S22" i="1"/>
  <c r="S23" i="1"/>
  <c r="S24" i="1"/>
  <c r="S18" i="1"/>
  <c r="R19" i="1"/>
  <c r="R20" i="1"/>
  <c r="R21" i="1"/>
  <c r="R22" i="1"/>
  <c r="R23" i="1"/>
  <c r="R24" i="1"/>
  <c r="R18" i="1"/>
  <c r="P27" i="1"/>
  <c r="Q26" i="1"/>
  <c r="P26" i="1"/>
  <c r="M23" i="1"/>
  <c r="M19" i="1"/>
  <c r="M20" i="1"/>
  <c r="M21" i="1"/>
  <c r="M18" i="1"/>
  <c r="C11" i="1"/>
  <c r="L23" i="1"/>
  <c r="L21" i="1"/>
  <c r="L20" i="1"/>
  <c r="L18" i="1"/>
  <c r="L19" i="1"/>
  <c r="J24" i="1"/>
  <c r="K23" i="1"/>
  <c r="J23" i="1"/>
  <c r="C27" i="1"/>
  <c r="C26" i="1"/>
  <c r="H13" i="1"/>
  <c r="G24" i="1"/>
  <c r="D24" i="1"/>
  <c r="G19" i="1"/>
  <c r="G20" i="1"/>
  <c r="G21" i="1"/>
  <c r="G22" i="1"/>
  <c r="G18" i="1"/>
  <c r="F19" i="1"/>
  <c r="F20" i="1"/>
  <c r="F21" i="1"/>
  <c r="F22" i="1"/>
  <c r="F18" i="1"/>
  <c r="E19" i="1"/>
  <c r="E20" i="1"/>
  <c r="E21" i="1"/>
  <c r="E22" i="1"/>
  <c r="E18" i="1"/>
  <c r="C25" i="1"/>
  <c r="C24" i="1"/>
  <c r="P13" i="1"/>
  <c r="Q11" i="1"/>
  <c r="R11" i="1"/>
  <c r="P12" i="1"/>
  <c r="R4" i="1" s="1"/>
  <c r="P11" i="1"/>
  <c r="H14" i="1"/>
  <c r="I11" i="1"/>
  <c r="M3" i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3" i="1"/>
  <c r="K4" i="1"/>
  <c r="K5" i="1"/>
  <c r="K6" i="1"/>
  <c r="K7" i="1"/>
  <c r="K8" i="1"/>
  <c r="K9" i="1"/>
  <c r="K3" i="1"/>
  <c r="J4" i="1"/>
  <c r="J5" i="1"/>
  <c r="J6" i="1"/>
  <c r="J7" i="1"/>
  <c r="J8" i="1"/>
  <c r="J9" i="1"/>
  <c r="J3" i="1"/>
  <c r="H12" i="1"/>
  <c r="H11" i="1"/>
  <c r="E9" i="1"/>
  <c r="E4" i="1"/>
  <c r="E5" i="1"/>
  <c r="E6" i="1"/>
  <c r="E7" i="1"/>
  <c r="C10" i="1"/>
  <c r="C9" i="1"/>
  <c r="E3" i="1"/>
  <c r="O80" i="1" l="1"/>
  <c r="N75" i="1"/>
  <c r="N78" i="1"/>
  <c r="N77" i="1"/>
  <c r="N76" i="1"/>
  <c r="N74" i="1"/>
  <c r="G71" i="1"/>
  <c r="H71" i="1" s="1"/>
  <c r="I71" i="1" s="1"/>
  <c r="G84" i="1"/>
  <c r="H84" i="1" s="1"/>
  <c r="I84" i="1" s="1"/>
  <c r="G96" i="1"/>
  <c r="H96" i="1" s="1"/>
  <c r="I96" i="1" s="1"/>
  <c r="E76" i="1"/>
  <c r="F76" i="1" s="1"/>
  <c r="E88" i="1"/>
  <c r="F88" i="1" s="1"/>
  <c r="E79" i="1"/>
  <c r="F79" i="1" s="1"/>
  <c r="E87" i="1"/>
  <c r="F87" i="1" s="1"/>
  <c r="G77" i="1"/>
  <c r="H77" i="1" s="1"/>
  <c r="I77" i="1" s="1"/>
  <c r="G72" i="1"/>
  <c r="H72" i="1" s="1"/>
  <c r="I72" i="1" s="1"/>
  <c r="G86" i="1"/>
  <c r="H86" i="1" s="1"/>
  <c r="I86" i="1" s="1"/>
  <c r="G97" i="1"/>
  <c r="H97" i="1" s="1"/>
  <c r="I97" i="1" s="1"/>
  <c r="E78" i="1"/>
  <c r="F78" i="1" s="1"/>
  <c r="E89" i="1"/>
  <c r="F89" i="1" s="1"/>
  <c r="G73" i="1"/>
  <c r="H73" i="1" s="1"/>
  <c r="I73" i="1" s="1"/>
  <c r="E92" i="1"/>
  <c r="F92" i="1" s="1"/>
  <c r="G87" i="1"/>
  <c r="H87" i="1" s="1"/>
  <c r="I87" i="1" s="1"/>
  <c r="G76" i="1"/>
  <c r="H76" i="1" s="1"/>
  <c r="I76" i="1" s="1"/>
  <c r="G88" i="1"/>
  <c r="H88" i="1" s="1"/>
  <c r="I88" i="1" s="1"/>
  <c r="E80" i="1"/>
  <c r="F80" i="1" s="1"/>
  <c r="E94" i="1"/>
  <c r="F94" i="1" s="1"/>
  <c r="G78" i="1"/>
  <c r="H78" i="1" s="1"/>
  <c r="I78" i="1" s="1"/>
  <c r="G89" i="1"/>
  <c r="H89" i="1" s="1"/>
  <c r="I89" i="1" s="1"/>
  <c r="E81" i="1"/>
  <c r="F81" i="1" s="1"/>
  <c r="E95" i="1"/>
  <c r="F95" i="1" s="1"/>
  <c r="E73" i="1"/>
  <c r="F73" i="1" s="1"/>
  <c r="G79" i="1"/>
  <c r="H79" i="1" s="1"/>
  <c r="I79" i="1" s="1"/>
  <c r="G92" i="1"/>
  <c r="H92" i="1" s="1"/>
  <c r="I92" i="1" s="1"/>
  <c r="E71" i="1"/>
  <c r="F71" i="1" s="1"/>
  <c r="E84" i="1"/>
  <c r="F84" i="1" s="1"/>
  <c r="E96" i="1"/>
  <c r="F96" i="1" s="1"/>
  <c r="E86" i="1"/>
  <c r="F86" i="1" s="1"/>
  <c r="G95" i="1"/>
  <c r="H95" i="1" s="1"/>
  <c r="I95" i="1" s="1"/>
  <c r="G80" i="1"/>
  <c r="H80" i="1" s="1"/>
  <c r="I80" i="1" s="1"/>
  <c r="G94" i="1"/>
  <c r="H94" i="1" s="1"/>
  <c r="I94" i="1" s="1"/>
  <c r="E72" i="1"/>
  <c r="F72" i="1" s="1"/>
  <c r="E97" i="1"/>
  <c r="F97" i="1" s="1"/>
  <c r="G81" i="1"/>
  <c r="H81" i="1" s="1"/>
  <c r="I81" i="1" s="1"/>
  <c r="E75" i="1"/>
  <c r="F75" i="1" s="1"/>
  <c r="G83" i="1"/>
  <c r="H83" i="1" s="1"/>
  <c r="I83" i="1" s="1"/>
  <c r="E91" i="1"/>
  <c r="F91" i="1" s="1"/>
  <c r="E83" i="1"/>
  <c r="F83" i="1" s="1"/>
  <c r="G91" i="1"/>
  <c r="H91" i="1" s="1"/>
  <c r="I91" i="1" s="1"/>
  <c r="G75" i="1"/>
  <c r="H75" i="1" s="1"/>
  <c r="I75" i="1" s="1"/>
  <c r="E70" i="1"/>
  <c r="F70" i="1" s="1"/>
  <c r="E90" i="1"/>
  <c r="F90" i="1" s="1"/>
  <c r="E82" i="1"/>
  <c r="F82" i="1" s="1"/>
  <c r="E74" i="1"/>
  <c r="F74" i="1" s="1"/>
  <c r="G70" i="1"/>
  <c r="H70" i="1" s="1"/>
  <c r="G90" i="1"/>
  <c r="H90" i="1" s="1"/>
  <c r="I90" i="1" s="1"/>
  <c r="G82" i="1"/>
  <c r="H82" i="1" s="1"/>
  <c r="I82" i="1" s="1"/>
  <c r="G74" i="1"/>
  <c r="H74" i="1" s="1"/>
  <c r="I74" i="1" s="1"/>
  <c r="E93" i="1"/>
  <c r="F93" i="1" s="1"/>
  <c r="E85" i="1"/>
  <c r="F85" i="1" s="1"/>
  <c r="E77" i="1"/>
  <c r="F77" i="1" s="1"/>
  <c r="G93" i="1"/>
  <c r="H93" i="1" s="1"/>
  <c r="I93" i="1" s="1"/>
  <c r="G85" i="1"/>
  <c r="H85" i="1" s="1"/>
  <c r="I85" i="1" s="1"/>
  <c r="R3" i="1"/>
  <c r="R7" i="1"/>
  <c r="R8" i="1"/>
  <c r="R6" i="1"/>
  <c r="R9" i="1"/>
  <c r="R5" i="1"/>
  <c r="M11" i="1"/>
  <c r="F99" i="1" l="1"/>
  <c r="H99" i="1"/>
  <c r="I70" i="1"/>
  <c r="I99" i="1" s="1"/>
  <c r="C103" i="1" s="1"/>
  <c r="C104" i="1" s="1"/>
</calcChain>
</file>

<file path=xl/sharedStrings.xml><?xml version="1.0" encoding="utf-8"?>
<sst xmlns="http://schemas.openxmlformats.org/spreadsheetml/2006/main" count="156" uniqueCount="42">
  <si>
    <t>Exercício 1</t>
  </si>
  <si>
    <t>desvios</t>
  </si>
  <si>
    <t>fi</t>
  </si>
  <si>
    <t xml:space="preserve">Exercício 2 </t>
  </si>
  <si>
    <t>xi</t>
  </si>
  <si>
    <t>soma</t>
  </si>
  <si>
    <t>desvio abs</t>
  </si>
  <si>
    <t>desvio sem abs</t>
  </si>
  <si>
    <t>potencia desvio sem abs</t>
  </si>
  <si>
    <t>potencia*fi</t>
  </si>
  <si>
    <t>Exercício 3</t>
  </si>
  <si>
    <t>média</t>
  </si>
  <si>
    <t>desvio médio</t>
  </si>
  <si>
    <t>variância</t>
  </si>
  <si>
    <t>desvio padrão</t>
  </si>
  <si>
    <t xml:space="preserve">Exercício 4 </t>
  </si>
  <si>
    <t>variancia</t>
  </si>
  <si>
    <t>desvio padrao</t>
  </si>
  <si>
    <t>Exercício 5</t>
  </si>
  <si>
    <t>desvio</t>
  </si>
  <si>
    <t>desvio * fi</t>
  </si>
  <si>
    <t>Exercício 6</t>
  </si>
  <si>
    <t>media</t>
  </si>
  <si>
    <t>desvio medio</t>
  </si>
  <si>
    <t>Exercício 7</t>
  </si>
  <si>
    <t>coeficiente de variação</t>
  </si>
  <si>
    <t>potencia * fi</t>
  </si>
  <si>
    <t>Exercício 8</t>
  </si>
  <si>
    <t>Exercício 9</t>
  </si>
  <si>
    <t>coeficiende de variação</t>
  </si>
  <si>
    <t>desvio com abs</t>
  </si>
  <si>
    <t>Exercício 10</t>
  </si>
  <si>
    <t>semana 1</t>
  </si>
  <si>
    <t>semana 2</t>
  </si>
  <si>
    <t>a semana 1 foi a que menos variou</t>
  </si>
  <si>
    <t>Exercício 11</t>
  </si>
  <si>
    <t xml:space="preserve">xi </t>
  </si>
  <si>
    <t>moda</t>
  </si>
  <si>
    <t>mediana</t>
  </si>
  <si>
    <t>Exercício 12</t>
  </si>
  <si>
    <t>Exercício 13</t>
  </si>
  <si>
    <t>amodal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</si>
</sst>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/>
    <xf numFmtId="9" fontId="0" fillId="0" borderId="1" xfId="1" applyFont="1" applyBorder="1"/>
    <xf numFmtId="9" fontId="0" fillId="0" borderId="1" xfId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74" fontId="0" fillId="0" borderId="1" xfId="1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164" fontId="0" fillId="0" borderId="1" xfId="0" applyNumberForma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5CDF0-BE00-42BD-935B-86DDFB205083}">
  <dimension ref="A1:AC122"/>
  <sheetViews>
    <sheetView tabSelected="1" topLeftCell="D45" zoomScale="70" zoomScaleNormal="70" workbookViewId="0">
      <selection activeCell="U106" sqref="U106"/>
    </sheetView>
  </sheetViews>
  <sheetFormatPr defaultRowHeight="15" x14ac:dyDescent="0.25"/>
  <cols>
    <col min="1" max="1" width="12.7109375" bestFit="1" customWidth="1"/>
    <col min="2" max="2" width="23.85546875" bestFit="1" customWidth="1"/>
    <col min="3" max="3" width="8.85546875" customWidth="1"/>
    <col min="4" max="4" width="12.85546875" customWidth="1"/>
    <col min="5" max="5" width="15.85546875" bestFit="1" customWidth="1"/>
    <col min="6" max="7" width="23.140625" bestFit="1" customWidth="1"/>
    <col min="8" max="8" width="24.85546875" bestFit="1" customWidth="1"/>
    <col min="9" max="9" width="13.7109375" bestFit="1" customWidth="1"/>
    <col min="10" max="10" width="14.7109375" bestFit="1" customWidth="1"/>
    <col min="11" max="11" width="23.85546875" bestFit="1" customWidth="1"/>
    <col min="12" max="12" width="32.28515625" bestFit="1" customWidth="1"/>
    <col min="13" max="13" width="14.7109375" bestFit="1" customWidth="1"/>
    <col min="14" max="14" width="23.140625" bestFit="1" customWidth="1"/>
    <col min="15" max="15" width="12.7109375" bestFit="1" customWidth="1"/>
    <col min="16" max="16" width="15.7109375" bestFit="1" customWidth="1"/>
    <col min="17" max="17" width="24.85546875" bestFit="1" customWidth="1"/>
    <col min="18" max="18" width="12.42578125" bestFit="1" customWidth="1"/>
    <col min="19" max="19" width="9.7109375" bestFit="1" customWidth="1"/>
  </cols>
  <sheetData>
    <row r="1" spans="1:29" x14ac:dyDescent="0.25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9" x14ac:dyDescent="0.25">
      <c r="B2" s="4" t="s">
        <v>0</v>
      </c>
      <c r="C2" s="4" t="s">
        <v>4</v>
      </c>
      <c r="D2" s="4" t="s">
        <v>2</v>
      </c>
      <c r="E2" s="4" t="s">
        <v>1</v>
      </c>
      <c r="F2" s="1"/>
      <c r="G2" s="4" t="s">
        <v>3</v>
      </c>
      <c r="H2" s="4" t="s">
        <v>4</v>
      </c>
      <c r="I2" s="14" t="s">
        <v>2</v>
      </c>
      <c r="J2" s="4" t="s">
        <v>6</v>
      </c>
      <c r="K2" s="4" t="s">
        <v>7</v>
      </c>
      <c r="L2" s="4" t="s">
        <v>8</v>
      </c>
      <c r="M2" s="4" t="s">
        <v>9</v>
      </c>
      <c r="N2" s="1"/>
      <c r="O2" s="4" t="s">
        <v>10</v>
      </c>
      <c r="P2" s="4" t="s">
        <v>4</v>
      </c>
      <c r="Q2" s="4" t="s">
        <v>2</v>
      </c>
      <c r="R2" s="4" t="s">
        <v>1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B3" s="4"/>
      <c r="C3" s="4">
        <v>2000</v>
      </c>
      <c r="D3" s="4">
        <v>1</v>
      </c>
      <c r="E3" s="4">
        <f>ABS(C3-2400)</f>
        <v>400</v>
      </c>
      <c r="F3" s="1"/>
      <c r="G3" s="4"/>
      <c r="H3" s="4">
        <v>10</v>
      </c>
      <c r="I3" s="4">
        <v>1</v>
      </c>
      <c r="J3" s="7">
        <f>ABS(H3-$H$12)</f>
        <v>7.428571428571427</v>
      </c>
      <c r="K3" s="7">
        <f>H3-$H$12</f>
        <v>-7.428571428571427</v>
      </c>
      <c r="L3" s="7">
        <f>K3*K3</f>
        <v>55.183673469387735</v>
      </c>
      <c r="M3" s="7">
        <f>L3*1</f>
        <v>55.183673469387735</v>
      </c>
      <c r="N3" s="1"/>
      <c r="O3" s="4"/>
      <c r="P3" s="4">
        <v>25</v>
      </c>
      <c r="Q3" s="4">
        <v>1</v>
      </c>
      <c r="R3" s="7">
        <f>ABS(P3-$P$12)</f>
        <v>3.8571428571428577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B4" s="4"/>
      <c r="C4" s="4">
        <v>2200</v>
      </c>
      <c r="D4" s="4">
        <v>1</v>
      </c>
      <c r="E4" s="4">
        <f t="shared" ref="E4:E7" si="0">ABS(C4-2400)</f>
        <v>200</v>
      </c>
      <c r="F4" s="1"/>
      <c r="G4" s="4"/>
      <c r="H4" s="4">
        <v>12</v>
      </c>
      <c r="I4" s="4">
        <v>1</v>
      </c>
      <c r="J4" s="7">
        <f>ABS(H4-$H$12)</f>
        <v>5.428571428571427</v>
      </c>
      <c r="K4" s="7">
        <f>H4-$H$12</f>
        <v>-5.428571428571427</v>
      </c>
      <c r="L4" s="7">
        <f t="shared" ref="L4:L9" si="1">K4*K4</f>
        <v>29.469387755102023</v>
      </c>
      <c r="M4" s="7">
        <f t="shared" ref="M4:M9" si="2">L4*1</f>
        <v>29.469387755102023</v>
      </c>
      <c r="N4" s="1"/>
      <c r="O4" s="4"/>
      <c r="P4" s="4">
        <v>27</v>
      </c>
      <c r="Q4" s="4">
        <v>1</v>
      </c>
      <c r="R4" s="7">
        <f t="shared" ref="R4:R9" si="3">ABS(P4-$P$12)</f>
        <v>1.8571428571428577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B5" s="4"/>
      <c r="C5" s="4">
        <v>2400</v>
      </c>
      <c r="D5" s="4">
        <v>1</v>
      </c>
      <c r="E5" s="4">
        <f t="shared" si="0"/>
        <v>0</v>
      </c>
      <c r="F5" s="1"/>
      <c r="G5" s="4"/>
      <c r="H5" s="4">
        <v>15</v>
      </c>
      <c r="I5" s="4">
        <v>1</v>
      </c>
      <c r="J5" s="7">
        <f>ABS(H5-$H$12)</f>
        <v>2.428571428571427</v>
      </c>
      <c r="K5" s="7">
        <f>H5-$H$12</f>
        <v>-2.428571428571427</v>
      </c>
      <c r="L5" s="7">
        <f t="shared" si="1"/>
        <v>5.8979591836734624</v>
      </c>
      <c r="M5" s="7">
        <f t="shared" si="2"/>
        <v>5.8979591836734624</v>
      </c>
      <c r="N5" s="1"/>
      <c r="O5" s="4"/>
      <c r="P5" s="4">
        <v>28</v>
      </c>
      <c r="Q5" s="4">
        <v>1</v>
      </c>
      <c r="R5" s="7">
        <f t="shared" si="3"/>
        <v>0.85714285714285765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B6" s="4"/>
      <c r="C6" s="4">
        <v>2600</v>
      </c>
      <c r="D6" s="4">
        <v>1</v>
      </c>
      <c r="E6" s="4">
        <f t="shared" si="0"/>
        <v>200</v>
      </c>
      <c r="F6" s="1"/>
      <c r="G6" s="4"/>
      <c r="H6" s="4">
        <v>18</v>
      </c>
      <c r="I6" s="4">
        <v>1</v>
      </c>
      <c r="J6" s="7">
        <f>ABS(H6-$H$12)</f>
        <v>0.57142857142857295</v>
      </c>
      <c r="K6" s="7">
        <f>H6-$H$12</f>
        <v>0.57142857142857295</v>
      </c>
      <c r="L6" s="7">
        <f t="shared" si="1"/>
        <v>0.32653061224489971</v>
      </c>
      <c r="M6" s="7">
        <f t="shared" si="2"/>
        <v>0.32653061224489971</v>
      </c>
      <c r="N6" s="1"/>
      <c r="O6" s="4"/>
      <c r="P6" s="4">
        <v>29</v>
      </c>
      <c r="Q6" s="4">
        <v>1</v>
      </c>
      <c r="R6" s="7">
        <f t="shared" si="3"/>
        <v>0.14285714285714235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B7" s="4"/>
      <c r="C7" s="4">
        <v>2800</v>
      </c>
      <c r="D7" s="4">
        <v>1</v>
      </c>
      <c r="E7" s="4">
        <f t="shared" si="0"/>
        <v>400</v>
      </c>
      <c r="F7" s="1"/>
      <c r="G7" s="4"/>
      <c r="H7" s="4">
        <v>20</v>
      </c>
      <c r="I7" s="4">
        <v>1</v>
      </c>
      <c r="J7" s="7">
        <f>ABS(H7-$H$12)</f>
        <v>2.571428571428573</v>
      </c>
      <c r="K7" s="7">
        <f>H7-$H$12</f>
        <v>2.571428571428573</v>
      </c>
      <c r="L7" s="7">
        <f t="shared" si="1"/>
        <v>6.6122448979591919</v>
      </c>
      <c r="M7" s="7">
        <f t="shared" si="2"/>
        <v>6.6122448979591919</v>
      </c>
      <c r="N7" s="1"/>
      <c r="O7" s="4"/>
      <c r="P7" s="4">
        <v>30</v>
      </c>
      <c r="Q7" s="4">
        <v>1</v>
      </c>
      <c r="R7" s="7">
        <f t="shared" si="3"/>
        <v>1.1428571428571423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B8" s="2"/>
      <c r="C8" s="2"/>
      <c r="D8" s="2"/>
      <c r="E8" s="2"/>
      <c r="F8" s="2"/>
      <c r="G8" s="4"/>
      <c r="H8" s="4">
        <v>22</v>
      </c>
      <c r="I8" s="4">
        <v>1</v>
      </c>
      <c r="J8" s="7">
        <f>ABS(H8-$H$12)</f>
        <v>4.571428571428573</v>
      </c>
      <c r="K8" s="7">
        <f>H8-$H$12</f>
        <v>4.571428571428573</v>
      </c>
      <c r="L8" s="7">
        <f t="shared" si="1"/>
        <v>20.897959183673482</v>
      </c>
      <c r="M8" s="7">
        <f t="shared" si="2"/>
        <v>20.897959183673482</v>
      </c>
      <c r="N8" s="1"/>
      <c r="O8" s="4"/>
      <c r="P8" s="4">
        <v>31</v>
      </c>
      <c r="Q8" s="4">
        <v>1</v>
      </c>
      <c r="R8" s="7">
        <f t="shared" si="3"/>
        <v>2.1428571428571423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B9" s="4" t="s">
        <v>5</v>
      </c>
      <c r="C9" s="4">
        <f>SUM(C3:C7)</f>
        <v>12000</v>
      </c>
      <c r="D9" s="4">
        <v>5</v>
      </c>
      <c r="E9" s="4">
        <f>SUM(E3:E7)</f>
        <v>1200</v>
      </c>
      <c r="F9" s="1"/>
      <c r="G9" s="4"/>
      <c r="H9" s="4">
        <v>25</v>
      </c>
      <c r="I9" s="4">
        <v>1</v>
      </c>
      <c r="J9" s="7">
        <f>ABS(H9-$H$12)</f>
        <v>7.571428571428573</v>
      </c>
      <c r="K9" s="7">
        <f>H9-$H$12</f>
        <v>7.571428571428573</v>
      </c>
      <c r="L9" s="7">
        <f t="shared" si="1"/>
        <v>57.326530612244923</v>
      </c>
      <c r="M9" s="7">
        <f t="shared" si="2"/>
        <v>57.326530612244923</v>
      </c>
      <c r="N9" s="1"/>
      <c r="O9" s="4"/>
      <c r="P9" s="4">
        <v>32</v>
      </c>
      <c r="Q9" s="4">
        <v>1</v>
      </c>
      <c r="R9" s="7">
        <f t="shared" si="3"/>
        <v>3.1428571428571423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/>
      <c r="B10" s="4" t="s">
        <v>11</v>
      </c>
      <c r="C10" s="4">
        <f>AVERAGE(C3:C7)</f>
        <v>2400</v>
      </c>
      <c r="D10" s="4"/>
      <c r="E10" s="4"/>
      <c r="F10" s="1"/>
      <c r="G10" s="1"/>
      <c r="H10" s="1"/>
      <c r="J10" s="1"/>
      <c r="K10" s="1"/>
      <c r="L10" s="1"/>
      <c r="M10" s="1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/>
      <c r="B11" s="4" t="s">
        <v>12</v>
      </c>
      <c r="C11" s="4">
        <f>E9/D9</f>
        <v>240</v>
      </c>
      <c r="D11" s="4"/>
      <c r="E11" s="4"/>
      <c r="F11" s="1"/>
      <c r="G11" s="4" t="s">
        <v>5</v>
      </c>
      <c r="H11" s="4">
        <f>SUM(H3:H9)</f>
        <v>122</v>
      </c>
      <c r="I11" s="10">
        <f>SUM(I3:I9)</f>
        <v>7</v>
      </c>
      <c r="J11" s="4"/>
      <c r="K11" s="4"/>
      <c r="L11" s="4"/>
      <c r="M11" s="7">
        <f>SUM(M3:M9)</f>
        <v>175.71428571428572</v>
      </c>
      <c r="N11" s="1"/>
      <c r="O11" s="4" t="s">
        <v>5</v>
      </c>
      <c r="P11" s="4">
        <f>SUM(P3:P9)</f>
        <v>202</v>
      </c>
      <c r="Q11" s="4">
        <f>SUM(Q3:Q9)</f>
        <v>7</v>
      </c>
      <c r="R11" s="7">
        <f>SUM(R3:R9)</f>
        <v>13.142857142857142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/>
      <c r="D12" s="1"/>
      <c r="E12" s="1"/>
      <c r="F12" s="1"/>
      <c r="G12" s="4" t="s">
        <v>11</v>
      </c>
      <c r="H12" s="7">
        <f>AVERAGE(H3:H9)</f>
        <v>17.428571428571427</v>
      </c>
      <c r="I12" s="4"/>
      <c r="J12" s="4"/>
      <c r="K12" s="4"/>
      <c r="L12" s="7"/>
      <c r="M12" s="4"/>
      <c r="N12" s="1"/>
      <c r="O12" s="4" t="s">
        <v>11</v>
      </c>
      <c r="P12" s="7">
        <f>AVERAGE(P3:P9)</f>
        <v>28.857142857142858</v>
      </c>
      <c r="Q12" s="4"/>
      <c r="R12" s="4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D13" s="1"/>
      <c r="E13" s="1"/>
      <c r="F13" s="1"/>
      <c r="G13" s="4" t="s">
        <v>13</v>
      </c>
      <c r="H13" s="7">
        <f>M11/I11</f>
        <v>25.102040816326532</v>
      </c>
      <c r="I13" s="4"/>
      <c r="J13" s="4"/>
      <c r="K13" s="4"/>
      <c r="L13" s="4"/>
      <c r="M13" s="4"/>
      <c r="N13" s="1"/>
      <c r="O13" s="4" t="s">
        <v>12</v>
      </c>
      <c r="P13" s="7">
        <f>R11/Q11</f>
        <v>1.8775510204081631</v>
      </c>
      <c r="Q13" s="4"/>
      <c r="R13" s="4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1"/>
      <c r="C14" s="1"/>
      <c r="D14" s="1"/>
      <c r="E14" s="1"/>
      <c r="F14" s="1"/>
      <c r="G14" s="4" t="s">
        <v>14</v>
      </c>
      <c r="H14" s="7">
        <f>SQRT(H13)</f>
        <v>5.0101936905000519</v>
      </c>
      <c r="I14" s="4"/>
      <c r="J14" s="4"/>
      <c r="K14" s="4"/>
      <c r="L14" s="4"/>
      <c r="M14" s="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4" t="s">
        <v>15</v>
      </c>
      <c r="C17" s="4" t="s">
        <v>4</v>
      </c>
      <c r="D17" s="4" t="s">
        <v>2</v>
      </c>
      <c r="E17" s="4" t="s">
        <v>7</v>
      </c>
      <c r="F17" s="4" t="s">
        <v>8</v>
      </c>
      <c r="G17" s="4" t="s">
        <v>9</v>
      </c>
      <c r="H17" s="1"/>
      <c r="I17" s="4" t="s">
        <v>18</v>
      </c>
      <c r="J17" s="4" t="s">
        <v>4</v>
      </c>
      <c r="K17" s="4" t="s">
        <v>2</v>
      </c>
      <c r="L17" s="14" t="s">
        <v>19</v>
      </c>
      <c r="M17" s="4" t="s">
        <v>20</v>
      </c>
      <c r="N17" s="1"/>
      <c r="O17" s="4" t="s">
        <v>21</v>
      </c>
      <c r="P17" s="4" t="s">
        <v>4</v>
      </c>
      <c r="Q17" s="4" t="s">
        <v>2</v>
      </c>
      <c r="R17" s="4" t="s">
        <v>19</v>
      </c>
      <c r="S17" s="4" t="s">
        <v>20</v>
      </c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/>
      <c r="B18" s="4"/>
      <c r="C18" s="4">
        <v>5</v>
      </c>
      <c r="D18" s="4">
        <v>1</v>
      </c>
      <c r="E18" s="4">
        <f>C18-$C$25</f>
        <v>-2</v>
      </c>
      <c r="F18" s="4">
        <f>E18*E18</f>
        <v>4</v>
      </c>
      <c r="G18" s="4">
        <f>F18*D18</f>
        <v>4</v>
      </c>
      <c r="H18" s="1"/>
      <c r="I18" s="4"/>
      <c r="J18" s="4">
        <v>6</v>
      </c>
      <c r="K18" s="4">
        <v>2</v>
      </c>
      <c r="L18" s="4">
        <f>ABS(J18-7.5)</f>
        <v>1.5</v>
      </c>
      <c r="M18" s="4">
        <f>L18*K18</f>
        <v>3</v>
      </c>
      <c r="N18" s="1"/>
      <c r="O18" s="4"/>
      <c r="P18" s="4">
        <v>2100</v>
      </c>
      <c r="Q18" s="4">
        <v>1</v>
      </c>
      <c r="R18" s="4">
        <f>ABS(P18-$P$27)</f>
        <v>300</v>
      </c>
      <c r="S18" s="4">
        <f>R18*Q18</f>
        <v>300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/>
      <c r="B19" s="4"/>
      <c r="C19" s="4">
        <v>6</v>
      </c>
      <c r="D19" s="4">
        <v>1</v>
      </c>
      <c r="E19" s="4">
        <f t="shared" ref="E19:E22" si="4">C19-$C$25</f>
        <v>-1</v>
      </c>
      <c r="F19" s="4">
        <f t="shared" ref="F19:F22" si="5">E19*E19</f>
        <v>1</v>
      </c>
      <c r="G19" s="4">
        <f t="shared" ref="G19:G22" si="6">F19*D19</f>
        <v>1</v>
      </c>
      <c r="H19" s="1"/>
      <c r="I19" s="4"/>
      <c r="J19" s="4">
        <v>7</v>
      </c>
      <c r="K19" s="4">
        <v>2</v>
      </c>
      <c r="L19" s="4">
        <f>ABS(J19-7.5)</f>
        <v>0.5</v>
      </c>
      <c r="M19" s="4">
        <f t="shared" ref="M19:M21" si="7">L19*K19</f>
        <v>1</v>
      </c>
      <c r="N19" s="1"/>
      <c r="O19" s="4"/>
      <c r="P19" s="4">
        <v>2200</v>
      </c>
      <c r="Q19" s="4">
        <v>5</v>
      </c>
      <c r="R19" s="4">
        <f t="shared" ref="R19:R24" si="8">ABS(P19-$P$27)</f>
        <v>200</v>
      </c>
      <c r="S19" s="4">
        <f t="shared" ref="S19:S24" si="9">R19*Q19</f>
        <v>1000</v>
      </c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/>
      <c r="B20" s="4"/>
      <c r="C20" s="4">
        <v>7</v>
      </c>
      <c r="D20" s="4">
        <v>1</v>
      </c>
      <c r="E20" s="4">
        <f t="shared" si="4"/>
        <v>0</v>
      </c>
      <c r="F20" s="4">
        <f t="shared" si="5"/>
        <v>0</v>
      </c>
      <c r="G20" s="4">
        <f t="shared" si="6"/>
        <v>0</v>
      </c>
      <c r="H20" s="1"/>
      <c r="I20" s="4"/>
      <c r="J20" s="4">
        <v>8</v>
      </c>
      <c r="K20" s="4">
        <v>2</v>
      </c>
      <c r="L20" s="4">
        <f>ABS(J20-7.5)</f>
        <v>0.5</v>
      </c>
      <c r="M20" s="4">
        <f t="shared" si="7"/>
        <v>1</v>
      </c>
      <c r="N20" s="1"/>
      <c r="O20" s="4"/>
      <c r="P20" s="4">
        <v>2300</v>
      </c>
      <c r="Q20" s="4">
        <v>7</v>
      </c>
      <c r="R20" s="4">
        <f t="shared" si="8"/>
        <v>100</v>
      </c>
      <c r="S20" s="4">
        <f t="shared" si="9"/>
        <v>700</v>
      </c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4"/>
      <c r="C21" s="4">
        <v>8</v>
      </c>
      <c r="D21" s="4">
        <v>1</v>
      </c>
      <c r="E21" s="4">
        <f t="shared" si="4"/>
        <v>1</v>
      </c>
      <c r="F21" s="4">
        <f t="shared" si="5"/>
        <v>1</v>
      </c>
      <c r="G21" s="4">
        <f t="shared" si="6"/>
        <v>1</v>
      </c>
      <c r="H21" s="1"/>
      <c r="I21" s="4"/>
      <c r="J21" s="4">
        <v>9</v>
      </c>
      <c r="K21" s="4">
        <v>1</v>
      </c>
      <c r="L21" s="4">
        <f>ABS(J21-7.5)</f>
        <v>1.5</v>
      </c>
      <c r="M21" s="4">
        <f t="shared" si="7"/>
        <v>1.5</v>
      </c>
      <c r="N21" s="1"/>
      <c r="O21" s="4"/>
      <c r="P21" s="4">
        <v>2400</v>
      </c>
      <c r="Q21" s="4">
        <v>9</v>
      </c>
      <c r="R21" s="4">
        <f t="shared" si="8"/>
        <v>0</v>
      </c>
      <c r="S21" s="4">
        <f t="shared" si="9"/>
        <v>0</v>
      </c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4"/>
      <c r="C22" s="4">
        <v>9</v>
      </c>
      <c r="D22" s="4">
        <v>1</v>
      </c>
      <c r="E22" s="4">
        <f t="shared" si="4"/>
        <v>2</v>
      </c>
      <c r="F22" s="4">
        <f t="shared" si="5"/>
        <v>4</v>
      </c>
      <c r="G22" s="4">
        <f t="shared" si="6"/>
        <v>4</v>
      </c>
      <c r="H22" s="1"/>
      <c r="I22" s="1"/>
      <c r="J22" s="1"/>
      <c r="L22" s="1"/>
      <c r="M22" s="1"/>
      <c r="N22" s="1"/>
      <c r="O22" s="4"/>
      <c r="P22" s="4">
        <v>2500</v>
      </c>
      <c r="Q22" s="4">
        <v>10</v>
      </c>
      <c r="R22" s="4">
        <f t="shared" si="8"/>
        <v>100</v>
      </c>
      <c r="S22" s="4">
        <f t="shared" si="9"/>
        <v>1000</v>
      </c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1"/>
      <c r="C23" s="1"/>
      <c r="D23" s="1"/>
      <c r="E23" s="1"/>
      <c r="F23" s="1"/>
      <c r="G23" s="1"/>
      <c r="H23" s="1"/>
      <c r="I23" s="4" t="s">
        <v>5</v>
      </c>
      <c r="J23" s="4">
        <f>SUM(J18:J21)</f>
        <v>30</v>
      </c>
      <c r="K23" s="4">
        <f>SUM(K18:K21)</f>
        <v>7</v>
      </c>
      <c r="L23" s="4">
        <f>SUM(L18:L21)</f>
        <v>4</v>
      </c>
      <c r="M23" s="4">
        <f>SUM(M18:M21)</f>
        <v>6.5</v>
      </c>
      <c r="N23" s="1"/>
      <c r="O23" s="4"/>
      <c r="P23" s="4">
        <v>2600</v>
      </c>
      <c r="Q23" s="4">
        <v>5</v>
      </c>
      <c r="R23" s="4">
        <f t="shared" si="8"/>
        <v>200</v>
      </c>
      <c r="S23" s="4">
        <f t="shared" si="9"/>
        <v>1000</v>
      </c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4" t="s">
        <v>5</v>
      </c>
      <c r="C24" s="4">
        <f>SUM(C18:C22)</f>
        <v>35</v>
      </c>
      <c r="D24" s="4">
        <f>SUM(D18:D22)</f>
        <v>5</v>
      </c>
      <c r="E24" s="4"/>
      <c r="F24" s="4"/>
      <c r="G24" s="4">
        <f>SUM(G18:G22)</f>
        <v>10</v>
      </c>
      <c r="H24" s="1"/>
      <c r="I24" s="4" t="s">
        <v>11</v>
      </c>
      <c r="J24" s="4">
        <f>AVERAGE(J18:J21)</f>
        <v>7.5</v>
      </c>
      <c r="K24" s="4"/>
      <c r="L24" s="4"/>
      <c r="M24" s="4"/>
      <c r="N24" s="1"/>
      <c r="O24" s="4"/>
      <c r="P24" s="4">
        <v>2700</v>
      </c>
      <c r="Q24" s="4">
        <v>3</v>
      </c>
      <c r="R24" s="4">
        <f t="shared" si="8"/>
        <v>300</v>
      </c>
      <c r="S24" s="4">
        <f t="shared" si="9"/>
        <v>900</v>
      </c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4" t="s">
        <v>11</v>
      </c>
      <c r="C25" s="4">
        <f>AVERAGE(C18:C22)</f>
        <v>7</v>
      </c>
      <c r="D25" s="4"/>
      <c r="E25" s="4"/>
      <c r="F25" s="4"/>
      <c r="G25" s="4"/>
      <c r="H25" s="1"/>
      <c r="I25" s="4" t="s">
        <v>12</v>
      </c>
      <c r="J25" s="7">
        <f>M23/K23</f>
        <v>0.9285714285714286</v>
      </c>
      <c r="K25" s="4"/>
      <c r="L25" s="4"/>
      <c r="M25" s="4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4" t="s">
        <v>16</v>
      </c>
      <c r="C26" s="4">
        <f>G24/D24</f>
        <v>2</v>
      </c>
      <c r="D26" s="4"/>
      <c r="E26" s="4"/>
      <c r="F26" s="4"/>
      <c r="G26" s="4"/>
      <c r="H26" s="1"/>
      <c r="K26" s="1"/>
      <c r="L26" s="1"/>
      <c r="M26" s="1"/>
      <c r="N26" s="1"/>
      <c r="O26" s="4" t="s">
        <v>5</v>
      </c>
      <c r="P26" s="4">
        <f>SUM(P18:P24)</f>
        <v>16800</v>
      </c>
      <c r="Q26" s="4">
        <f>SUM(Q18:Q24)</f>
        <v>40</v>
      </c>
      <c r="R26" s="4"/>
      <c r="S26" s="4">
        <f>SUM(S18:S24)</f>
        <v>4900</v>
      </c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4" t="s">
        <v>17</v>
      </c>
      <c r="C27" s="7">
        <f>SQRT(C26)</f>
        <v>1.4142135623730951</v>
      </c>
      <c r="D27" s="4"/>
      <c r="E27" s="4"/>
      <c r="F27" s="4"/>
      <c r="G27" s="4"/>
      <c r="H27" s="1"/>
      <c r="K27" s="1"/>
      <c r="L27" s="1"/>
      <c r="M27" s="1"/>
      <c r="N27" s="1"/>
      <c r="O27" s="4" t="s">
        <v>22</v>
      </c>
      <c r="P27" s="4">
        <f>AVERAGE(P18:P24)</f>
        <v>2400</v>
      </c>
      <c r="Q27" s="4"/>
      <c r="R27" s="4"/>
      <c r="S27" s="4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J28" s="1"/>
      <c r="K28" s="1"/>
      <c r="L28" s="1"/>
      <c r="M28" s="1"/>
      <c r="N28" s="1"/>
      <c r="O28" s="4" t="s">
        <v>23</v>
      </c>
      <c r="P28" s="4">
        <f>S26/Q26</f>
        <v>122.5</v>
      </c>
      <c r="Q28" s="4"/>
      <c r="R28" s="4"/>
      <c r="S28" s="4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2"/>
      <c r="L29" s="2"/>
      <c r="M29" s="2"/>
      <c r="N29" s="2"/>
      <c r="O29" s="2"/>
      <c r="P29" s="2"/>
      <c r="Q29" s="2"/>
      <c r="R29" s="2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4" t="s">
        <v>24</v>
      </c>
      <c r="C30" s="4" t="s">
        <v>4</v>
      </c>
      <c r="D30" s="4" t="s">
        <v>2</v>
      </c>
      <c r="E30" s="4" t="s">
        <v>19</v>
      </c>
      <c r="F30" s="4" t="s">
        <v>20</v>
      </c>
      <c r="G30" s="4" t="s">
        <v>7</v>
      </c>
      <c r="H30" s="4" t="s">
        <v>8</v>
      </c>
      <c r="I30" s="4" t="s">
        <v>26</v>
      </c>
      <c r="J30" s="1"/>
      <c r="K30" s="4" t="s">
        <v>27</v>
      </c>
      <c r="L30" s="4" t="s">
        <v>4</v>
      </c>
      <c r="M30" s="4" t="s">
        <v>2</v>
      </c>
      <c r="N30" s="4" t="s">
        <v>19</v>
      </c>
      <c r="O30" s="4" t="s">
        <v>20</v>
      </c>
      <c r="P30" s="4" t="s">
        <v>7</v>
      </c>
      <c r="Q30" s="4" t="s">
        <v>8</v>
      </c>
      <c r="R30" s="4" t="s">
        <v>26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4"/>
      <c r="C31" s="4">
        <v>22.8</v>
      </c>
      <c r="D31" s="4">
        <v>1</v>
      </c>
      <c r="E31" s="4">
        <f>ABS(C31-$C$62)</f>
        <v>1.4000000000000021</v>
      </c>
      <c r="F31" s="4">
        <f>E31*D31</f>
        <v>1.4000000000000021</v>
      </c>
      <c r="G31" s="4">
        <f>C31-$C$62</f>
        <v>-1.4000000000000021</v>
      </c>
      <c r="H31" s="4">
        <f>G31*G31</f>
        <v>1.960000000000006</v>
      </c>
      <c r="I31" s="4">
        <f>H31*D31</f>
        <v>1.960000000000006</v>
      </c>
      <c r="J31" s="1"/>
      <c r="K31" s="4"/>
      <c r="L31" s="4">
        <v>37.9</v>
      </c>
      <c r="M31" s="4">
        <v>1</v>
      </c>
      <c r="N31" s="7">
        <f>ABS(L31-$L$63)</f>
        <v>2.7233333333333363</v>
      </c>
      <c r="O31" s="7">
        <f>N31*M31</f>
        <v>2.7233333333333363</v>
      </c>
      <c r="P31" s="7">
        <f>L31-$L$63</f>
        <v>-2.7233333333333363</v>
      </c>
      <c r="Q31" s="7">
        <f>P31*P31</f>
        <v>7.4165444444444608</v>
      </c>
      <c r="R31" s="7">
        <f>Q31*M31</f>
        <v>7.4165444444444608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4"/>
      <c r="C32" s="4">
        <v>22.9</v>
      </c>
      <c r="D32" s="4">
        <v>1</v>
      </c>
      <c r="E32" s="4">
        <f t="shared" ref="E32:E59" si="10">ABS(C32-$C$62)</f>
        <v>1.3000000000000043</v>
      </c>
      <c r="F32" s="4">
        <f t="shared" ref="F32:F59" si="11">E32*D32</f>
        <v>1.3000000000000043</v>
      </c>
      <c r="G32" s="4">
        <f t="shared" ref="G32:G59" si="12">C32-$C$62</f>
        <v>-1.3000000000000043</v>
      </c>
      <c r="H32" s="4">
        <f t="shared" ref="H32:H59" si="13">G32*G32</f>
        <v>1.690000000000011</v>
      </c>
      <c r="I32" s="4">
        <f t="shared" ref="I32:I59" si="14">H32*D32</f>
        <v>1.690000000000011</v>
      </c>
      <c r="J32" s="1"/>
      <c r="K32" s="4"/>
      <c r="L32" s="4">
        <v>38.200000000000003</v>
      </c>
      <c r="M32" s="4">
        <v>1</v>
      </c>
      <c r="N32" s="7">
        <f t="shared" ref="N32:N60" si="15">ABS(L32-$L$63)</f>
        <v>2.423333333333332</v>
      </c>
      <c r="O32" s="7">
        <f t="shared" ref="O32:O60" si="16">N32*M32</f>
        <v>2.423333333333332</v>
      </c>
      <c r="P32" s="7">
        <f t="shared" ref="P32:P60" si="17">L32-$L$63</f>
        <v>-2.423333333333332</v>
      </c>
      <c r="Q32" s="7">
        <f t="shared" ref="Q32:Q60" si="18">P32*P32</f>
        <v>5.8725444444444381</v>
      </c>
      <c r="R32" s="7">
        <f t="shared" ref="R32:R60" si="19">Q32*M32</f>
        <v>5.8725444444444381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4"/>
      <c r="C33" s="4">
        <v>23</v>
      </c>
      <c r="D33" s="4">
        <v>1</v>
      </c>
      <c r="E33" s="4">
        <f t="shared" si="10"/>
        <v>1.2000000000000028</v>
      </c>
      <c r="F33" s="4">
        <f t="shared" si="11"/>
        <v>1.2000000000000028</v>
      </c>
      <c r="G33" s="4">
        <f t="shared" si="12"/>
        <v>-1.2000000000000028</v>
      </c>
      <c r="H33" s="4">
        <f t="shared" si="13"/>
        <v>1.4400000000000068</v>
      </c>
      <c r="I33" s="4">
        <f t="shared" si="14"/>
        <v>1.4400000000000068</v>
      </c>
      <c r="J33" s="1"/>
      <c r="K33" s="4"/>
      <c r="L33" s="4">
        <v>38.5</v>
      </c>
      <c r="M33" s="4">
        <v>1</v>
      </c>
      <c r="N33" s="7">
        <f t="shared" si="15"/>
        <v>2.1233333333333348</v>
      </c>
      <c r="O33" s="7">
        <f t="shared" si="16"/>
        <v>2.1233333333333348</v>
      </c>
      <c r="P33" s="7">
        <f t="shared" si="17"/>
        <v>-2.1233333333333348</v>
      </c>
      <c r="Q33" s="7">
        <f t="shared" si="18"/>
        <v>4.5085444444444507</v>
      </c>
      <c r="R33" s="7">
        <f t="shared" si="19"/>
        <v>4.5085444444444507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4"/>
      <c r="C34" s="4">
        <v>23.1</v>
      </c>
      <c r="D34" s="4">
        <v>1</v>
      </c>
      <c r="E34" s="4">
        <f t="shared" si="10"/>
        <v>1.1000000000000014</v>
      </c>
      <c r="F34" s="4">
        <f t="shared" si="11"/>
        <v>1.1000000000000014</v>
      </c>
      <c r="G34" s="4">
        <f t="shared" si="12"/>
        <v>-1.1000000000000014</v>
      </c>
      <c r="H34" s="4">
        <f t="shared" si="13"/>
        <v>1.2100000000000031</v>
      </c>
      <c r="I34" s="4">
        <f t="shared" si="14"/>
        <v>1.2100000000000031</v>
      </c>
      <c r="J34" s="1"/>
      <c r="K34" s="4"/>
      <c r="L34" s="4">
        <v>38.6</v>
      </c>
      <c r="M34" s="4">
        <v>1</v>
      </c>
      <c r="N34" s="7">
        <f t="shared" si="15"/>
        <v>2.0233333333333334</v>
      </c>
      <c r="O34" s="7">
        <f t="shared" si="16"/>
        <v>2.0233333333333334</v>
      </c>
      <c r="P34" s="7">
        <f t="shared" si="17"/>
        <v>-2.0233333333333334</v>
      </c>
      <c r="Q34" s="7">
        <f t="shared" si="18"/>
        <v>4.0938777777777782</v>
      </c>
      <c r="R34" s="7">
        <f t="shared" si="19"/>
        <v>4.0938777777777782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4"/>
      <c r="C35" s="4">
        <v>23.2</v>
      </c>
      <c r="D35" s="4">
        <v>1</v>
      </c>
      <c r="E35" s="4">
        <f t="shared" si="10"/>
        <v>1.0000000000000036</v>
      </c>
      <c r="F35" s="4">
        <f t="shared" si="11"/>
        <v>1.0000000000000036</v>
      </c>
      <c r="G35" s="4">
        <f t="shared" si="12"/>
        <v>-1.0000000000000036</v>
      </c>
      <c r="H35" s="4">
        <f t="shared" si="13"/>
        <v>1.0000000000000071</v>
      </c>
      <c r="I35" s="4">
        <f t="shared" si="14"/>
        <v>1.0000000000000071</v>
      </c>
      <c r="J35" s="1"/>
      <c r="K35" s="4"/>
      <c r="L35" s="4">
        <v>38.799999999999997</v>
      </c>
      <c r="M35" s="4">
        <v>1</v>
      </c>
      <c r="N35" s="7">
        <f t="shared" si="15"/>
        <v>1.8233333333333377</v>
      </c>
      <c r="O35" s="7">
        <f t="shared" si="16"/>
        <v>1.8233333333333377</v>
      </c>
      <c r="P35" s="7">
        <f t="shared" si="17"/>
        <v>-1.8233333333333377</v>
      </c>
      <c r="Q35" s="7">
        <f t="shared" si="18"/>
        <v>3.3245444444444603</v>
      </c>
      <c r="R35" s="7">
        <f t="shared" si="19"/>
        <v>3.3245444444444603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4"/>
      <c r="C36" s="4">
        <v>23.3</v>
      </c>
      <c r="D36" s="4">
        <v>1</v>
      </c>
      <c r="E36" s="4">
        <f t="shared" si="10"/>
        <v>0.90000000000000213</v>
      </c>
      <c r="F36" s="4">
        <f t="shared" si="11"/>
        <v>0.90000000000000213</v>
      </c>
      <c r="G36" s="4">
        <f t="shared" si="12"/>
        <v>-0.90000000000000213</v>
      </c>
      <c r="H36" s="4">
        <f t="shared" si="13"/>
        <v>0.81000000000000383</v>
      </c>
      <c r="I36" s="4">
        <f t="shared" si="14"/>
        <v>0.81000000000000383</v>
      </c>
      <c r="J36" s="1"/>
      <c r="K36" s="4"/>
      <c r="L36" s="4">
        <v>38.9</v>
      </c>
      <c r="M36" s="4">
        <v>1</v>
      </c>
      <c r="N36" s="7">
        <f t="shared" si="15"/>
        <v>1.7233333333333363</v>
      </c>
      <c r="O36" s="7">
        <f t="shared" si="16"/>
        <v>1.7233333333333363</v>
      </c>
      <c r="P36" s="7">
        <f t="shared" si="17"/>
        <v>-1.7233333333333363</v>
      </c>
      <c r="Q36" s="7">
        <f t="shared" si="18"/>
        <v>2.9698777777777878</v>
      </c>
      <c r="R36" s="7">
        <f t="shared" si="19"/>
        <v>2.9698777777777878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4"/>
      <c r="C37" s="4">
        <v>23.4</v>
      </c>
      <c r="D37" s="4">
        <v>1</v>
      </c>
      <c r="E37" s="4">
        <f t="shared" si="10"/>
        <v>0.80000000000000426</v>
      </c>
      <c r="F37" s="4">
        <f t="shared" si="11"/>
        <v>0.80000000000000426</v>
      </c>
      <c r="G37" s="4">
        <f t="shared" si="12"/>
        <v>-0.80000000000000426</v>
      </c>
      <c r="H37" s="4">
        <f t="shared" si="13"/>
        <v>0.64000000000000679</v>
      </c>
      <c r="I37" s="4">
        <f t="shared" si="14"/>
        <v>0.64000000000000679</v>
      </c>
      <c r="J37" s="1"/>
      <c r="K37" s="4"/>
      <c r="L37" s="4">
        <v>39.200000000000003</v>
      </c>
      <c r="M37" s="4">
        <v>1</v>
      </c>
      <c r="N37" s="7">
        <f t="shared" si="15"/>
        <v>1.423333333333332</v>
      </c>
      <c r="O37" s="7">
        <f t="shared" si="16"/>
        <v>1.423333333333332</v>
      </c>
      <c r="P37" s="7">
        <f t="shared" si="17"/>
        <v>-1.423333333333332</v>
      </c>
      <c r="Q37" s="7">
        <f t="shared" si="18"/>
        <v>2.0258777777777741</v>
      </c>
      <c r="R37" s="7">
        <f t="shared" si="19"/>
        <v>2.0258777777777741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B38" s="4"/>
      <c r="C38" s="4">
        <v>23.5</v>
      </c>
      <c r="D38" s="4">
        <v>1</v>
      </c>
      <c r="E38" s="4">
        <f t="shared" si="10"/>
        <v>0.70000000000000284</v>
      </c>
      <c r="F38" s="4">
        <f t="shared" si="11"/>
        <v>0.70000000000000284</v>
      </c>
      <c r="G38" s="4">
        <f t="shared" si="12"/>
        <v>-0.70000000000000284</v>
      </c>
      <c r="H38" s="4">
        <f t="shared" si="13"/>
        <v>0.49000000000000399</v>
      </c>
      <c r="I38" s="4">
        <f t="shared" si="14"/>
        <v>0.49000000000000399</v>
      </c>
      <c r="J38" s="1"/>
      <c r="K38" s="5"/>
      <c r="L38" s="4">
        <v>39.4</v>
      </c>
      <c r="M38" s="4">
        <v>1</v>
      </c>
      <c r="N38" s="7">
        <f t="shared" si="15"/>
        <v>1.2233333333333363</v>
      </c>
      <c r="O38" s="7">
        <f t="shared" si="16"/>
        <v>1.2233333333333363</v>
      </c>
      <c r="P38" s="7">
        <f t="shared" si="17"/>
        <v>-1.2233333333333363</v>
      </c>
      <c r="Q38" s="7">
        <f t="shared" si="18"/>
        <v>1.4965444444444516</v>
      </c>
      <c r="R38" s="7">
        <f t="shared" si="19"/>
        <v>1.4965444444444516</v>
      </c>
    </row>
    <row r="39" spans="1:29" x14ac:dyDescent="0.25">
      <c r="B39" s="4"/>
      <c r="C39" s="4">
        <v>23.6</v>
      </c>
      <c r="D39" s="4">
        <v>2</v>
      </c>
      <c r="E39" s="4">
        <f t="shared" si="10"/>
        <v>0.60000000000000142</v>
      </c>
      <c r="F39" s="4">
        <f t="shared" si="11"/>
        <v>1.2000000000000028</v>
      </c>
      <c r="G39" s="4">
        <f t="shared" si="12"/>
        <v>-0.60000000000000142</v>
      </c>
      <c r="H39" s="4">
        <f t="shared" si="13"/>
        <v>0.36000000000000171</v>
      </c>
      <c r="I39" s="4">
        <f t="shared" si="14"/>
        <v>0.72000000000000342</v>
      </c>
      <c r="J39" s="1"/>
      <c r="K39" s="5"/>
      <c r="L39" s="4">
        <v>39.6</v>
      </c>
      <c r="M39" s="4">
        <v>1</v>
      </c>
      <c r="N39" s="7">
        <f t="shared" si="15"/>
        <v>1.0233333333333334</v>
      </c>
      <c r="O39" s="7">
        <f t="shared" si="16"/>
        <v>1.0233333333333334</v>
      </c>
      <c r="P39" s="7">
        <f t="shared" si="17"/>
        <v>-1.0233333333333334</v>
      </c>
      <c r="Q39" s="7">
        <f t="shared" si="18"/>
        <v>1.0472111111111113</v>
      </c>
      <c r="R39" s="7">
        <f t="shared" si="19"/>
        <v>1.0472111111111113</v>
      </c>
    </row>
    <row r="40" spans="1:29" x14ac:dyDescent="0.25">
      <c r="B40" s="4"/>
      <c r="C40" s="4">
        <v>23.7</v>
      </c>
      <c r="D40" s="4">
        <v>2</v>
      </c>
      <c r="E40" s="4">
        <f t="shared" si="10"/>
        <v>0.50000000000000355</v>
      </c>
      <c r="F40" s="4">
        <f t="shared" si="11"/>
        <v>1.0000000000000071</v>
      </c>
      <c r="G40" s="4">
        <f t="shared" si="12"/>
        <v>-0.50000000000000355</v>
      </c>
      <c r="H40" s="4">
        <f t="shared" si="13"/>
        <v>0.25000000000000355</v>
      </c>
      <c r="I40" s="4">
        <f t="shared" si="14"/>
        <v>0.50000000000000711</v>
      </c>
      <c r="J40" s="1"/>
      <c r="K40" s="5"/>
      <c r="L40" s="4">
        <v>39.700000000000003</v>
      </c>
      <c r="M40" s="4">
        <v>1</v>
      </c>
      <c r="N40" s="7">
        <f t="shared" si="15"/>
        <v>0.92333333333333201</v>
      </c>
      <c r="O40" s="7">
        <f t="shared" si="16"/>
        <v>0.92333333333333201</v>
      </c>
      <c r="P40" s="7">
        <f t="shared" si="17"/>
        <v>-0.92333333333333201</v>
      </c>
      <c r="Q40" s="7">
        <f t="shared" si="18"/>
        <v>0.852544444444442</v>
      </c>
      <c r="R40" s="7">
        <f t="shared" si="19"/>
        <v>0.852544444444442</v>
      </c>
    </row>
    <row r="41" spans="1:29" x14ac:dyDescent="0.25">
      <c r="B41" s="4"/>
      <c r="C41" s="4">
        <v>23.8</v>
      </c>
      <c r="D41" s="4">
        <v>2</v>
      </c>
      <c r="E41" s="4">
        <f t="shared" si="10"/>
        <v>0.40000000000000213</v>
      </c>
      <c r="F41" s="4">
        <f t="shared" si="11"/>
        <v>0.80000000000000426</v>
      </c>
      <c r="G41" s="4">
        <f t="shared" si="12"/>
        <v>-0.40000000000000213</v>
      </c>
      <c r="H41" s="4">
        <f t="shared" si="13"/>
        <v>0.1600000000000017</v>
      </c>
      <c r="I41" s="4">
        <f t="shared" si="14"/>
        <v>0.32000000000000339</v>
      </c>
      <c r="J41" s="1"/>
      <c r="K41" s="5"/>
      <c r="L41" s="4">
        <v>39.799999999999997</v>
      </c>
      <c r="M41" s="4">
        <v>1</v>
      </c>
      <c r="N41" s="7">
        <f t="shared" si="15"/>
        <v>0.82333333333333769</v>
      </c>
      <c r="O41" s="7">
        <f t="shared" si="16"/>
        <v>0.82333333333333769</v>
      </c>
      <c r="P41" s="7">
        <f t="shared" si="17"/>
        <v>-0.82333333333333769</v>
      </c>
      <c r="Q41" s="7">
        <f t="shared" si="18"/>
        <v>0.67787777777778491</v>
      </c>
      <c r="R41" s="7">
        <f t="shared" si="19"/>
        <v>0.67787777777778491</v>
      </c>
    </row>
    <row r="42" spans="1:29" x14ac:dyDescent="0.25">
      <c r="B42" s="4"/>
      <c r="C42" s="4">
        <v>23.9</v>
      </c>
      <c r="D42" s="4">
        <v>2</v>
      </c>
      <c r="E42" s="4">
        <f t="shared" si="10"/>
        <v>0.30000000000000426</v>
      </c>
      <c r="F42" s="4">
        <f t="shared" si="11"/>
        <v>0.60000000000000853</v>
      </c>
      <c r="G42" s="4">
        <f t="shared" si="12"/>
        <v>-0.30000000000000426</v>
      </c>
      <c r="H42" s="4">
        <f t="shared" si="13"/>
        <v>9.0000000000002564E-2</v>
      </c>
      <c r="I42" s="4">
        <f t="shared" si="14"/>
        <v>0.18000000000000513</v>
      </c>
      <c r="J42" s="1"/>
      <c r="K42" s="5"/>
      <c r="L42" s="4">
        <v>39.9</v>
      </c>
      <c r="M42" s="4">
        <v>1</v>
      </c>
      <c r="N42" s="7">
        <f t="shared" si="15"/>
        <v>0.72333333333333627</v>
      </c>
      <c r="O42" s="7">
        <f t="shared" si="16"/>
        <v>0.72333333333333627</v>
      </c>
      <c r="P42" s="7">
        <f t="shared" si="17"/>
        <v>-0.72333333333333627</v>
      </c>
      <c r="Q42" s="7">
        <f t="shared" si="18"/>
        <v>0.5232111111111154</v>
      </c>
      <c r="R42" s="7">
        <f t="shared" si="19"/>
        <v>0.5232111111111154</v>
      </c>
    </row>
    <row r="43" spans="1:29" x14ac:dyDescent="0.25">
      <c r="B43" s="4"/>
      <c r="C43" s="4">
        <v>24</v>
      </c>
      <c r="D43" s="4">
        <v>1</v>
      </c>
      <c r="E43" s="4">
        <f t="shared" si="10"/>
        <v>0.20000000000000284</v>
      </c>
      <c r="F43" s="4">
        <f t="shared" si="11"/>
        <v>0.20000000000000284</v>
      </c>
      <c r="G43" s="4">
        <f t="shared" si="12"/>
        <v>-0.20000000000000284</v>
      </c>
      <c r="H43" s="4">
        <f t="shared" si="13"/>
        <v>4.0000000000001139E-2</v>
      </c>
      <c r="I43" s="4">
        <f t="shared" si="14"/>
        <v>4.0000000000001139E-2</v>
      </c>
      <c r="J43" s="1"/>
      <c r="K43" s="5"/>
      <c r="L43" s="4">
        <v>40.299999999999997</v>
      </c>
      <c r="M43" s="4">
        <v>1</v>
      </c>
      <c r="N43" s="7">
        <f t="shared" si="15"/>
        <v>0.32333333333333769</v>
      </c>
      <c r="O43" s="7">
        <f t="shared" si="16"/>
        <v>0.32333333333333769</v>
      </c>
      <c r="P43" s="7">
        <f t="shared" si="17"/>
        <v>-0.32333333333333769</v>
      </c>
      <c r="Q43" s="7">
        <f t="shared" si="18"/>
        <v>0.10454444444444726</v>
      </c>
      <c r="R43" s="7">
        <f t="shared" si="19"/>
        <v>0.10454444444444726</v>
      </c>
    </row>
    <row r="44" spans="1:29" x14ac:dyDescent="0.25">
      <c r="B44" s="4"/>
      <c r="C44" s="4">
        <v>24.1</v>
      </c>
      <c r="D44" s="4">
        <v>1</v>
      </c>
      <c r="E44" s="4">
        <f t="shared" si="10"/>
        <v>0.10000000000000142</v>
      </c>
      <c r="F44" s="4">
        <f t="shared" si="11"/>
        <v>0.10000000000000142</v>
      </c>
      <c r="G44" s="4">
        <f t="shared" si="12"/>
        <v>-0.10000000000000142</v>
      </c>
      <c r="H44" s="4">
        <f t="shared" si="13"/>
        <v>1.0000000000000285E-2</v>
      </c>
      <c r="I44" s="4">
        <f t="shared" si="14"/>
        <v>1.0000000000000285E-2</v>
      </c>
      <c r="J44" s="1"/>
      <c r="K44" s="5"/>
      <c r="L44" s="4">
        <v>40.4</v>
      </c>
      <c r="M44" s="4">
        <v>1</v>
      </c>
      <c r="N44" s="7">
        <f t="shared" si="15"/>
        <v>0.22333333333333627</v>
      </c>
      <c r="O44" s="7">
        <f t="shared" si="16"/>
        <v>0.22333333333333627</v>
      </c>
      <c r="P44" s="7">
        <f t="shared" si="17"/>
        <v>-0.22333333333333627</v>
      </c>
      <c r="Q44" s="7">
        <f t="shared" si="18"/>
        <v>4.9877777777779089E-2</v>
      </c>
      <c r="R44" s="7">
        <f t="shared" si="19"/>
        <v>4.9877777777779089E-2</v>
      </c>
    </row>
    <row r="45" spans="1:29" x14ac:dyDescent="0.25">
      <c r="B45" s="4"/>
      <c r="C45" s="4">
        <v>24.2</v>
      </c>
      <c r="D45" s="4">
        <v>2</v>
      </c>
      <c r="E45" s="4">
        <v>0</v>
      </c>
      <c r="F45" s="4">
        <f t="shared" si="11"/>
        <v>0</v>
      </c>
      <c r="G45" s="4">
        <f t="shared" si="12"/>
        <v>0</v>
      </c>
      <c r="H45" s="4">
        <f t="shared" si="13"/>
        <v>0</v>
      </c>
      <c r="I45" s="4">
        <f t="shared" si="14"/>
        <v>0</v>
      </c>
      <c r="J45" s="1"/>
      <c r="K45" s="5"/>
      <c r="L45" s="4">
        <v>40.5</v>
      </c>
      <c r="M45" s="4">
        <v>1</v>
      </c>
      <c r="N45" s="7">
        <f t="shared" si="15"/>
        <v>0.12333333333333485</v>
      </c>
      <c r="O45" s="7">
        <f t="shared" si="16"/>
        <v>0.12333333333333485</v>
      </c>
      <c r="P45" s="7">
        <f t="shared" si="17"/>
        <v>-0.12333333333333485</v>
      </c>
      <c r="Q45" s="7">
        <f t="shared" si="18"/>
        <v>1.5211111111111486E-2</v>
      </c>
      <c r="R45" s="7">
        <f t="shared" si="19"/>
        <v>1.5211111111111486E-2</v>
      </c>
    </row>
    <row r="46" spans="1:29" x14ac:dyDescent="0.25">
      <c r="B46" s="4"/>
      <c r="C46" s="4">
        <v>24.3</v>
      </c>
      <c r="D46" s="4">
        <v>1</v>
      </c>
      <c r="E46" s="4">
        <f t="shared" si="10"/>
        <v>9.9999999999997868E-2</v>
      </c>
      <c r="F46" s="4">
        <f t="shared" si="11"/>
        <v>9.9999999999997868E-2</v>
      </c>
      <c r="G46" s="4">
        <f t="shared" si="12"/>
        <v>9.9999999999997868E-2</v>
      </c>
      <c r="H46" s="4">
        <f t="shared" si="13"/>
        <v>9.9999999999995735E-3</v>
      </c>
      <c r="I46" s="4">
        <f t="shared" si="14"/>
        <v>9.9999999999995735E-3</v>
      </c>
      <c r="J46" s="1"/>
      <c r="K46" s="5"/>
      <c r="L46" s="4">
        <v>40.6</v>
      </c>
      <c r="M46" s="4">
        <v>1</v>
      </c>
      <c r="N46" s="7">
        <f t="shared" si="15"/>
        <v>2.3333333333333428E-2</v>
      </c>
      <c r="O46" s="7">
        <f t="shared" si="16"/>
        <v>2.3333333333333428E-2</v>
      </c>
      <c r="P46" s="7">
        <f t="shared" si="17"/>
        <v>-2.3333333333333428E-2</v>
      </c>
      <c r="Q46" s="7">
        <f t="shared" si="18"/>
        <v>5.4444444444444885E-4</v>
      </c>
      <c r="R46" s="7">
        <f t="shared" si="19"/>
        <v>5.4444444444444885E-4</v>
      </c>
    </row>
    <row r="47" spans="1:29" x14ac:dyDescent="0.25">
      <c r="B47" s="4"/>
      <c r="C47" s="4">
        <v>24.4</v>
      </c>
      <c r="D47" s="4">
        <v>1</v>
      </c>
      <c r="E47" s="4">
        <f t="shared" si="10"/>
        <v>0.19999999999999574</v>
      </c>
      <c r="F47" s="4">
        <f t="shared" si="11"/>
        <v>0.19999999999999574</v>
      </c>
      <c r="G47" s="4">
        <f t="shared" si="12"/>
        <v>0.19999999999999574</v>
      </c>
      <c r="H47" s="4">
        <f t="shared" si="13"/>
        <v>3.9999999999998294E-2</v>
      </c>
      <c r="I47" s="4">
        <f t="shared" si="14"/>
        <v>3.9999999999998294E-2</v>
      </c>
      <c r="J47" s="1"/>
      <c r="K47" s="5"/>
      <c r="L47" s="4">
        <v>40.799999999999997</v>
      </c>
      <c r="M47" s="4">
        <v>1</v>
      </c>
      <c r="N47" s="7">
        <f t="shared" si="15"/>
        <v>0.17666666666666231</v>
      </c>
      <c r="O47" s="7">
        <f t="shared" si="16"/>
        <v>0.17666666666666231</v>
      </c>
      <c r="P47" s="7">
        <f t="shared" si="17"/>
        <v>0.17666666666666231</v>
      </c>
      <c r="Q47" s="7">
        <f t="shared" si="18"/>
        <v>3.1211111111109573E-2</v>
      </c>
      <c r="R47" s="7">
        <f t="shared" si="19"/>
        <v>3.1211111111109573E-2</v>
      </c>
    </row>
    <row r="48" spans="1:29" x14ac:dyDescent="0.25">
      <c r="B48" s="4"/>
      <c r="C48" s="4">
        <v>24.5</v>
      </c>
      <c r="D48" s="4">
        <v>2</v>
      </c>
      <c r="E48" s="4">
        <f t="shared" si="10"/>
        <v>0.29999999999999716</v>
      </c>
      <c r="F48" s="4">
        <f t="shared" si="11"/>
        <v>0.59999999999999432</v>
      </c>
      <c r="G48" s="4">
        <f t="shared" si="12"/>
        <v>0.29999999999999716</v>
      </c>
      <c r="H48" s="4">
        <f t="shared" si="13"/>
        <v>8.999999999999829E-2</v>
      </c>
      <c r="I48" s="4">
        <f t="shared" si="14"/>
        <v>0.17999999999999658</v>
      </c>
      <c r="J48" s="1"/>
      <c r="K48" s="5"/>
      <c r="L48" s="4">
        <v>41.2</v>
      </c>
      <c r="M48" s="4">
        <v>1</v>
      </c>
      <c r="N48" s="7">
        <f t="shared" si="15"/>
        <v>0.57666666666666799</v>
      </c>
      <c r="O48" s="7">
        <f t="shared" si="16"/>
        <v>0.57666666666666799</v>
      </c>
      <c r="P48" s="7">
        <f t="shared" si="17"/>
        <v>0.57666666666666799</v>
      </c>
      <c r="Q48" s="7">
        <f t="shared" si="18"/>
        <v>0.33254444444444597</v>
      </c>
      <c r="R48" s="7">
        <f t="shared" si="19"/>
        <v>0.33254444444444597</v>
      </c>
    </row>
    <row r="49" spans="2:21" x14ac:dyDescent="0.25">
      <c r="B49" s="4"/>
      <c r="C49" s="4">
        <v>24.6</v>
      </c>
      <c r="D49" s="4">
        <v>2</v>
      </c>
      <c r="E49" s="4">
        <f t="shared" si="10"/>
        <v>0.39999999999999858</v>
      </c>
      <c r="F49" s="4">
        <f t="shared" si="11"/>
        <v>0.79999999999999716</v>
      </c>
      <c r="G49" s="4">
        <f t="shared" si="12"/>
        <v>0.39999999999999858</v>
      </c>
      <c r="H49" s="4">
        <f t="shared" si="13"/>
        <v>0.15999999999999887</v>
      </c>
      <c r="I49" s="4">
        <f t="shared" si="14"/>
        <v>0.31999999999999773</v>
      </c>
      <c r="J49" s="1"/>
      <c r="K49" s="5"/>
      <c r="L49" s="4">
        <v>41.3</v>
      </c>
      <c r="M49" s="4">
        <v>1</v>
      </c>
      <c r="N49" s="7">
        <f t="shared" si="15"/>
        <v>0.67666666666666231</v>
      </c>
      <c r="O49" s="7">
        <f t="shared" si="16"/>
        <v>0.67666666666666231</v>
      </c>
      <c r="P49" s="7">
        <f t="shared" si="17"/>
        <v>0.67666666666666231</v>
      </c>
      <c r="Q49" s="7">
        <f t="shared" si="18"/>
        <v>0.45787777777777189</v>
      </c>
      <c r="R49" s="7">
        <f t="shared" si="19"/>
        <v>0.45787777777777189</v>
      </c>
    </row>
    <row r="50" spans="2:21" x14ac:dyDescent="0.25">
      <c r="B50" s="4"/>
      <c r="C50" s="4">
        <v>24.7</v>
      </c>
      <c r="D50" s="4">
        <v>2</v>
      </c>
      <c r="E50" s="4">
        <f t="shared" si="10"/>
        <v>0.49999999999999645</v>
      </c>
      <c r="F50" s="4">
        <f t="shared" si="11"/>
        <v>0.99999999999999289</v>
      </c>
      <c r="G50" s="4">
        <f t="shared" si="12"/>
        <v>0.49999999999999645</v>
      </c>
      <c r="H50" s="4">
        <f t="shared" si="13"/>
        <v>0.24999999999999645</v>
      </c>
      <c r="I50" s="4">
        <f t="shared" si="14"/>
        <v>0.49999999999999289</v>
      </c>
      <c r="J50" s="1"/>
      <c r="K50" s="5"/>
      <c r="L50" s="4">
        <v>41.5</v>
      </c>
      <c r="M50" s="4">
        <v>1</v>
      </c>
      <c r="N50" s="7">
        <f t="shared" si="15"/>
        <v>0.87666666666666515</v>
      </c>
      <c r="O50" s="7">
        <f t="shared" si="16"/>
        <v>0.87666666666666515</v>
      </c>
      <c r="P50" s="7">
        <f t="shared" si="17"/>
        <v>0.87666666666666515</v>
      </c>
      <c r="Q50" s="7">
        <f t="shared" si="18"/>
        <v>0.76854444444444181</v>
      </c>
      <c r="R50" s="7">
        <f t="shared" si="19"/>
        <v>0.76854444444444181</v>
      </c>
    </row>
    <row r="51" spans="2:21" x14ac:dyDescent="0.25">
      <c r="B51" s="4"/>
      <c r="C51" s="4">
        <v>24.8</v>
      </c>
      <c r="D51" s="4">
        <v>2</v>
      </c>
      <c r="E51" s="4">
        <f t="shared" si="10"/>
        <v>0.59999999999999787</v>
      </c>
      <c r="F51" s="4">
        <f t="shared" si="11"/>
        <v>1.1999999999999957</v>
      </c>
      <c r="G51" s="4">
        <f t="shared" si="12"/>
        <v>0.59999999999999787</v>
      </c>
      <c r="H51" s="4">
        <f t="shared" si="13"/>
        <v>0.35999999999999743</v>
      </c>
      <c r="I51" s="4">
        <f t="shared" si="14"/>
        <v>0.71999999999999487</v>
      </c>
      <c r="J51" s="1"/>
      <c r="K51" s="5"/>
      <c r="L51" s="4">
        <v>41.7</v>
      </c>
      <c r="M51" s="4">
        <v>1</v>
      </c>
      <c r="N51" s="7">
        <f t="shared" si="15"/>
        <v>1.076666666666668</v>
      </c>
      <c r="O51" s="7">
        <f t="shared" si="16"/>
        <v>1.076666666666668</v>
      </c>
      <c r="P51" s="7">
        <f t="shared" si="17"/>
        <v>1.076666666666668</v>
      </c>
      <c r="Q51" s="7">
        <f t="shared" si="18"/>
        <v>1.1592111111111139</v>
      </c>
      <c r="R51" s="7">
        <f t="shared" si="19"/>
        <v>1.1592111111111139</v>
      </c>
    </row>
    <row r="52" spans="2:21" x14ac:dyDescent="0.25">
      <c r="B52" s="4"/>
      <c r="C52" s="4">
        <v>24.9</v>
      </c>
      <c r="D52" s="4">
        <v>1</v>
      </c>
      <c r="E52" s="4">
        <f t="shared" si="10"/>
        <v>0.69999999999999574</v>
      </c>
      <c r="F52" s="4">
        <f t="shared" si="11"/>
        <v>0.69999999999999574</v>
      </c>
      <c r="G52" s="4">
        <f t="shared" si="12"/>
        <v>0.69999999999999574</v>
      </c>
      <c r="H52" s="4">
        <f t="shared" si="13"/>
        <v>0.48999999999999405</v>
      </c>
      <c r="I52" s="4">
        <f t="shared" si="14"/>
        <v>0.48999999999999405</v>
      </c>
      <c r="J52" s="1"/>
      <c r="K52" s="5"/>
      <c r="L52" s="4">
        <v>41.8</v>
      </c>
      <c r="M52" s="4">
        <v>1</v>
      </c>
      <c r="N52" s="7">
        <f t="shared" si="15"/>
        <v>1.1766666666666623</v>
      </c>
      <c r="O52" s="7">
        <f t="shared" si="16"/>
        <v>1.1766666666666623</v>
      </c>
      <c r="P52" s="7">
        <f t="shared" si="17"/>
        <v>1.1766666666666623</v>
      </c>
      <c r="Q52" s="7">
        <f t="shared" si="18"/>
        <v>1.3845444444444341</v>
      </c>
      <c r="R52" s="7">
        <f t="shared" si="19"/>
        <v>1.3845444444444341</v>
      </c>
    </row>
    <row r="53" spans="2:21" x14ac:dyDescent="0.25">
      <c r="B53" s="4"/>
      <c r="C53" s="4">
        <v>25</v>
      </c>
      <c r="D53" s="4">
        <v>1</v>
      </c>
      <c r="E53" s="4">
        <f t="shared" si="10"/>
        <v>0.79999999999999716</v>
      </c>
      <c r="F53" s="4">
        <f t="shared" si="11"/>
        <v>0.79999999999999716</v>
      </c>
      <c r="G53" s="4">
        <f t="shared" si="12"/>
        <v>0.79999999999999716</v>
      </c>
      <c r="H53" s="4">
        <f t="shared" si="13"/>
        <v>0.63999999999999546</v>
      </c>
      <c r="I53" s="4">
        <f t="shared" si="14"/>
        <v>0.63999999999999546</v>
      </c>
      <c r="J53" s="1"/>
      <c r="K53" s="5"/>
      <c r="L53" s="4">
        <v>42</v>
      </c>
      <c r="M53" s="4">
        <v>1</v>
      </c>
      <c r="N53" s="7">
        <f t="shared" si="15"/>
        <v>1.3766666666666652</v>
      </c>
      <c r="O53" s="7">
        <f t="shared" si="16"/>
        <v>1.3766666666666652</v>
      </c>
      <c r="P53" s="7">
        <f t="shared" si="17"/>
        <v>1.3766666666666652</v>
      </c>
      <c r="Q53" s="7">
        <f t="shared" si="18"/>
        <v>1.895211111111107</v>
      </c>
      <c r="R53" s="7">
        <f t="shared" si="19"/>
        <v>1.895211111111107</v>
      </c>
    </row>
    <row r="54" spans="2:21" x14ac:dyDescent="0.25">
      <c r="B54" s="4"/>
      <c r="C54" s="4">
        <v>25.1</v>
      </c>
      <c r="D54" s="4">
        <v>2</v>
      </c>
      <c r="E54" s="4">
        <f t="shared" si="10"/>
        <v>0.89999999999999858</v>
      </c>
      <c r="F54" s="4">
        <f t="shared" si="11"/>
        <v>1.7999999999999972</v>
      </c>
      <c r="G54" s="4">
        <f t="shared" si="12"/>
        <v>0.89999999999999858</v>
      </c>
      <c r="H54" s="4">
        <f t="shared" si="13"/>
        <v>0.80999999999999739</v>
      </c>
      <c r="I54" s="4">
        <f t="shared" si="14"/>
        <v>1.6199999999999948</v>
      </c>
      <c r="J54" s="1"/>
      <c r="K54" s="5"/>
      <c r="L54" s="4">
        <v>42.1</v>
      </c>
      <c r="M54" s="4">
        <v>1</v>
      </c>
      <c r="N54" s="7">
        <f t="shared" si="15"/>
        <v>1.4766666666666666</v>
      </c>
      <c r="O54" s="7">
        <f t="shared" si="16"/>
        <v>1.4766666666666666</v>
      </c>
      <c r="P54" s="7">
        <f t="shared" si="17"/>
        <v>1.4766666666666666</v>
      </c>
      <c r="Q54" s="7">
        <f t="shared" si="18"/>
        <v>2.1805444444444442</v>
      </c>
      <c r="R54" s="7">
        <f t="shared" si="19"/>
        <v>2.1805444444444442</v>
      </c>
    </row>
    <row r="55" spans="2:21" x14ac:dyDescent="0.25">
      <c r="B55" s="4"/>
      <c r="C55" s="4">
        <v>25.2</v>
      </c>
      <c r="D55" s="4">
        <v>1</v>
      </c>
      <c r="E55" s="4">
        <f t="shared" si="10"/>
        <v>0.99999999999999645</v>
      </c>
      <c r="F55" s="4">
        <f t="shared" si="11"/>
        <v>0.99999999999999645</v>
      </c>
      <c r="G55" s="4">
        <f t="shared" si="12"/>
        <v>0.99999999999999645</v>
      </c>
      <c r="H55" s="4">
        <f t="shared" si="13"/>
        <v>0.99999999999999289</v>
      </c>
      <c r="I55" s="4">
        <f t="shared" si="14"/>
        <v>0.99999999999999289</v>
      </c>
      <c r="J55" s="1"/>
      <c r="K55" s="5"/>
      <c r="L55" s="4">
        <v>42.2</v>
      </c>
      <c r="M55" s="4">
        <v>1</v>
      </c>
      <c r="N55" s="7">
        <f t="shared" si="15"/>
        <v>1.576666666666668</v>
      </c>
      <c r="O55" s="7">
        <f t="shared" si="16"/>
        <v>1.576666666666668</v>
      </c>
      <c r="P55" s="7">
        <f t="shared" si="17"/>
        <v>1.576666666666668</v>
      </c>
      <c r="Q55" s="7">
        <f t="shared" si="18"/>
        <v>2.4858777777777821</v>
      </c>
      <c r="R55" s="7">
        <f t="shared" si="19"/>
        <v>2.4858777777777821</v>
      </c>
    </row>
    <row r="56" spans="2:21" x14ac:dyDescent="0.25">
      <c r="B56" s="4"/>
      <c r="C56" s="4">
        <v>25.3</v>
      </c>
      <c r="D56" s="4">
        <v>2</v>
      </c>
      <c r="E56" s="4">
        <f t="shared" si="10"/>
        <v>1.0999999999999979</v>
      </c>
      <c r="F56" s="4">
        <f t="shared" si="11"/>
        <v>2.1999999999999957</v>
      </c>
      <c r="G56" s="4">
        <f t="shared" si="12"/>
        <v>1.0999999999999979</v>
      </c>
      <c r="H56" s="4">
        <f t="shared" si="13"/>
        <v>1.2099999999999953</v>
      </c>
      <c r="I56" s="4">
        <f t="shared" si="14"/>
        <v>2.4199999999999906</v>
      </c>
      <c r="J56" s="1"/>
      <c r="K56" s="5"/>
      <c r="L56" s="4">
        <v>42.3</v>
      </c>
      <c r="M56" s="4">
        <v>1</v>
      </c>
      <c r="N56" s="7">
        <f>ABS(L56-$L$63)</f>
        <v>1.6766666666666623</v>
      </c>
      <c r="O56" s="7">
        <f t="shared" si="16"/>
        <v>1.6766666666666623</v>
      </c>
      <c r="P56" s="7">
        <f t="shared" si="17"/>
        <v>1.6766666666666623</v>
      </c>
      <c r="Q56" s="7">
        <f t="shared" si="18"/>
        <v>2.8112111111110965</v>
      </c>
      <c r="R56" s="7">
        <f t="shared" si="19"/>
        <v>2.8112111111110965</v>
      </c>
    </row>
    <row r="57" spans="2:21" x14ac:dyDescent="0.25">
      <c r="B57" s="4"/>
      <c r="C57" s="4">
        <v>25.4</v>
      </c>
      <c r="D57" s="4">
        <v>1</v>
      </c>
      <c r="E57" s="4">
        <f t="shared" si="10"/>
        <v>1.1999999999999957</v>
      </c>
      <c r="F57" s="4">
        <f t="shared" si="11"/>
        <v>1.1999999999999957</v>
      </c>
      <c r="G57" s="4">
        <f t="shared" si="12"/>
        <v>1.1999999999999957</v>
      </c>
      <c r="H57" s="4">
        <f t="shared" si="13"/>
        <v>1.4399999999999897</v>
      </c>
      <c r="I57" s="4">
        <f t="shared" si="14"/>
        <v>1.4399999999999897</v>
      </c>
      <c r="J57" s="1"/>
      <c r="K57" s="5"/>
      <c r="L57" s="4">
        <v>42.5</v>
      </c>
      <c r="M57" s="4">
        <v>1</v>
      </c>
      <c r="N57" s="7">
        <f t="shared" si="15"/>
        <v>1.8766666666666652</v>
      </c>
      <c r="O57" s="7">
        <f t="shared" si="16"/>
        <v>1.8766666666666652</v>
      </c>
      <c r="P57" s="7">
        <f t="shared" si="17"/>
        <v>1.8766666666666652</v>
      </c>
      <c r="Q57" s="7">
        <f t="shared" si="18"/>
        <v>3.5218777777777719</v>
      </c>
      <c r="R57" s="7">
        <f t="shared" si="19"/>
        <v>3.5218777777777719</v>
      </c>
    </row>
    <row r="58" spans="2:21" x14ac:dyDescent="0.25">
      <c r="B58" s="4"/>
      <c r="C58" s="4">
        <v>25.5</v>
      </c>
      <c r="D58" s="4">
        <v>1</v>
      </c>
      <c r="E58" s="4">
        <f t="shared" si="10"/>
        <v>1.2999999999999972</v>
      </c>
      <c r="F58" s="4">
        <f t="shared" si="11"/>
        <v>1.2999999999999972</v>
      </c>
      <c r="G58" s="4">
        <f t="shared" si="12"/>
        <v>1.2999999999999972</v>
      </c>
      <c r="H58" s="4">
        <f t="shared" si="13"/>
        <v>1.6899999999999926</v>
      </c>
      <c r="I58" s="4">
        <f t="shared" si="14"/>
        <v>1.6899999999999926</v>
      </c>
      <c r="J58" s="1"/>
      <c r="K58" s="5"/>
      <c r="L58" s="4">
        <v>42.7</v>
      </c>
      <c r="M58" s="4">
        <v>1</v>
      </c>
      <c r="N58" s="7">
        <f t="shared" si="15"/>
        <v>2.076666666666668</v>
      </c>
      <c r="O58" s="7">
        <f t="shared" si="16"/>
        <v>2.076666666666668</v>
      </c>
      <c r="P58" s="7">
        <f t="shared" si="17"/>
        <v>2.076666666666668</v>
      </c>
      <c r="Q58" s="7">
        <f t="shared" si="18"/>
        <v>4.3125444444444501</v>
      </c>
      <c r="R58" s="7">
        <f t="shared" si="19"/>
        <v>4.3125444444444501</v>
      </c>
    </row>
    <row r="59" spans="2:21" x14ac:dyDescent="0.25">
      <c r="B59" s="4"/>
      <c r="C59" s="4">
        <v>25.6</v>
      </c>
      <c r="D59" s="4">
        <v>1</v>
      </c>
      <c r="E59" s="4">
        <f t="shared" si="10"/>
        <v>1.3999999999999986</v>
      </c>
      <c r="F59" s="4">
        <f t="shared" si="11"/>
        <v>1.3999999999999986</v>
      </c>
      <c r="G59" s="4">
        <f t="shared" si="12"/>
        <v>1.3999999999999986</v>
      </c>
      <c r="H59" s="4">
        <f t="shared" si="13"/>
        <v>1.959999999999996</v>
      </c>
      <c r="I59" s="4">
        <f t="shared" si="14"/>
        <v>1.959999999999996</v>
      </c>
      <c r="J59" s="1"/>
      <c r="K59" s="5"/>
      <c r="L59" s="4">
        <v>43.1</v>
      </c>
      <c r="M59" s="4">
        <v>1</v>
      </c>
      <c r="N59" s="7">
        <f t="shared" si="15"/>
        <v>2.4766666666666666</v>
      </c>
      <c r="O59" s="7">
        <f t="shared" si="16"/>
        <v>2.4766666666666666</v>
      </c>
      <c r="P59" s="7">
        <f t="shared" si="17"/>
        <v>2.4766666666666666</v>
      </c>
      <c r="Q59" s="7">
        <f t="shared" si="18"/>
        <v>6.1338777777777773</v>
      </c>
      <c r="R59" s="7">
        <f t="shared" si="19"/>
        <v>6.1338777777777773</v>
      </c>
    </row>
    <row r="60" spans="2:21" x14ac:dyDescent="0.25">
      <c r="B60" s="1"/>
      <c r="J60" s="1"/>
      <c r="K60" s="5"/>
      <c r="L60" s="4">
        <v>43.2</v>
      </c>
      <c r="M60" s="4">
        <v>1</v>
      </c>
      <c r="N60" s="7">
        <f t="shared" si="15"/>
        <v>2.576666666666668</v>
      </c>
      <c r="O60" s="7">
        <f t="shared" si="16"/>
        <v>2.576666666666668</v>
      </c>
      <c r="P60" s="7">
        <f t="shared" si="17"/>
        <v>2.576666666666668</v>
      </c>
      <c r="Q60" s="7">
        <f t="shared" si="18"/>
        <v>6.6392111111111181</v>
      </c>
      <c r="R60" s="7">
        <f t="shared" si="19"/>
        <v>6.6392111111111181</v>
      </c>
    </row>
    <row r="61" spans="2:21" x14ac:dyDescent="0.25">
      <c r="B61" s="4" t="s">
        <v>5</v>
      </c>
      <c r="C61" s="4">
        <f>SUM(C31:C59)</f>
        <v>701.80000000000007</v>
      </c>
      <c r="D61" s="5">
        <f>SUM(D31:D59)</f>
        <v>40</v>
      </c>
      <c r="E61" s="5"/>
      <c r="F61" s="4">
        <f>SUM(F31:F59)</f>
        <v>26.599999999999998</v>
      </c>
      <c r="G61" s="5"/>
      <c r="H61" s="4">
        <f>SUM(H31:H59)</f>
        <v>20.300000000000008</v>
      </c>
      <c r="I61" s="4">
        <f>SUM(I31:I59)</f>
        <v>24.040000000000003</v>
      </c>
      <c r="J61" s="1"/>
      <c r="M61" s="1"/>
    </row>
    <row r="62" spans="2:21" x14ac:dyDescent="0.25">
      <c r="B62" s="4" t="s">
        <v>22</v>
      </c>
      <c r="C62" s="7">
        <f>AVERAGE(C31:C59)</f>
        <v>24.200000000000003</v>
      </c>
      <c r="D62" s="5"/>
      <c r="E62" s="5"/>
      <c r="F62" s="5"/>
      <c r="G62" s="5"/>
      <c r="H62" s="5"/>
      <c r="I62" s="5"/>
      <c r="J62" s="1"/>
      <c r="K62" s="4" t="s">
        <v>5</v>
      </c>
      <c r="L62" s="9">
        <f>SUM(L31:L60)</f>
        <v>1218.7</v>
      </c>
      <c r="M62" s="4">
        <f>SUM(M31:M60)</f>
        <v>30</v>
      </c>
      <c r="N62" s="4"/>
      <c r="O62" s="7">
        <f>SUM(O31:O60)</f>
        <v>39.346666666666678</v>
      </c>
      <c r="P62" s="4"/>
      <c r="Q62" s="7">
        <f>SUM(Q31:Q60)</f>
        <v>69.093666666666721</v>
      </c>
      <c r="R62" s="7">
        <f>SUM(R31:R60)</f>
        <v>69.093666666666721</v>
      </c>
      <c r="S62" s="1"/>
      <c r="T62" s="1"/>
      <c r="U62" s="1"/>
    </row>
    <row r="63" spans="2:21" x14ac:dyDescent="0.25">
      <c r="B63" s="4" t="s">
        <v>23</v>
      </c>
      <c r="C63" s="7">
        <f>F61/D61</f>
        <v>0.66499999999999992</v>
      </c>
      <c r="D63" s="5"/>
      <c r="E63" s="5"/>
      <c r="F63" s="5"/>
      <c r="G63" s="5"/>
      <c r="H63" s="5"/>
      <c r="I63" s="5"/>
      <c r="J63" s="1"/>
      <c r="K63" s="4" t="s">
        <v>22</v>
      </c>
      <c r="L63" s="7">
        <f>AVERAGE(L31:L60)</f>
        <v>40.623333333333335</v>
      </c>
      <c r="M63" s="4"/>
      <c r="N63" s="4"/>
      <c r="O63" s="4"/>
      <c r="P63" s="4"/>
      <c r="Q63" s="4"/>
      <c r="R63" s="4"/>
      <c r="S63" s="1"/>
      <c r="T63" s="1"/>
      <c r="U63" s="1"/>
    </row>
    <row r="64" spans="2:21" x14ac:dyDescent="0.25">
      <c r="B64" s="4" t="s">
        <v>16</v>
      </c>
      <c r="C64" s="7">
        <f>I61/D61</f>
        <v>0.60100000000000009</v>
      </c>
      <c r="D64" s="5"/>
      <c r="E64" s="5"/>
      <c r="F64" s="5"/>
      <c r="G64" s="5"/>
      <c r="H64" s="5"/>
      <c r="I64" s="5"/>
      <c r="J64" s="1"/>
      <c r="K64" s="4" t="s">
        <v>23</v>
      </c>
      <c r="L64" s="7">
        <f>O62/M62</f>
        <v>1.311555555555556</v>
      </c>
      <c r="M64" s="4"/>
      <c r="N64" s="4"/>
      <c r="O64" s="4"/>
      <c r="P64" s="4"/>
      <c r="Q64" s="4"/>
      <c r="R64" s="4"/>
      <c r="S64" s="1"/>
      <c r="T64" s="1"/>
      <c r="U64" s="1"/>
    </row>
    <row r="65" spans="2:27" x14ac:dyDescent="0.25">
      <c r="B65" s="4" t="s">
        <v>17</v>
      </c>
      <c r="C65" s="7">
        <f>SQRT(C64)</f>
        <v>0.77524189773257235</v>
      </c>
      <c r="D65" s="5"/>
      <c r="E65" s="5"/>
      <c r="F65" s="5"/>
      <c r="G65" s="5"/>
      <c r="H65" s="5"/>
      <c r="I65" s="5"/>
      <c r="J65" s="1"/>
      <c r="K65" s="4" t="s">
        <v>16</v>
      </c>
      <c r="L65" s="7">
        <f>R62/M62</f>
        <v>2.3031222222222238</v>
      </c>
      <c r="M65" s="4"/>
      <c r="N65" s="4"/>
      <c r="O65" s="4"/>
      <c r="P65" s="4"/>
      <c r="Q65" s="4"/>
      <c r="R65" s="4"/>
      <c r="S65" s="1"/>
      <c r="T65" s="1"/>
      <c r="U65" s="1"/>
    </row>
    <row r="66" spans="2:27" x14ac:dyDescent="0.25">
      <c r="B66" s="4" t="s">
        <v>25</v>
      </c>
      <c r="C66" s="19">
        <f>C65/C62</f>
        <v>3.2034789162502984E-2</v>
      </c>
      <c r="D66" s="5"/>
      <c r="E66" s="5"/>
      <c r="F66" s="5"/>
      <c r="G66" s="5"/>
      <c r="H66" s="5"/>
      <c r="I66" s="5"/>
      <c r="J66" s="1"/>
      <c r="K66" s="4" t="s">
        <v>17</v>
      </c>
      <c r="L66" s="7">
        <f>SQRT(L65)</f>
        <v>1.5176041058926482</v>
      </c>
      <c r="M66" s="4"/>
      <c r="N66" s="4"/>
      <c r="O66" s="4"/>
      <c r="P66" s="4"/>
      <c r="Q66" s="4"/>
      <c r="R66" s="4"/>
      <c r="S66" s="1"/>
      <c r="T66" s="1"/>
      <c r="U66" s="1"/>
    </row>
    <row r="67" spans="2:27" x14ac:dyDescent="0.25">
      <c r="B67" s="1"/>
      <c r="J67" s="1"/>
      <c r="K67" s="4" t="s">
        <v>25</v>
      </c>
      <c r="L67" s="17">
        <f>L66/L63</f>
        <v>3.73579413939275E-2</v>
      </c>
      <c r="M67" s="4"/>
      <c r="N67" s="4"/>
      <c r="O67" s="4"/>
      <c r="P67" s="4"/>
      <c r="Q67" s="4"/>
      <c r="R67" s="4"/>
      <c r="S67" s="1"/>
      <c r="T67" s="1"/>
      <c r="U67" s="1"/>
    </row>
    <row r="68" spans="2:27" x14ac:dyDescent="0.25">
      <c r="B68" s="2"/>
      <c r="C68" s="3"/>
      <c r="D68" s="3"/>
      <c r="E68" s="3"/>
      <c r="F68" s="3"/>
      <c r="G68" s="3"/>
      <c r="H68" s="3"/>
      <c r="I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2:27" x14ac:dyDescent="0.25">
      <c r="B69" s="4" t="s">
        <v>28</v>
      </c>
      <c r="C69" s="4" t="s">
        <v>4</v>
      </c>
      <c r="D69" s="4" t="s">
        <v>2</v>
      </c>
      <c r="E69" s="4" t="s">
        <v>30</v>
      </c>
      <c r="F69" s="4" t="s">
        <v>20</v>
      </c>
      <c r="G69" s="4" t="s">
        <v>7</v>
      </c>
      <c r="H69" s="4" t="s">
        <v>8</v>
      </c>
      <c r="I69" s="4" t="s">
        <v>9</v>
      </c>
      <c r="J69" s="1"/>
      <c r="K69" s="1" t="s">
        <v>31</v>
      </c>
      <c r="L69" s="13" t="s">
        <v>34</v>
      </c>
      <c r="N69" s="1"/>
      <c r="O69" s="1"/>
      <c r="P69" s="1"/>
      <c r="Q69" s="1"/>
      <c r="R69" s="1"/>
      <c r="S69" s="1"/>
      <c r="T69" s="1"/>
      <c r="U69" s="1"/>
    </row>
    <row r="70" spans="2:27" x14ac:dyDescent="0.25">
      <c r="B70" s="4"/>
      <c r="C70" s="4">
        <v>52</v>
      </c>
      <c r="D70" s="4">
        <v>1</v>
      </c>
      <c r="E70" s="7">
        <f>ABS(C70-$C$100)</f>
        <v>17.285714285714292</v>
      </c>
      <c r="F70" s="7">
        <f>E70*D70</f>
        <v>17.285714285714292</v>
      </c>
      <c r="G70" s="7">
        <f>C70-$C$100</f>
        <v>-17.285714285714292</v>
      </c>
      <c r="H70" s="8">
        <f>G70*G70</f>
        <v>298.79591836734716</v>
      </c>
      <c r="I70" s="8">
        <f>H70*D70</f>
        <v>298.79591836734716</v>
      </c>
      <c r="J70" s="1"/>
      <c r="S70" s="1"/>
      <c r="T70" s="1"/>
      <c r="U70" s="1"/>
    </row>
    <row r="71" spans="2:27" x14ac:dyDescent="0.25">
      <c r="B71" s="4"/>
      <c r="C71" s="4">
        <v>55</v>
      </c>
      <c r="D71" s="4">
        <v>1</v>
      </c>
      <c r="E71" s="7">
        <f t="shared" ref="E71:E97" si="20">ABS(C71-$C$100)</f>
        <v>14.285714285714292</v>
      </c>
      <c r="F71" s="7">
        <f t="shared" ref="F71:F97" si="21">E71*D71</f>
        <v>14.285714285714292</v>
      </c>
      <c r="G71" s="7">
        <f t="shared" ref="G71:G97" si="22">C71-$C$100</f>
        <v>-14.285714285714292</v>
      </c>
      <c r="H71" s="8">
        <f t="shared" ref="H71:H97" si="23">G71*G71</f>
        <v>204.0816326530614</v>
      </c>
      <c r="I71" s="8">
        <f t="shared" ref="I71:I97" si="24">H71*D71</f>
        <v>204.0816326530614</v>
      </c>
      <c r="J71" s="1"/>
      <c r="K71" s="22" t="s">
        <v>32</v>
      </c>
      <c r="L71" s="10" t="s">
        <v>4</v>
      </c>
      <c r="M71" s="10" t="s">
        <v>2</v>
      </c>
      <c r="N71" s="10" t="s">
        <v>19</v>
      </c>
      <c r="O71" s="10" t="s">
        <v>20</v>
      </c>
      <c r="P71" s="10" t="s">
        <v>7</v>
      </c>
      <c r="Q71" s="10" t="s">
        <v>8</v>
      </c>
      <c r="R71" s="10" t="s">
        <v>26</v>
      </c>
      <c r="S71" s="1"/>
      <c r="T71" s="1"/>
      <c r="U71" s="1"/>
      <c r="V71" s="1"/>
      <c r="W71" s="1"/>
      <c r="X71" s="1"/>
      <c r="Y71" s="1"/>
      <c r="Z71" s="1"/>
      <c r="AA71" s="1"/>
    </row>
    <row r="72" spans="2:27" x14ac:dyDescent="0.25">
      <c r="B72" s="4"/>
      <c r="C72" s="4">
        <v>57</v>
      </c>
      <c r="D72" s="4">
        <v>1</v>
      </c>
      <c r="E72" s="7">
        <f t="shared" si="20"/>
        <v>12.285714285714292</v>
      </c>
      <c r="F72" s="7">
        <f t="shared" si="21"/>
        <v>12.285714285714292</v>
      </c>
      <c r="G72" s="7">
        <f t="shared" si="22"/>
        <v>-12.285714285714292</v>
      </c>
      <c r="H72" s="8">
        <f t="shared" si="23"/>
        <v>150.93877551020424</v>
      </c>
      <c r="I72" s="8">
        <f t="shared" si="24"/>
        <v>150.93877551020424</v>
      </c>
      <c r="J72" s="1"/>
      <c r="K72" s="10"/>
      <c r="L72" s="10">
        <v>29</v>
      </c>
      <c r="M72" s="10">
        <v>1</v>
      </c>
      <c r="N72" s="23">
        <f>ABS(L72-$L$81)</f>
        <v>0.57142857142857295</v>
      </c>
      <c r="O72" s="18">
        <f>N72*M72</f>
        <v>0.57142857142857295</v>
      </c>
      <c r="P72" s="18">
        <f>L72-$L$81</f>
        <v>-0.57142857142857295</v>
      </c>
      <c r="Q72" s="18">
        <f>P72*P72</f>
        <v>0.32653061224489971</v>
      </c>
      <c r="R72" s="18">
        <f>Q72*M72</f>
        <v>0.32653061224489971</v>
      </c>
      <c r="S72" s="1"/>
      <c r="T72" s="1"/>
      <c r="U72" s="1"/>
      <c r="V72" s="1"/>
      <c r="W72" s="1"/>
      <c r="X72" s="1"/>
      <c r="Y72" s="1"/>
      <c r="Z72" s="1"/>
      <c r="AA72" s="1"/>
    </row>
    <row r="73" spans="2:27" x14ac:dyDescent="0.25">
      <c r="B73" s="4"/>
      <c r="C73" s="4">
        <v>58</v>
      </c>
      <c r="D73" s="4">
        <v>1</v>
      </c>
      <c r="E73" s="7">
        <f t="shared" si="20"/>
        <v>11.285714285714292</v>
      </c>
      <c r="F73" s="7">
        <f t="shared" si="21"/>
        <v>11.285714285714292</v>
      </c>
      <c r="G73" s="7">
        <f t="shared" si="22"/>
        <v>-11.285714285714292</v>
      </c>
      <c r="H73" s="8">
        <f t="shared" si="23"/>
        <v>127.36734693877565</v>
      </c>
      <c r="I73" s="8">
        <f t="shared" si="24"/>
        <v>127.36734693877565</v>
      </c>
      <c r="J73" s="1"/>
      <c r="K73" s="10"/>
      <c r="L73" s="10">
        <v>30</v>
      </c>
      <c r="M73" s="10">
        <v>1</v>
      </c>
      <c r="N73" s="23">
        <f t="shared" ref="N73:O78" si="25">ABS(L73-$L$81)</f>
        <v>0.42857142857142705</v>
      </c>
      <c r="O73" s="18">
        <f t="shared" ref="O73:O78" si="26">N73*M73</f>
        <v>0.42857142857142705</v>
      </c>
      <c r="P73" s="18">
        <f>L73-$L$81</f>
        <v>0.42857142857142705</v>
      </c>
      <c r="Q73" s="18">
        <f t="shared" ref="Q73:Q78" si="27">P73*P73</f>
        <v>0.18367346938775381</v>
      </c>
      <c r="R73" s="18">
        <f t="shared" ref="R73:R78" si="28">Q73*M73</f>
        <v>0.18367346938775381</v>
      </c>
      <c r="T73" s="1"/>
      <c r="U73" s="1"/>
      <c r="V73" s="1"/>
    </row>
    <row r="74" spans="2:27" x14ac:dyDescent="0.25">
      <c r="B74" s="4"/>
      <c r="C74" s="4">
        <v>59</v>
      </c>
      <c r="D74" s="4">
        <v>1</v>
      </c>
      <c r="E74" s="7">
        <f t="shared" si="20"/>
        <v>10.285714285714292</v>
      </c>
      <c r="F74" s="7">
        <f t="shared" si="21"/>
        <v>10.285714285714292</v>
      </c>
      <c r="G74" s="7">
        <f t="shared" si="22"/>
        <v>-10.285714285714292</v>
      </c>
      <c r="H74" s="8">
        <f t="shared" si="23"/>
        <v>105.79591836734707</v>
      </c>
      <c r="I74" s="8">
        <f t="shared" si="24"/>
        <v>105.79591836734707</v>
      </c>
      <c r="J74" s="1"/>
      <c r="K74" s="10"/>
      <c r="L74" s="10">
        <v>31</v>
      </c>
      <c r="M74" s="10">
        <v>1</v>
      </c>
      <c r="N74" s="23">
        <f t="shared" si="25"/>
        <v>1.428571428571427</v>
      </c>
      <c r="O74" s="18">
        <f t="shared" si="26"/>
        <v>1.428571428571427</v>
      </c>
      <c r="P74" s="18">
        <f t="shared" ref="P73:P78" si="29">L74-$L$81</f>
        <v>1.428571428571427</v>
      </c>
      <c r="Q74" s="18">
        <f t="shared" si="27"/>
        <v>2.0408163265306078</v>
      </c>
      <c r="R74" s="18">
        <f t="shared" si="28"/>
        <v>2.0408163265306078</v>
      </c>
      <c r="T74" s="1"/>
      <c r="U74" s="1"/>
      <c r="V74" s="1"/>
    </row>
    <row r="75" spans="2:27" x14ac:dyDescent="0.25">
      <c r="B75" s="4"/>
      <c r="C75" s="4">
        <v>60</v>
      </c>
      <c r="D75" s="4">
        <v>1</v>
      </c>
      <c r="E75" s="7">
        <f t="shared" si="20"/>
        <v>9.2857142857142918</v>
      </c>
      <c r="F75" s="7">
        <f t="shared" si="21"/>
        <v>9.2857142857142918</v>
      </c>
      <c r="G75" s="7">
        <f t="shared" si="22"/>
        <v>-9.2857142857142918</v>
      </c>
      <c r="H75" s="8">
        <f t="shared" si="23"/>
        <v>86.224489795918487</v>
      </c>
      <c r="I75" s="8">
        <f t="shared" si="24"/>
        <v>86.224489795918487</v>
      </c>
      <c r="J75" s="1"/>
      <c r="K75" s="10"/>
      <c r="L75" s="10">
        <v>31.5</v>
      </c>
      <c r="M75" s="10">
        <v>1</v>
      </c>
      <c r="N75" s="23">
        <f>ABS(L75-$L$81)</f>
        <v>1.928571428571427</v>
      </c>
      <c r="O75" s="18">
        <f t="shared" si="26"/>
        <v>1.928571428571427</v>
      </c>
      <c r="P75" s="18">
        <f t="shared" si="29"/>
        <v>1.928571428571427</v>
      </c>
      <c r="Q75" s="18">
        <f t="shared" si="27"/>
        <v>3.7193877551020349</v>
      </c>
      <c r="R75" s="18">
        <f t="shared" si="28"/>
        <v>3.7193877551020349</v>
      </c>
      <c r="T75" s="1"/>
      <c r="U75" s="1"/>
      <c r="V75" s="1"/>
    </row>
    <row r="76" spans="2:27" x14ac:dyDescent="0.25">
      <c r="B76" s="4"/>
      <c r="C76" s="4">
        <v>62</v>
      </c>
      <c r="D76" s="4">
        <v>2</v>
      </c>
      <c r="E76" s="7">
        <f t="shared" si="20"/>
        <v>7.2857142857142918</v>
      </c>
      <c r="F76" s="7">
        <f t="shared" si="21"/>
        <v>14.571428571428584</v>
      </c>
      <c r="G76" s="7">
        <f t="shared" si="22"/>
        <v>-7.2857142857142918</v>
      </c>
      <c r="H76" s="8">
        <f t="shared" si="23"/>
        <v>53.081632653061313</v>
      </c>
      <c r="I76" s="8">
        <f t="shared" si="24"/>
        <v>106.16326530612263</v>
      </c>
      <c r="J76" s="1"/>
      <c r="K76" s="10"/>
      <c r="L76" s="10">
        <v>28</v>
      </c>
      <c r="M76" s="10">
        <v>1</v>
      </c>
      <c r="N76" s="23">
        <f t="shared" si="25"/>
        <v>1.571428571428573</v>
      </c>
      <c r="O76" s="18">
        <f t="shared" si="26"/>
        <v>1.571428571428573</v>
      </c>
      <c r="P76" s="18">
        <f t="shared" si="29"/>
        <v>-1.571428571428573</v>
      </c>
      <c r="Q76" s="18">
        <f t="shared" si="27"/>
        <v>2.4693877551020456</v>
      </c>
      <c r="R76" s="18">
        <f t="shared" si="28"/>
        <v>2.4693877551020456</v>
      </c>
      <c r="T76" s="1"/>
      <c r="U76" s="1"/>
      <c r="V76" s="1"/>
    </row>
    <row r="77" spans="2:27" x14ac:dyDescent="0.25">
      <c r="B77" s="4"/>
      <c r="C77" s="4">
        <v>63</v>
      </c>
      <c r="D77" s="4">
        <v>2</v>
      </c>
      <c r="E77" s="7">
        <f t="shared" si="20"/>
        <v>6.2857142857142918</v>
      </c>
      <c r="F77" s="7">
        <f t="shared" si="21"/>
        <v>12.571428571428584</v>
      </c>
      <c r="G77" s="7">
        <f t="shared" si="22"/>
        <v>-6.2857142857142918</v>
      </c>
      <c r="H77" s="8">
        <f t="shared" si="23"/>
        <v>39.510204081632729</v>
      </c>
      <c r="I77" s="8">
        <f t="shared" si="24"/>
        <v>79.020408163265458</v>
      </c>
      <c r="J77" s="1"/>
      <c r="K77" s="10"/>
      <c r="L77" s="10">
        <v>28.5</v>
      </c>
      <c r="M77" s="10">
        <v>1</v>
      </c>
      <c r="N77" s="23">
        <f t="shared" si="25"/>
        <v>1.071428571428573</v>
      </c>
      <c r="O77" s="18">
        <f t="shared" si="26"/>
        <v>1.071428571428573</v>
      </c>
      <c r="P77" s="18">
        <f t="shared" si="29"/>
        <v>-1.071428571428573</v>
      </c>
      <c r="Q77" s="18">
        <f t="shared" si="27"/>
        <v>1.1479591836734726</v>
      </c>
      <c r="R77" s="18">
        <f t="shared" si="28"/>
        <v>1.1479591836734726</v>
      </c>
      <c r="T77" s="1"/>
      <c r="U77" s="1"/>
      <c r="V77" s="1"/>
    </row>
    <row r="78" spans="2:27" x14ac:dyDescent="0.25">
      <c r="B78" s="4"/>
      <c r="C78" s="4">
        <v>64</v>
      </c>
      <c r="D78" s="4">
        <v>2</v>
      </c>
      <c r="E78" s="7">
        <f t="shared" si="20"/>
        <v>5.2857142857142918</v>
      </c>
      <c r="F78" s="7">
        <f t="shared" si="21"/>
        <v>10.571428571428584</v>
      </c>
      <c r="G78" s="7">
        <f t="shared" si="22"/>
        <v>-5.2857142857142918</v>
      </c>
      <c r="H78" s="8">
        <f t="shared" si="23"/>
        <v>27.938775510204145</v>
      </c>
      <c r="I78" s="8">
        <f t="shared" si="24"/>
        <v>55.877551020408291</v>
      </c>
      <c r="J78" s="1"/>
      <c r="K78" s="10"/>
      <c r="L78" s="10">
        <v>29</v>
      </c>
      <c r="M78" s="10">
        <v>1</v>
      </c>
      <c r="N78" s="23">
        <f t="shared" si="25"/>
        <v>0.57142857142857295</v>
      </c>
      <c r="O78" s="18">
        <f t="shared" si="26"/>
        <v>0.57142857142857295</v>
      </c>
      <c r="P78" s="18">
        <f t="shared" si="29"/>
        <v>-0.57142857142857295</v>
      </c>
      <c r="Q78" s="18">
        <f t="shared" si="27"/>
        <v>0.32653061224489971</v>
      </c>
      <c r="R78" s="18">
        <f t="shared" si="28"/>
        <v>0.32653061224489971</v>
      </c>
      <c r="T78" s="1"/>
      <c r="U78" s="1"/>
    </row>
    <row r="79" spans="2:27" x14ac:dyDescent="0.25">
      <c r="B79" s="4"/>
      <c r="C79" s="4">
        <v>65</v>
      </c>
      <c r="D79" s="4">
        <v>2</v>
      </c>
      <c r="E79" s="7">
        <f t="shared" si="20"/>
        <v>4.2857142857142918</v>
      </c>
      <c r="F79" s="7">
        <f t="shared" si="21"/>
        <v>8.5714285714285836</v>
      </c>
      <c r="G79" s="7">
        <f t="shared" si="22"/>
        <v>-4.2857142857142918</v>
      </c>
      <c r="H79" s="8">
        <f t="shared" si="23"/>
        <v>18.367346938775562</v>
      </c>
      <c r="I79" s="8">
        <f t="shared" si="24"/>
        <v>36.734693877551123</v>
      </c>
      <c r="J79" s="1"/>
      <c r="K79" s="6"/>
      <c r="L79" s="6"/>
      <c r="M79" s="6"/>
      <c r="N79" s="6"/>
      <c r="O79" s="6"/>
      <c r="P79" s="6"/>
      <c r="Q79" s="6"/>
      <c r="R79" s="6"/>
      <c r="T79" s="1"/>
      <c r="U79" s="1"/>
    </row>
    <row r="80" spans="2:27" x14ac:dyDescent="0.25">
      <c r="B80" s="4"/>
      <c r="C80" s="4">
        <v>66</v>
      </c>
      <c r="D80" s="4">
        <v>1</v>
      </c>
      <c r="E80" s="7">
        <f t="shared" si="20"/>
        <v>3.2857142857142918</v>
      </c>
      <c r="F80" s="7">
        <f t="shared" si="21"/>
        <v>3.2857142857142918</v>
      </c>
      <c r="G80" s="7">
        <f t="shared" si="22"/>
        <v>-3.2857142857142918</v>
      </c>
      <c r="H80" s="8">
        <f t="shared" si="23"/>
        <v>10.795918367346978</v>
      </c>
      <c r="I80" s="8">
        <f t="shared" si="24"/>
        <v>10.795918367346978</v>
      </c>
      <c r="J80" s="1"/>
      <c r="K80" s="10" t="s">
        <v>5</v>
      </c>
      <c r="L80" s="10">
        <f>SUM(L72:L78)</f>
        <v>207</v>
      </c>
      <c r="M80" s="10">
        <f>SUM(M72:M78)</f>
        <v>7</v>
      </c>
      <c r="N80" s="10"/>
      <c r="O80" s="18">
        <f>SUM(O72:O78)</f>
        <v>7.571428571428573</v>
      </c>
      <c r="P80" s="10"/>
      <c r="Q80" s="18">
        <f>SUM(Q72:Q78)</f>
        <v>10.214285714285715</v>
      </c>
      <c r="R80" s="18">
        <f>SUM(R72:R78)</f>
        <v>10.214285714285715</v>
      </c>
      <c r="T80" s="1"/>
      <c r="U80" s="1"/>
    </row>
    <row r="81" spans="2:18" x14ac:dyDescent="0.25">
      <c r="B81" s="4"/>
      <c r="C81" s="4">
        <v>67</v>
      </c>
      <c r="D81" s="4">
        <v>2</v>
      </c>
      <c r="E81" s="7">
        <f t="shared" si="20"/>
        <v>2.2857142857142918</v>
      </c>
      <c r="F81" s="7">
        <f t="shared" si="21"/>
        <v>4.5714285714285836</v>
      </c>
      <c r="G81" s="7">
        <f t="shared" si="22"/>
        <v>-2.2857142857142918</v>
      </c>
      <c r="H81" s="8">
        <f t="shared" si="23"/>
        <v>5.2244897959183954</v>
      </c>
      <c r="I81" s="8">
        <f t="shared" si="24"/>
        <v>10.448979591836791</v>
      </c>
      <c r="J81" s="1"/>
      <c r="K81" s="10" t="s">
        <v>11</v>
      </c>
      <c r="L81" s="18">
        <f>AVERAGE(L72:L78)</f>
        <v>29.571428571428573</v>
      </c>
      <c r="M81" s="10"/>
      <c r="N81" s="10"/>
      <c r="O81" s="10"/>
      <c r="P81" s="10"/>
      <c r="Q81" s="10"/>
      <c r="R81" s="10"/>
    </row>
    <row r="82" spans="2:18" x14ac:dyDescent="0.25">
      <c r="B82" s="4"/>
      <c r="C82" s="4">
        <v>68</v>
      </c>
      <c r="D82" s="4">
        <v>4</v>
      </c>
      <c r="E82" s="7">
        <f t="shared" si="20"/>
        <v>1.2857142857142918</v>
      </c>
      <c r="F82" s="7">
        <f t="shared" si="21"/>
        <v>5.1428571428571672</v>
      </c>
      <c r="G82" s="7">
        <f t="shared" si="22"/>
        <v>-1.2857142857142918</v>
      </c>
      <c r="H82" s="8">
        <f t="shared" si="23"/>
        <v>1.6530612244898115</v>
      </c>
      <c r="I82" s="8">
        <f t="shared" si="24"/>
        <v>6.6122448979592461</v>
      </c>
      <c r="J82" s="1"/>
      <c r="K82" s="10" t="s">
        <v>12</v>
      </c>
      <c r="L82" s="18">
        <f>O80/M80</f>
        <v>1.0816326530612248</v>
      </c>
      <c r="M82" s="10"/>
      <c r="N82" s="10"/>
      <c r="O82" s="10"/>
      <c r="P82" s="10"/>
      <c r="Q82" s="10"/>
      <c r="R82" s="10"/>
    </row>
    <row r="83" spans="2:18" x14ac:dyDescent="0.25">
      <c r="B83" s="4"/>
      <c r="C83" s="4">
        <v>69</v>
      </c>
      <c r="D83" s="4">
        <v>2</v>
      </c>
      <c r="E83" s="7">
        <f t="shared" si="20"/>
        <v>0.2857142857142918</v>
      </c>
      <c r="F83" s="7">
        <f t="shared" si="21"/>
        <v>0.57142857142858361</v>
      </c>
      <c r="G83" s="7">
        <f t="shared" si="22"/>
        <v>-0.2857142857142918</v>
      </c>
      <c r="H83" s="8">
        <f t="shared" si="23"/>
        <v>8.1632653061227967E-2</v>
      </c>
      <c r="I83" s="8">
        <f t="shared" si="24"/>
        <v>0.16326530612245593</v>
      </c>
      <c r="J83" s="1"/>
      <c r="K83" s="10" t="s">
        <v>16</v>
      </c>
      <c r="L83" s="18">
        <f>R80/M80</f>
        <v>1.4591836734693879</v>
      </c>
      <c r="M83" s="10"/>
      <c r="N83" s="10"/>
      <c r="O83" s="10"/>
      <c r="P83" s="10"/>
      <c r="Q83" s="10"/>
      <c r="R83" s="10"/>
    </row>
    <row r="84" spans="2:18" x14ac:dyDescent="0.25">
      <c r="B84" s="4"/>
      <c r="C84" s="4">
        <v>70</v>
      </c>
      <c r="D84" s="4">
        <v>5</v>
      </c>
      <c r="E84" s="7">
        <f t="shared" si="20"/>
        <v>0.7142857142857082</v>
      </c>
      <c r="F84" s="7">
        <f t="shared" si="21"/>
        <v>3.571428571428541</v>
      </c>
      <c r="G84" s="7">
        <f t="shared" si="22"/>
        <v>0.7142857142857082</v>
      </c>
      <c r="H84" s="8">
        <f t="shared" si="23"/>
        <v>0.51020408163264441</v>
      </c>
      <c r="I84" s="8">
        <f t="shared" si="24"/>
        <v>2.5510204081632222</v>
      </c>
      <c r="J84" s="1"/>
      <c r="K84" s="10" t="s">
        <v>14</v>
      </c>
      <c r="L84" s="18">
        <f>SQRT(L83)</f>
        <v>1.2079667518062689</v>
      </c>
      <c r="M84" s="10"/>
      <c r="N84" s="10"/>
      <c r="O84" s="10"/>
      <c r="P84" s="10"/>
      <c r="Q84" s="10"/>
      <c r="R84" s="10"/>
    </row>
    <row r="85" spans="2:18" x14ac:dyDescent="0.25">
      <c r="B85" s="4"/>
      <c r="C85" s="4">
        <v>71</v>
      </c>
      <c r="D85" s="4">
        <v>2</v>
      </c>
      <c r="E85" s="7">
        <f t="shared" si="20"/>
        <v>1.7142857142857082</v>
      </c>
      <c r="F85" s="7">
        <f t="shared" si="21"/>
        <v>3.4285714285714164</v>
      </c>
      <c r="G85" s="7">
        <f t="shared" si="22"/>
        <v>1.7142857142857082</v>
      </c>
      <c r="H85" s="8">
        <f t="shared" si="23"/>
        <v>2.9387755102040609</v>
      </c>
      <c r="I85" s="8">
        <f t="shared" si="24"/>
        <v>5.8775510204081218</v>
      </c>
      <c r="J85" s="1"/>
      <c r="K85" s="10" t="s">
        <v>25</v>
      </c>
      <c r="L85" s="24">
        <f>L84/L80</f>
        <v>5.8355881729771448E-3</v>
      </c>
      <c r="M85" s="10"/>
      <c r="N85" s="10"/>
      <c r="O85" s="10"/>
      <c r="P85" s="10"/>
      <c r="Q85" s="10"/>
      <c r="R85" s="10"/>
    </row>
    <row r="86" spans="2:18" x14ac:dyDescent="0.25">
      <c r="B86" s="4"/>
      <c r="C86" s="4">
        <v>72</v>
      </c>
      <c r="D86" s="4">
        <v>3</v>
      </c>
      <c r="E86" s="7">
        <f t="shared" si="20"/>
        <v>2.7142857142857082</v>
      </c>
      <c r="F86" s="7">
        <f t="shared" si="21"/>
        <v>8.1428571428571246</v>
      </c>
      <c r="G86" s="7">
        <f t="shared" si="22"/>
        <v>2.7142857142857082</v>
      </c>
      <c r="H86" s="8">
        <f t="shared" si="23"/>
        <v>7.3673469387754773</v>
      </c>
      <c r="I86" s="8">
        <f t="shared" si="24"/>
        <v>22.102040816326433</v>
      </c>
      <c r="J86" s="1"/>
      <c r="K86" s="1"/>
      <c r="L86" s="1"/>
    </row>
    <row r="87" spans="2:18" x14ac:dyDescent="0.25">
      <c r="B87" s="4"/>
      <c r="C87" s="4">
        <v>73</v>
      </c>
      <c r="D87" s="4">
        <v>2</v>
      </c>
      <c r="E87" s="7">
        <f t="shared" si="20"/>
        <v>3.7142857142857082</v>
      </c>
      <c r="F87" s="7">
        <f t="shared" si="21"/>
        <v>7.4285714285714164</v>
      </c>
      <c r="G87" s="7">
        <f t="shared" si="22"/>
        <v>3.7142857142857082</v>
      </c>
      <c r="H87" s="8">
        <f t="shared" si="23"/>
        <v>13.795918367346893</v>
      </c>
      <c r="I87" s="8">
        <f t="shared" si="24"/>
        <v>27.591836734693786</v>
      </c>
      <c r="J87" s="1"/>
      <c r="K87" s="4" t="s">
        <v>33</v>
      </c>
      <c r="L87" s="10" t="s">
        <v>4</v>
      </c>
      <c r="M87" s="10" t="s">
        <v>2</v>
      </c>
      <c r="N87" s="10" t="s">
        <v>19</v>
      </c>
      <c r="O87" s="10" t="s">
        <v>20</v>
      </c>
      <c r="P87" s="10" t="s">
        <v>7</v>
      </c>
      <c r="Q87" s="10" t="s">
        <v>8</v>
      </c>
      <c r="R87" s="10" t="s">
        <v>26</v>
      </c>
    </row>
    <row r="88" spans="2:18" x14ac:dyDescent="0.25">
      <c r="B88" s="4"/>
      <c r="C88" s="4">
        <v>74</v>
      </c>
      <c r="D88" s="4">
        <v>2</v>
      </c>
      <c r="E88" s="7">
        <f t="shared" si="20"/>
        <v>4.7142857142857082</v>
      </c>
      <c r="F88" s="7">
        <f t="shared" si="21"/>
        <v>9.4285714285714164</v>
      </c>
      <c r="G88" s="7">
        <f t="shared" si="22"/>
        <v>4.7142857142857082</v>
      </c>
      <c r="H88" s="8">
        <f t="shared" si="23"/>
        <v>22.224489795918309</v>
      </c>
      <c r="I88" s="8">
        <f t="shared" si="24"/>
        <v>44.448979591836618</v>
      </c>
      <c r="J88" s="1"/>
      <c r="K88" s="4"/>
      <c r="L88" s="4">
        <v>28.5</v>
      </c>
      <c r="M88" s="4">
        <v>1</v>
      </c>
      <c r="N88" s="4">
        <f>ABS(L88-$L$97)</f>
        <v>0</v>
      </c>
      <c r="O88" s="4">
        <f>N88*M88</f>
        <v>0</v>
      </c>
      <c r="P88" s="4">
        <f>L88-$L$97</f>
        <v>0</v>
      </c>
      <c r="Q88" s="4">
        <f>P88*P88</f>
        <v>0</v>
      </c>
      <c r="R88" s="4">
        <f>Q88*M88</f>
        <v>0</v>
      </c>
    </row>
    <row r="89" spans="2:18" x14ac:dyDescent="0.25">
      <c r="B89" s="4"/>
      <c r="C89" s="4">
        <v>75</v>
      </c>
      <c r="D89" s="4">
        <v>3</v>
      </c>
      <c r="E89" s="7">
        <f t="shared" si="20"/>
        <v>5.7142857142857082</v>
      </c>
      <c r="F89" s="7">
        <f t="shared" si="21"/>
        <v>17.142857142857125</v>
      </c>
      <c r="G89" s="7">
        <f t="shared" si="22"/>
        <v>5.7142857142857082</v>
      </c>
      <c r="H89" s="8">
        <f t="shared" si="23"/>
        <v>32.653061224489726</v>
      </c>
      <c r="I89" s="8">
        <f t="shared" si="24"/>
        <v>97.95918367346917</v>
      </c>
      <c r="J89" s="1"/>
      <c r="K89" s="4"/>
      <c r="L89" s="4">
        <v>27</v>
      </c>
      <c r="M89" s="4">
        <v>1</v>
      </c>
      <c r="N89" s="4">
        <f t="shared" ref="N89:N94" si="30">ABS(L89-$L$97)</f>
        <v>1.5</v>
      </c>
      <c r="O89" s="4">
        <f t="shared" ref="O89:O94" si="31">N89*M89</f>
        <v>1.5</v>
      </c>
      <c r="P89" s="4">
        <f>L89-$L$97</f>
        <v>-1.5</v>
      </c>
      <c r="Q89" s="4">
        <f t="shared" ref="Q89:Q94" si="32">P89*P89</f>
        <v>2.25</v>
      </c>
      <c r="R89" s="4">
        <f t="shared" ref="R89:R94" si="33">Q89*M89</f>
        <v>2.25</v>
      </c>
    </row>
    <row r="90" spans="2:18" x14ac:dyDescent="0.25">
      <c r="B90" s="4"/>
      <c r="C90" s="4">
        <v>76</v>
      </c>
      <c r="D90" s="4">
        <v>2</v>
      </c>
      <c r="E90" s="7">
        <f t="shared" si="20"/>
        <v>6.7142857142857082</v>
      </c>
      <c r="F90" s="7">
        <f t="shared" si="21"/>
        <v>13.428571428571416</v>
      </c>
      <c r="G90" s="7">
        <f t="shared" si="22"/>
        <v>6.7142857142857082</v>
      </c>
      <c r="H90" s="8">
        <f t="shared" si="23"/>
        <v>45.081632653061142</v>
      </c>
      <c r="I90" s="8">
        <f t="shared" si="24"/>
        <v>90.163265306122284</v>
      </c>
      <c r="J90" s="1"/>
      <c r="K90" s="4"/>
      <c r="L90" s="4">
        <v>28</v>
      </c>
      <c r="M90" s="4">
        <v>1</v>
      </c>
      <c r="N90" s="4">
        <f t="shared" si="30"/>
        <v>0.5</v>
      </c>
      <c r="O90" s="4">
        <f t="shared" si="31"/>
        <v>0.5</v>
      </c>
      <c r="P90" s="4">
        <f t="shared" ref="P89:P94" si="34">L90-$L$97</f>
        <v>-0.5</v>
      </c>
      <c r="Q90" s="4">
        <f t="shared" si="32"/>
        <v>0.25</v>
      </c>
      <c r="R90" s="4">
        <f t="shared" si="33"/>
        <v>0.25</v>
      </c>
    </row>
    <row r="91" spans="2:18" x14ac:dyDescent="0.25">
      <c r="B91" s="4"/>
      <c r="C91" s="4">
        <v>77</v>
      </c>
      <c r="D91" s="4">
        <v>1</v>
      </c>
      <c r="E91" s="7">
        <f t="shared" si="20"/>
        <v>7.7142857142857082</v>
      </c>
      <c r="F91" s="7">
        <f t="shared" si="21"/>
        <v>7.7142857142857082</v>
      </c>
      <c r="G91" s="7">
        <f t="shared" si="22"/>
        <v>7.7142857142857082</v>
      </c>
      <c r="H91" s="8">
        <f t="shared" si="23"/>
        <v>59.510204081632558</v>
      </c>
      <c r="I91" s="8">
        <f t="shared" si="24"/>
        <v>59.510204081632558</v>
      </c>
      <c r="J91" s="1"/>
      <c r="K91" s="4"/>
      <c r="L91" s="4">
        <v>29</v>
      </c>
      <c r="M91" s="4">
        <v>1</v>
      </c>
      <c r="N91" s="4">
        <f t="shared" si="30"/>
        <v>0.5</v>
      </c>
      <c r="O91" s="4">
        <f t="shared" si="31"/>
        <v>0.5</v>
      </c>
      <c r="P91" s="4">
        <f t="shared" si="34"/>
        <v>0.5</v>
      </c>
      <c r="Q91" s="4">
        <f t="shared" si="32"/>
        <v>0.25</v>
      </c>
      <c r="R91" s="4">
        <f t="shared" si="33"/>
        <v>0.25</v>
      </c>
    </row>
    <row r="92" spans="2:18" x14ac:dyDescent="0.25">
      <c r="B92" s="4"/>
      <c r="C92" s="4">
        <v>78</v>
      </c>
      <c r="D92" s="4">
        <v>1</v>
      </c>
      <c r="E92" s="7">
        <f t="shared" si="20"/>
        <v>8.7142857142857082</v>
      </c>
      <c r="F92" s="7">
        <f t="shared" si="21"/>
        <v>8.7142857142857082</v>
      </c>
      <c r="G92" s="7">
        <f t="shared" si="22"/>
        <v>8.7142857142857082</v>
      </c>
      <c r="H92" s="8">
        <f t="shared" si="23"/>
        <v>75.938775510203982</v>
      </c>
      <c r="I92" s="8">
        <f t="shared" si="24"/>
        <v>75.938775510203982</v>
      </c>
      <c r="J92" s="1"/>
      <c r="K92" s="4"/>
      <c r="L92" s="4">
        <v>30</v>
      </c>
      <c r="M92" s="4">
        <v>1</v>
      </c>
      <c r="N92" s="4">
        <f t="shared" si="30"/>
        <v>1.5</v>
      </c>
      <c r="O92" s="4">
        <f t="shared" si="31"/>
        <v>1.5</v>
      </c>
      <c r="P92" s="4">
        <f t="shared" si="34"/>
        <v>1.5</v>
      </c>
      <c r="Q92" s="4">
        <f t="shared" si="32"/>
        <v>2.25</v>
      </c>
      <c r="R92" s="4">
        <f t="shared" si="33"/>
        <v>2.25</v>
      </c>
    </row>
    <row r="93" spans="2:18" x14ac:dyDescent="0.25">
      <c r="B93" s="4"/>
      <c r="C93" s="4">
        <v>79</v>
      </c>
      <c r="D93" s="4">
        <v>2</v>
      </c>
      <c r="E93" s="7">
        <f t="shared" si="20"/>
        <v>9.7142857142857082</v>
      </c>
      <c r="F93" s="7">
        <f t="shared" si="21"/>
        <v>19.428571428571416</v>
      </c>
      <c r="G93" s="7">
        <f t="shared" si="22"/>
        <v>9.7142857142857082</v>
      </c>
      <c r="H93" s="8">
        <f t="shared" si="23"/>
        <v>94.367346938775398</v>
      </c>
      <c r="I93" s="8">
        <f t="shared" si="24"/>
        <v>188.7346938775508</v>
      </c>
      <c r="J93" s="1"/>
      <c r="K93" s="4"/>
      <c r="L93" s="4">
        <v>28</v>
      </c>
      <c r="M93" s="4">
        <v>1</v>
      </c>
      <c r="N93" s="4">
        <f t="shared" si="30"/>
        <v>0.5</v>
      </c>
      <c r="O93" s="4">
        <f t="shared" si="31"/>
        <v>0.5</v>
      </c>
      <c r="P93" s="4">
        <f t="shared" si="34"/>
        <v>-0.5</v>
      </c>
      <c r="Q93" s="4">
        <f t="shared" si="32"/>
        <v>0.25</v>
      </c>
      <c r="R93" s="4">
        <f t="shared" si="33"/>
        <v>0.25</v>
      </c>
    </row>
    <row r="94" spans="2:18" x14ac:dyDescent="0.25">
      <c r="B94" s="4"/>
      <c r="C94" s="4">
        <v>80</v>
      </c>
      <c r="D94" s="4">
        <v>1</v>
      </c>
      <c r="E94" s="7">
        <f t="shared" si="20"/>
        <v>10.714285714285708</v>
      </c>
      <c r="F94" s="7">
        <f t="shared" si="21"/>
        <v>10.714285714285708</v>
      </c>
      <c r="G94" s="7">
        <f t="shared" si="22"/>
        <v>10.714285714285708</v>
      </c>
      <c r="H94" s="8">
        <f t="shared" si="23"/>
        <v>114.79591836734681</v>
      </c>
      <c r="I94" s="8">
        <f t="shared" si="24"/>
        <v>114.79591836734681</v>
      </c>
      <c r="J94" s="1"/>
      <c r="K94" s="4"/>
      <c r="L94" s="4">
        <v>29</v>
      </c>
      <c r="M94" s="4">
        <v>1</v>
      </c>
      <c r="N94" s="4">
        <f t="shared" si="30"/>
        <v>0.5</v>
      </c>
      <c r="O94" s="4">
        <f t="shared" si="31"/>
        <v>0.5</v>
      </c>
      <c r="P94" s="4">
        <f t="shared" si="34"/>
        <v>0.5</v>
      </c>
      <c r="Q94" s="4">
        <f t="shared" si="32"/>
        <v>0.25</v>
      </c>
      <c r="R94" s="4">
        <f t="shared" si="33"/>
        <v>0.25</v>
      </c>
    </row>
    <row r="95" spans="2:18" x14ac:dyDescent="0.25">
      <c r="B95" s="4"/>
      <c r="C95" s="4">
        <v>82</v>
      </c>
      <c r="D95" s="4">
        <v>1</v>
      </c>
      <c r="E95" s="7">
        <f t="shared" si="20"/>
        <v>12.714285714285708</v>
      </c>
      <c r="F95" s="7">
        <f t="shared" si="21"/>
        <v>12.714285714285708</v>
      </c>
      <c r="G95" s="7">
        <f t="shared" si="22"/>
        <v>12.714285714285708</v>
      </c>
      <c r="H95" s="8">
        <f t="shared" si="23"/>
        <v>161.65306122448965</v>
      </c>
      <c r="I95" s="8">
        <f t="shared" si="24"/>
        <v>161.65306122448965</v>
      </c>
      <c r="J95" s="1"/>
      <c r="K95" s="1"/>
      <c r="L95" s="1"/>
    </row>
    <row r="96" spans="2:18" x14ac:dyDescent="0.25">
      <c r="B96" s="11"/>
      <c r="C96" s="11">
        <v>83</v>
      </c>
      <c r="D96" s="11">
        <v>1</v>
      </c>
      <c r="E96" s="20">
        <f t="shared" si="20"/>
        <v>13.714285714285708</v>
      </c>
      <c r="F96" s="20">
        <f t="shared" si="21"/>
        <v>13.714285714285708</v>
      </c>
      <c r="G96" s="20">
        <f t="shared" si="22"/>
        <v>13.714285714285708</v>
      </c>
      <c r="H96" s="21">
        <f t="shared" si="23"/>
        <v>188.08163265306106</v>
      </c>
      <c r="I96" s="21">
        <f t="shared" si="24"/>
        <v>188.08163265306106</v>
      </c>
      <c r="J96" s="1"/>
      <c r="K96" s="4" t="s">
        <v>5</v>
      </c>
      <c r="L96" s="4">
        <f>SUM(L88:L94)</f>
        <v>199.5</v>
      </c>
      <c r="M96" s="4">
        <f>SUM(M88:M94)</f>
        <v>7</v>
      </c>
      <c r="N96" s="4"/>
      <c r="O96" s="4">
        <f>SUM(O88:O94)</f>
        <v>5</v>
      </c>
      <c r="P96" s="4"/>
      <c r="Q96" s="4">
        <f>SUM(Q88:Q94)</f>
        <v>5.5</v>
      </c>
      <c r="R96" s="4">
        <f>SUM(R88:R94)</f>
        <v>5.5</v>
      </c>
    </row>
    <row r="97" spans="1:19" x14ac:dyDescent="0.25">
      <c r="B97" s="4"/>
      <c r="C97" s="4">
        <v>85</v>
      </c>
      <c r="D97" s="4">
        <v>1</v>
      </c>
      <c r="E97" s="7">
        <f t="shared" si="20"/>
        <v>15.714285714285708</v>
      </c>
      <c r="F97" s="7">
        <f t="shared" si="21"/>
        <v>15.714285714285708</v>
      </c>
      <c r="G97" s="7">
        <f t="shared" si="22"/>
        <v>15.714285714285708</v>
      </c>
      <c r="H97" s="8">
        <f t="shared" si="23"/>
        <v>246.9387755102039</v>
      </c>
      <c r="I97" s="8">
        <f t="shared" si="24"/>
        <v>246.9387755102039</v>
      </c>
      <c r="J97" s="1"/>
      <c r="K97" s="4" t="s">
        <v>11</v>
      </c>
      <c r="L97" s="4">
        <f>AVERAGE(L88:L94)</f>
        <v>28.5</v>
      </c>
      <c r="M97" s="4"/>
      <c r="N97" s="4"/>
      <c r="O97" s="4"/>
      <c r="P97" s="4"/>
      <c r="Q97" s="4"/>
      <c r="R97" s="4"/>
    </row>
    <row r="98" spans="1:19" x14ac:dyDescent="0.25">
      <c r="A98" s="3"/>
      <c r="B98" s="2"/>
      <c r="C98" s="2"/>
      <c r="D98" s="2"/>
      <c r="E98" s="2"/>
      <c r="F98" s="2"/>
      <c r="G98" s="2"/>
      <c r="H98" s="2"/>
      <c r="I98" s="2"/>
      <c r="J98" s="1"/>
      <c r="K98" s="4" t="s">
        <v>12</v>
      </c>
      <c r="L98" s="7">
        <f>O96/M96</f>
        <v>0.7142857142857143</v>
      </c>
      <c r="M98" s="4"/>
      <c r="N98" s="4"/>
      <c r="O98" s="4"/>
      <c r="P98" s="4"/>
      <c r="Q98" s="4"/>
      <c r="R98" s="4"/>
    </row>
    <row r="99" spans="1:19" x14ac:dyDescent="0.25">
      <c r="B99" s="4" t="s">
        <v>5</v>
      </c>
      <c r="C99" s="4">
        <f>SUM(C70:C97)</f>
        <v>1940</v>
      </c>
      <c r="D99" s="4">
        <f>SUM(D70:D97)</f>
        <v>50</v>
      </c>
      <c r="E99" s="4"/>
      <c r="F99" s="7">
        <f>SUM(F70:F97)</f>
        <v>285.85714285714283</v>
      </c>
      <c r="G99" s="4"/>
      <c r="H99" s="8">
        <f>SUM(H70:H97)</f>
        <v>2195.7142857142853</v>
      </c>
      <c r="I99" s="8">
        <f>SUM(I70:I97)</f>
        <v>2605.3673469387754</v>
      </c>
      <c r="J99" s="1"/>
      <c r="K99" s="4" t="s">
        <v>16</v>
      </c>
      <c r="L99" s="7">
        <f>R96/M96</f>
        <v>0.7857142857142857</v>
      </c>
      <c r="M99" s="4"/>
      <c r="N99" s="4"/>
      <c r="O99" s="4"/>
      <c r="P99" s="4"/>
      <c r="Q99" s="4"/>
      <c r="R99" s="4"/>
    </row>
    <row r="100" spans="1:19" x14ac:dyDescent="0.25">
      <c r="B100" s="4" t="s">
        <v>22</v>
      </c>
      <c r="C100" s="7">
        <f>AVERAGE(C70:C97)</f>
        <v>69.285714285714292</v>
      </c>
      <c r="D100" s="4"/>
      <c r="E100" s="4"/>
      <c r="F100" s="4"/>
      <c r="G100" s="4"/>
      <c r="H100" s="4"/>
      <c r="I100" s="4"/>
      <c r="J100" s="1"/>
      <c r="K100" s="4" t="s">
        <v>14</v>
      </c>
      <c r="L100" s="7">
        <f>SQRT(L99)</f>
        <v>0.88640526042791834</v>
      </c>
      <c r="M100" s="4"/>
      <c r="N100" s="4"/>
      <c r="O100" s="4"/>
      <c r="P100" s="4"/>
      <c r="Q100" s="4"/>
      <c r="R100" s="4"/>
    </row>
    <row r="101" spans="1:19" x14ac:dyDescent="0.25">
      <c r="B101" s="4" t="s">
        <v>23</v>
      </c>
      <c r="C101" s="15">
        <f>F99/D99</f>
        <v>5.7171428571428571</v>
      </c>
      <c r="D101" s="5"/>
      <c r="E101" s="5"/>
      <c r="F101" s="5"/>
      <c r="G101" s="5"/>
      <c r="H101" s="5"/>
      <c r="I101" s="5"/>
      <c r="K101" s="4" t="s">
        <v>25</v>
      </c>
      <c r="L101" s="17">
        <f>L100/L97</f>
        <v>3.1101938962383099E-2</v>
      </c>
      <c r="M101" s="4"/>
      <c r="N101" s="4"/>
      <c r="O101" s="4"/>
      <c r="P101" s="4"/>
      <c r="Q101" s="4"/>
      <c r="R101" s="4"/>
    </row>
    <row r="102" spans="1:19" x14ac:dyDescent="0.25">
      <c r="B102" s="4" t="s">
        <v>16</v>
      </c>
      <c r="C102" s="15">
        <f>I99/D99</f>
        <v>52.107346938775507</v>
      </c>
      <c r="D102" s="5"/>
      <c r="E102" s="5"/>
      <c r="F102" s="5"/>
      <c r="G102" s="5"/>
      <c r="H102" s="5"/>
      <c r="I102" s="5"/>
    </row>
    <row r="103" spans="1:19" x14ac:dyDescent="0.25">
      <c r="B103" s="4" t="s">
        <v>17</v>
      </c>
      <c r="C103" s="15">
        <f>SQRT(C102)</f>
        <v>7.2185418845342655</v>
      </c>
      <c r="D103" s="5"/>
      <c r="E103" s="5"/>
      <c r="F103" s="5"/>
      <c r="G103" s="5"/>
      <c r="H103" s="5"/>
      <c r="I103" s="5"/>
    </row>
    <row r="104" spans="1:19" x14ac:dyDescent="0.25">
      <c r="B104" s="4" t="s">
        <v>29</v>
      </c>
      <c r="C104" s="16">
        <f>C103/C100</f>
        <v>0.10418514060152548</v>
      </c>
      <c r="D104" s="5"/>
      <c r="E104" s="5"/>
      <c r="F104" s="5"/>
      <c r="G104" s="5"/>
      <c r="H104" s="5"/>
      <c r="I104" s="5"/>
    </row>
    <row r="107" spans="1:19" x14ac:dyDescent="0.25">
      <c r="B107" s="14" t="s">
        <v>35</v>
      </c>
      <c r="C107" s="4" t="s">
        <v>36</v>
      </c>
      <c r="D107" s="4" t="s">
        <v>2</v>
      </c>
      <c r="E107" s="4" t="s">
        <v>19</v>
      </c>
      <c r="F107" s="4" t="s">
        <v>7</v>
      </c>
      <c r="G107" s="4" t="s">
        <v>8</v>
      </c>
      <c r="I107" s="14" t="s">
        <v>39</v>
      </c>
      <c r="J107" s="4" t="s">
        <v>36</v>
      </c>
      <c r="K107" s="4" t="s">
        <v>2</v>
      </c>
      <c r="L107" s="4" t="s">
        <v>19</v>
      </c>
      <c r="M107" s="4" t="s">
        <v>7</v>
      </c>
      <c r="N107" s="4" t="s">
        <v>8</v>
      </c>
      <c r="P107" s="14" t="s">
        <v>40</v>
      </c>
      <c r="Q107" s="4" t="s">
        <v>36</v>
      </c>
      <c r="R107" s="4" t="s">
        <v>2</v>
      </c>
      <c r="S107" s="4" t="s">
        <v>19</v>
      </c>
    </row>
    <row r="108" spans="1:19" x14ac:dyDescent="0.25">
      <c r="B108" s="4"/>
      <c r="C108" s="4">
        <v>20</v>
      </c>
      <c r="D108" s="4">
        <v>1</v>
      </c>
      <c r="E108" s="4">
        <f>ABS(C108-$C$117)</f>
        <v>3</v>
      </c>
      <c r="F108" s="4">
        <f>C108-$C$117</f>
        <v>-3</v>
      </c>
      <c r="G108" s="4">
        <f>F108*F108</f>
        <v>9</v>
      </c>
      <c r="I108" s="5"/>
      <c r="J108" s="5">
        <v>75</v>
      </c>
      <c r="K108" s="5">
        <v>1</v>
      </c>
      <c r="L108" s="5">
        <f>ABS(J108-$J$118)</f>
        <v>10</v>
      </c>
      <c r="M108" s="5">
        <f>J108-$J$118</f>
        <v>-10</v>
      </c>
      <c r="N108" s="5">
        <f>M108*M108</f>
        <v>100</v>
      </c>
      <c r="P108" s="4"/>
      <c r="Q108" s="4">
        <v>25</v>
      </c>
      <c r="R108" s="4">
        <v>1</v>
      </c>
      <c r="S108" s="7">
        <f>ABS(Q108-$Q$117)</f>
        <v>3.8571428571428577</v>
      </c>
    </row>
    <row r="109" spans="1:19" x14ac:dyDescent="0.25">
      <c r="B109" s="4"/>
      <c r="C109" s="4">
        <v>21</v>
      </c>
      <c r="D109" s="4">
        <v>1</v>
      </c>
      <c r="E109" s="4">
        <f t="shared" ref="E109:E114" si="35">ABS(C109-$C$117)</f>
        <v>2</v>
      </c>
      <c r="F109" s="4">
        <f t="shared" ref="F109:F114" si="36">C109-$C$117</f>
        <v>-2</v>
      </c>
      <c r="G109" s="4">
        <f t="shared" ref="G109:G114" si="37">F109*F109</f>
        <v>4</v>
      </c>
      <c r="I109" s="5"/>
      <c r="J109" s="5">
        <v>80</v>
      </c>
      <c r="K109" s="5">
        <v>1</v>
      </c>
      <c r="L109" s="5">
        <f t="shared" ref="L109:L115" si="38">ABS(J109-$J$118)</f>
        <v>5</v>
      </c>
      <c r="M109" s="5">
        <f t="shared" ref="M109:M115" si="39">J109-$J$118</f>
        <v>-5</v>
      </c>
      <c r="N109" s="5">
        <f t="shared" ref="N109:N115" si="40">M109*M109</f>
        <v>25</v>
      </c>
      <c r="P109" s="4"/>
      <c r="Q109" s="4">
        <v>27</v>
      </c>
      <c r="R109" s="4">
        <v>1</v>
      </c>
      <c r="S109" s="7">
        <f t="shared" ref="S109:S114" si="41">ABS(Q109-$Q$117)</f>
        <v>1.8571428571428577</v>
      </c>
    </row>
    <row r="110" spans="1:19" x14ac:dyDescent="0.25">
      <c r="B110" s="4"/>
      <c r="C110" s="4">
        <v>22</v>
      </c>
      <c r="D110" s="4">
        <v>1</v>
      </c>
      <c r="E110" s="4">
        <f t="shared" si="35"/>
        <v>1</v>
      </c>
      <c r="F110" s="4">
        <f t="shared" si="36"/>
        <v>-1</v>
      </c>
      <c r="G110" s="4">
        <f t="shared" si="37"/>
        <v>1</v>
      </c>
      <c r="I110" s="5"/>
      <c r="J110" s="5">
        <v>84</v>
      </c>
      <c r="K110" s="5">
        <v>1</v>
      </c>
      <c r="L110" s="5">
        <f t="shared" si="38"/>
        <v>1</v>
      </c>
      <c r="M110" s="5">
        <f t="shared" si="39"/>
        <v>-1</v>
      </c>
      <c r="N110" s="5">
        <f t="shared" si="40"/>
        <v>1</v>
      </c>
      <c r="P110" s="4"/>
      <c r="Q110" s="4">
        <v>28</v>
      </c>
      <c r="R110" s="4">
        <v>1</v>
      </c>
      <c r="S110" s="7">
        <f t="shared" si="41"/>
        <v>0.85714285714285765</v>
      </c>
    </row>
    <row r="111" spans="1:19" x14ac:dyDescent="0.25">
      <c r="B111" s="4"/>
      <c r="C111" s="4">
        <v>23</v>
      </c>
      <c r="D111" s="4">
        <v>1</v>
      </c>
      <c r="E111" s="4">
        <f t="shared" si="35"/>
        <v>0</v>
      </c>
      <c r="F111" s="4">
        <f t="shared" si="36"/>
        <v>0</v>
      </c>
      <c r="G111" s="4">
        <f t="shared" si="37"/>
        <v>0</v>
      </c>
      <c r="I111" s="5"/>
      <c r="J111" s="5">
        <v>85</v>
      </c>
      <c r="K111" s="5">
        <v>1</v>
      </c>
      <c r="L111" s="5">
        <f t="shared" si="38"/>
        <v>0</v>
      </c>
      <c r="M111" s="5">
        <f t="shared" si="39"/>
        <v>0</v>
      </c>
      <c r="N111" s="5">
        <f t="shared" si="40"/>
        <v>0</v>
      </c>
      <c r="P111" s="4"/>
      <c r="Q111" s="4">
        <v>29</v>
      </c>
      <c r="R111" s="4">
        <v>1</v>
      </c>
      <c r="S111" s="7">
        <f t="shared" si="41"/>
        <v>0.14285714285714235</v>
      </c>
    </row>
    <row r="112" spans="1:19" x14ac:dyDescent="0.25">
      <c r="B112" s="4"/>
      <c r="C112" s="4">
        <v>24</v>
      </c>
      <c r="D112" s="4">
        <v>1</v>
      </c>
      <c r="E112" s="4">
        <f t="shared" si="35"/>
        <v>1</v>
      </c>
      <c r="F112" s="4">
        <f t="shared" si="36"/>
        <v>1</v>
      </c>
      <c r="G112" s="4">
        <f t="shared" si="37"/>
        <v>1</v>
      </c>
      <c r="I112" s="5"/>
      <c r="J112" s="5">
        <v>86</v>
      </c>
      <c r="K112" s="5">
        <v>1</v>
      </c>
      <c r="L112" s="5">
        <f t="shared" si="38"/>
        <v>1</v>
      </c>
      <c r="M112" s="5">
        <f t="shared" si="39"/>
        <v>1</v>
      </c>
      <c r="N112" s="5">
        <f t="shared" si="40"/>
        <v>1</v>
      </c>
      <c r="P112" s="4"/>
      <c r="Q112" s="4">
        <v>30</v>
      </c>
      <c r="R112" s="4">
        <v>1</v>
      </c>
      <c r="S112" s="7">
        <f t="shared" si="41"/>
        <v>1.1428571428571423</v>
      </c>
    </row>
    <row r="113" spans="2:19" x14ac:dyDescent="0.25">
      <c r="B113" s="4"/>
      <c r="C113" s="4">
        <v>25</v>
      </c>
      <c r="D113" s="4">
        <v>1</v>
      </c>
      <c r="E113" s="4">
        <f t="shared" si="35"/>
        <v>2</v>
      </c>
      <c r="F113" s="4">
        <f t="shared" si="36"/>
        <v>2</v>
      </c>
      <c r="G113" s="4">
        <f t="shared" si="37"/>
        <v>4</v>
      </c>
      <c r="I113" s="5"/>
      <c r="J113" s="5">
        <v>88</v>
      </c>
      <c r="K113" s="5">
        <v>1</v>
      </c>
      <c r="L113" s="5">
        <f t="shared" si="38"/>
        <v>3</v>
      </c>
      <c r="M113" s="5">
        <f t="shared" si="39"/>
        <v>3</v>
      </c>
      <c r="N113" s="5">
        <f t="shared" si="40"/>
        <v>9</v>
      </c>
      <c r="P113" s="4"/>
      <c r="Q113" s="4">
        <v>31</v>
      </c>
      <c r="R113" s="4">
        <v>1</v>
      </c>
      <c r="S113" s="7">
        <f t="shared" si="41"/>
        <v>2.1428571428571423</v>
      </c>
    </row>
    <row r="114" spans="2:19" x14ac:dyDescent="0.25">
      <c r="B114" s="4"/>
      <c r="C114" s="4">
        <v>26</v>
      </c>
      <c r="D114" s="4">
        <v>1</v>
      </c>
      <c r="E114" s="4">
        <f t="shared" si="35"/>
        <v>3</v>
      </c>
      <c r="F114" s="4">
        <f t="shared" si="36"/>
        <v>3</v>
      </c>
      <c r="G114" s="4">
        <f t="shared" si="37"/>
        <v>9</v>
      </c>
      <c r="I114" s="5"/>
      <c r="J114" s="5">
        <v>90</v>
      </c>
      <c r="K114" s="5">
        <v>1</v>
      </c>
      <c r="L114" s="5">
        <f t="shared" si="38"/>
        <v>5</v>
      </c>
      <c r="M114" s="5">
        <f t="shared" si="39"/>
        <v>5</v>
      </c>
      <c r="N114" s="5">
        <f t="shared" si="40"/>
        <v>25</v>
      </c>
      <c r="P114" s="4"/>
      <c r="Q114" s="4">
        <v>32</v>
      </c>
      <c r="R114" s="4">
        <v>1</v>
      </c>
      <c r="S114" s="7">
        <f t="shared" si="41"/>
        <v>3.1428571428571423</v>
      </c>
    </row>
    <row r="115" spans="2:19" x14ac:dyDescent="0.25">
      <c r="I115" s="5"/>
      <c r="J115" s="5">
        <v>92</v>
      </c>
      <c r="K115" s="5">
        <v>1</v>
      </c>
      <c r="L115" s="5">
        <f t="shared" si="38"/>
        <v>7</v>
      </c>
      <c r="M115" s="5">
        <f t="shared" si="39"/>
        <v>7</v>
      </c>
      <c r="N115" s="5">
        <f t="shared" si="40"/>
        <v>49</v>
      </c>
    </row>
    <row r="116" spans="2:19" x14ac:dyDescent="0.25">
      <c r="B116" s="10" t="s">
        <v>5</v>
      </c>
      <c r="C116" s="10">
        <f>SUM(C108:C114)</f>
        <v>161</v>
      </c>
      <c r="D116" s="10">
        <f>SUM(D108:D114)</f>
        <v>7</v>
      </c>
      <c r="E116" s="10">
        <f>SUM(E108:E114)</f>
        <v>12</v>
      </c>
      <c r="F116" s="10"/>
      <c r="G116" s="10">
        <f>SUM(G108:G114)</f>
        <v>28</v>
      </c>
      <c r="P116" s="4" t="s">
        <v>5</v>
      </c>
      <c r="Q116" s="4">
        <f>SUM(Q108:Q114)</f>
        <v>202</v>
      </c>
      <c r="R116" s="4">
        <f>SUM(R108:R114)</f>
        <v>7</v>
      </c>
      <c r="S116" s="7">
        <f>SUM(S108:S114)</f>
        <v>13.142857142857142</v>
      </c>
    </row>
    <row r="117" spans="2:19" x14ac:dyDescent="0.25">
      <c r="B117" s="10" t="s">
        <v>22</v>
      </c>
      <c r="C117" s="10">
        <f>AVERAGE(C108:C114)</f>
        <v>23</v>
      </c>
      <c r="D117" s="10"/>
      <c r="E117" s="10"/>
      <c r="F117" s="10"/>
      <c r="G117" s="10"/>
      <c r="I117" s="10" t="s">
        <v>5</v>
      </c>
      <c r="J117" s="5">
        <f>SUM(J108:J115)</f>
        <v>680</v>
      </c>
      <c r="K117" s="5">
        <f>SUM(K108:K115)</f>
        <v>8</v>
      </c>
      <c r="L117" s="5">
        <f>SUM(L108:L115)</f>
        <v>32</v>
      </c>
      <c r="M117" s="5">
        <f>SUM(M108:M115)</f>
        <v>0</v>
      </c>
      <c r="N117" s="5">
        <f>SUM(N108:N115)</f>
        <v>210</v>
      </c>
      <c r="P117" s="4" t="s">
        <v>22</v>
      </c>
      <c r="Q117" s="7">
        <f>AVERAGE(Q108:Q114)</f>
        <v>28.857142857142858</v>
      </c>
      <c r="R117" s="4"/>
      <c r="S117" s="4"/>
    </row>
    <row r="118" spans="2:19" x14ac:dyDescent="0.25">
      <c r="B118" s="10" t="s">
        <v>23</v>
      </c>
      <c r="C118" s="18">
        <f>E116/D116</f>
        <v>1.7142857142857142</v>
      </c>
      <c r="D118" s="10"/>
      <c r="E118" s="10"/>
      <c r="F118" s="10"/>
      <c r="G118" s="10"/>
      <c r="I118" s="10" t="s">
        <v>22</v>
      </c>
      <c r="J118" s="5">
        <f>AVERAGE(J108:J115)</f>
        <v>85</v>
      </c>
      <c r="K118" s="5"/>
      <c r="L118" s="5"/>
      <c r="M118" s="5"/>
      <c r="N118" s="5"/>
      <c r="P118" s="4" t="s">
        <v>23</v>
      </c>
      <c r="Q118" s="7">
        <f>S116/R116</f>
        <v>1.8775510204081631</v>
      </c>
      <c r="R118" s="4"/>
      <c r="S118" s="4"/>
    </row>
    <row r="119" spans="2:19" x14ac:dyDescent="0.25">
      <c r="B119" s="10" t="s">
        <v>16</v>
      </c>
      <c r="C119" s="10">
        <f>G116/D116</f>
        <v>4</v>
      </c>
      <c r="D119" s="10"/>
      <c r="E119" s="10"/>
      <c r="F119" s="10"/>
      <c r="G119" s="10"/>
      <c r="I119" s="10" t="s">
        <v>23</v>
      </c>
      <c r="J119" s="5">
        <f>L117/K117</f>
        <v>4</v>
      </c>
      <c r="K119" s="5"/>
      <c r="L119" s="5"/>
      <c r="M119" s="5"/>
      <c r="N119" s="5"/>
      <c r="P119" s="14" t="s">
        <v>37</v>
      </c>
      <c r="Q119" s="4" t="s">
        <v>41</v>
      </c>
      <c r="R119" s="4"/>
      <c r="S119" s="4"/>
    </row>
    <row r="120" spans="2:19" x14ac:dyDescent="0.25">
      <c r="B120" s="10" t="s">
        <v>17</v>
      </c>
      <c r="C120" s="10">
        <f>SQRT(C119)</f>
        <v>2</v>
      </c>
      <c r="D120" s="10"/>
      <c r="E120" s="10"/>
      <c r="F120" s="10"/>
      <c r="G120" s="10"/>
      <c r="I120" s="10" t="s">
        <v>16</v>
      </c>
      <c r="J120" s="25">
        <f>N117/K117</f>
        <v>26.25</v>
      </c>
      <c r="K120" s="5"/>
      <c r="L120" s="5"/>
      <c r="M120" s="5"/>
      <c r="N120" s="5"/>
    </row>
    <row r="121" spans="2:19" x14ac:dyDescent="0.25">
      <c r="B121" s="10" t="s">
        <v>38</v>
      </c>
      <c r="C121" s="10">
        <v>23</v>
      </c>
      <c r="D121" s="10"/>
      <c r="E121" s="10"/>
      <c r="F121" s="10"/>
      <c r="G121" s="10"/>
      <c r="I121" s="10" t="s">
        <v>17</v>
      </c>
      <c r="J121" s="15">
        <f>SQRT(J120)</f>
        <v>5.123475382979799</v>
      </c>
      <c r="K121" s="5"/>
      <c r="L121" s="5"/>
      <c r="M121" s="5"/>
      <c r="N121" s="5"/>
    </row>
    <row r="122" spans="2:19" x14ac:dyDescent="0.25">
      <c r="I122" s="10" t="s">
        <v>38</v>
      </c>
      <c r="J122" s="5">
        <v>85.5</v>
      </c>
      <c r="K122" s="5"/>
      <c r="L122" s="5"/>
      <c r="M122" s="5"/>
      <c r="N122" s="5"/>
    </row>
  </sheetData>
  <sortState xmlns:xlrd2="http://schemas.microsoft.com/office/spreadsheetml/2017/richdata2" ref="Q108:Q114">
    <sortCondition ref="Q108:Q11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Nayara Nogueira Escudeiro Nascimento</dc:creator>
  <cp:lastModifiedBy>Nayara Nogueira Escudeiro Nascimento</cp:lastModifiedBy>
  <dcterms:created xsi:type="dcterms:W3CDTF">2024-04-04T11:11:37Z</dcterms:created>
  <dcterms:modified xsi:type="dcterms:W3CDTF">2024-04-04T15:12:29Z</dcterms:modified>
</cp:coreProperties>
</file>