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uno\Desktop\"/>
    </mc:Choice>
  </mc:AlternateContent>
  <xr:revisionPtr revIDLastSave="0" documentId="8_{B86D6678-F5BC-4F49-9D55-FCA11B048ED7}" xr6:coauthVersionLast="36" xr6:coauthVersionMax="36" xr10:uidLastSave="{00000000-0000-0000-0000-000000000000}"/>
  <bookViews>
    <workbookView xWindow="0" yWindow="0" windowWidth="23040" windowHeight="8940" xr2:uid="{272C7FB8-2128-410A-9FAD-805C47FC5A3C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0" i="1" l="1"/>
  <c r="I29" i="1"/>
  <c r="I28" i="1"/>
  <c r="Q24" i="1"/>
  <c r="Q20" i="1"/>
  <c r="Q21" i="1"/>
  <c r="Q22" i="1"/>
  <c r="Q23" i="1"/>
  <c r="Q19" i="1"/>
  <c r="P20" i="1"/>
  <c r="P21" i="1"/>
  <c r="P22" i="1"/>
  <c r="P23" i="1"/>
  <c r="P19" i="1"/>
  <c r="O20" i="1"/>
  <c r="O21" i="1"/>
  <c r="O22" i="1"/>
  <c r="O23" i="1"/>
  <c r="O19" i="1"/>
  <c r="I27" i="1"/>
  <c r="L20" i="1"/>
  <c r="L21" i="1"/>
  <c r="L22" i="1"/>
  <c r="L23" i="1"/>
  <c r="L19" i="1"/>
  <c r="I26" i="1"/>
  <c r="K24" i="1"/>
  <c r="K20" i="1"/>
  <c r="K21" i="1"/>
  <c r="K22" i="1"/>
  <c r="K23" i="1"/>
  <c r="K19" i="1"/>
  <c r="J23" i="1"/>
  <c r="J22" i="1"/>
  <c r="J21" i="1"/>
  <c r="M21" i="1" s="1"/>
  <c r="J19" i="1"/>
  <c r="J24" i="1" s="1"/>
  <c r="J20" i="1"/>
  <c r="M19" i="1" s="1"/>
  <c r="I24" i="1"/>
  <c r="D9" i="1"/>
  <c r="E5" i="1" s="1"/>
  <c r="O7" i="1"/>
  <c r="P7" i="1" s="1"/>
  <c r="N4" i="1"/>
  <c r="O4" i="1" s="1"/>
  <c r="P4" i="1" s="1"/>
  <c r="N5" i="1"/>
  <c r="O5" i="1" s="1"/>
  <c r="P5" i="1" s="1"/>
  <c r="N6" i="1"/>
  <c r="O6" i="1" s="1"/>
  <c r="P6" i="1" s="1"/>
  <c r="N3" i="1"/>
  <c r="O3" i="1" s="1"/>
  <c r="P3" i="1" s="1"/>
  <c r="L5" i="1"/>
  <c r="K4" i="1"/>
  <c r="L4" i="1" s="1"/>
  <c r="K5" i="1"/>
  <c r="K6" i="1"/>
  <c r="L6" i="1" s="1"/>
  <c r="K7" i="1"/>
  <c r="L7" i="1" s="1"/>
  <c r="K3" i="1"/>
  <c r="L3" i="1" s="1"/>
  <c r="L8" i="1" s="1"/>
  <c r="J11" i="1" s="1"/>
  <c r="J4" i="1"/>
  <c r="J5" i="1"/>
  <c r="J6" i="1"/>
  <c r="J7" i="1"/>
  <c r="J3" i="1"/>
  <c r="E4" i="1"/>
  <c r="E6" i="1"/>
  <c r="E7" i="1"/>
  <c r="E3" i="1"/>
  <c r="M22" i="1" l="1"/>
  <c r="M23" i="1"/>
  <c r="J8" i="1"/>
  <c r="J10" i="1" s="1"/>
  <c r="P8" i="1"/>
  <c r="J12" i="1" s="1"/>
  <c r="J13" i="1" s="1"/>
  <c r="J14" i="1" s="1"/>
  <c r="D10" i="1"/>
  <c r="E8" i="1"/>
  <c r="M20" i="1"/>
  <c r="M24" i="1" s="1"/>
</calcChain>
</file>

<file path=xl/sharedStrings.xml><?xml version="1.0" encoding="utf-8"?>
<sst xmlns="http://schemas.openxmlformats.org/spreadsheetml/2006/main" count="44" uniqueCount="30">
  <si>
    <t>total</t>
  </si>
  <si>
    <t>media</t>
  </si>
  <si>
    <t>xi</t>
  </si>
  <si>
    <t>desvio</t>
  </si>
  <si>
    <t>fi</t>
  </si>
  <si>
    <t>soma</t>
  </si>
  <si>
    <t>xi*fi</t>
  </si>
  <si>
    <t>494/26</t>
  </si>
  <si>
    <t>desvio abs</t>
  </si>
  <si>
    <t>desvio*frequencia</t>
  </si>
  <si>
    <t>desvio medio</t>
  </si>
  <si>
    <t>116/26</t>
  </si>
  <si>
    <t>potencia</t>
  </si>
  <si>
    <t>p*fi</t>
  </si>
  <si>
    <t>variancia</t>
  </si>
  <si>
    <t>634/26</t>
  </si>
  <si>
    <t>desvio padrao</t>
  </si>
  <si>
    <t>raiz da variancia</t>
  </si>
  <si>
    <t>coeficiente de variacao</t>
  </si>
  <si>
    <t>desvio padrao/media</t>
  </si>
  <si>
    <t>classe</t>
  </si>
  <si>
    <t>5|-15</t>
  </si>
  <si>
    <t>15|-25</t>
  </si>
  <si>
    <t>25|-35</t>
  </si>
  <si>
    <t>35|-45</t>
  </si>
  <si>
    <t>45|-|55</t>
  </si>
  <si>
    <t>pm=xi</t>
  </si>
  <si>
    <t>desvio sem abs</t>
  </si>
  <si>
    <t>pm*fi</t>
  </si>
  <si>
    <t>potencia*fi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</si>
</sst>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2" xfId="0" applyBorder="1"/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69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0" fontId="0" fillId="0" borderId="1" xfId="1" applyNumberFormat="1" applyFont="1" applyBorder="1" applyAlignment="1"/>
    <xf numFmtId="0" fontId="2" fillId="0" borderId="1" xfId="0" applyFont="1" applyFill="1" applyBorder="1" applyAlignment="1">
      <alignment vertical="center"/>
    </xf>
    <xf numFmtId="9" fontId="0" fillId="0" borderId="1" xfId="1" applyFont="1" applyBorder="1" applyAlignment="1">
      <alignment horizontal="center"/>
    </xf>
    <xf numFmtId="0" fontId="0" fillId="4" borderId="1" xfId="0" applyFill="1" applyBorder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C4FDC-45EE-450D-9365-D863BDF5BDDA}">
  <dimension ref="C1:Q30"/>
  <sheetViews>
    <sheetView tabSelected="1" topLeftCell="F6" workbookViewId="0">
      <selection activeCell="N27" sqref="N27"/>
    </sheetView>
  </sheetViews>
  <sheetFormatPr defaultRowHeight="14.4" x14ac:dyDescent="0.3"/>
  <cols>
    <col min="3" max="3" width="11.77734375" bestFit="1" customWidth="1"/>
    <col min="5" max="5" width="11.77734375" bestFit="1" customWidth="1"/>
    <col min="8" max="8" width="20.21875" bestFit="1" customWidth="1"/>
    <col min="9" max="9" width="18.44140625" bestFit="1" customWidth="1"/>
    <col min="10" max="10" width="8.21875" customWidth="1"/>
    <col min="11" max="11" width="10" customWidth="1"/>
    <col min="12" max="12" width="16.5546875" bestFit="1" customWidth="1"/>
    <col min="13" max="13" width="16" bestFit="1" customWidth="1"/>
    <col min="14" max="15" width="13.77734375" bestFit="1" customWidth="1"/>
    <col min="16" max="16" width="8.33203125" bestFit="1" customWidth="1"/>
    <col min="17" max="17" width="10.44140625" bestFit="1" customWidth="1"/>
  </cols>
  <sheetData>
    <row r="1" spans="3:16" x14ac:dyDescent="0.3">
      <c r="J1" s="1"/>
    </row>
    <row r="2" spans="3:16" x14ac:dyDescent="0.3">
      <c r="C2" s="1"/>
      <c r="D2" s="2" t="s">
        <v>2</v>
      </c>
      <c r="E2" s="2" t="s">
        <v>3</v>
      </c>
      <c r="H2" s="11" t="s">
        <v>2</v>
      </c>
      <c r="I2" s="11" t="s">
        <v>4</v>
      </c>
      <c r="J2" s="11" t="s">
        <v>6</v>
      </c>
      <c r="K2" s="11" t="s">
        <v>8</v>
      </c>
      <c r="L2" s="11" t="s">
        <v>9</v>
      </c>
      <c r="M2" s="12"/>
      <c r="N2" s="11" t="s">
        <v>27</v>
      </c>
      <c r="O2" s="11" t="s">
        <v>12</v>
      </c>
      <c r="P2" s="11" t="s">
        <v>13</v>
      </c>
    </row>
    <row r="3" spans="3:16" x14ac:dyDescent="0.3">
      <c r="C3" s="1"/>
      <c r="D3" s="2">
        <v>4</v>
      </c>
      <c r="E3" s="2">
        <f>ABS(D3-$D$9)</f>
        <v>8</v>
      </c>
      <c r="H3" s="2">
        <v>12</v>
      </c>
      <c r="I3" s="2">
        <v>5</v>
      </c>
      <c r="J3" s="2">
        <f>H3*I3</f>
        <v>60</v>
      </c>
      <c r="K3" s="2">
        <f>ABS(H3-19)</f>
        <v>7</v>
      </c>
      <c r="L3" s="2">
        <f>K3*I3</f>
        <v>35</v>
      </c>
      <c r="M3" s="12"/>
      <c r="N3" s="2">
        <f>H3-19</f>
        <v>-7</v>
      </c>
      <c r="O3" s="2">
        <f>N3*N3</f>
        <v>49</v>
      </c>
      <c r="P3" s="2">
        <f>O3*I3</f>
        <v>245</v>
      </c>
    </row>
    <row r="4" spans="3:16" x14ac:dyDescent="0.3">
      <c r="C4" s="1"/>
      <c r="D4" s="2">
        <v>6</v>
      </c>
      <c r="E4" s="2">
        <f>ABS(D4-$D$9)</f>
        <v>6</v>
      </c>
      <c r="H4" s="2">
        <v>14</v>
      </c>
      <c r="I4" s="2">
        <v>4</v>
      </c>
      <c r="J4" s="2">
        <f t="shared" ref="J4:J7" si="0">H4*I4</f>
        <v>56</v>
      </c>
      <c r="K4" s="2">
        <f t="shared" ref="K4:K7" si="1">ABS(H4-19)</f>
        <v>5</v>
      </c>
      <c r="L4" s="2">
        <f t="shared" ref="L4:L7" si="2">K4*I4</f>
        <v>20</v>
      </c>
      <c r="M4" s="12"/>
      <c r="N4" s="2">
        <f t="shared" ref="N4:N6" si="3">H4-19</f>
        <v>-5</v>
      </c>
      <c r="O4" s="2">
        <f t="shared" ref="O4:O6" si="4">N4*N4</f>
        <v>25</v>
      </c>
      <c r="P4" s="2">
        <f t="shared" ref="P4:P6" si="5">O4*I4</f>
        <v>100</v>
      </c>
    </row>
    <row r="5" spans="3:16" x14ac:dyDescent="0.3">
      <c r="C5" s="1"/>
      <c r="D5" s="2">
        <v>16</v>
      </c>
      <c r="E5" s="2">
        <f>ABS(D5-$D$9)</f>
        <v>4</v>
      </c>
      <c r="H5" s="2">
        <v>18</v>
      </c>
      <c r="I5" s="2">
        <v>3</v>
      </c>
      <c r="J5" s="2">
        <f t="shared" si="0"/>
        <v>54</v>
      </c>
      <c r="K5" s="2">
        <f t="shared" si="1"/>
        <v>1</v>
      </c>
      <c r="L5" s="2">
        <f t="shared" si="2"/>
        <v>3</v>
      </c>
      <c r="M5" s="12"/>
      <c r="N5" s="2">
        <f t="shared" si="3"/>
        <v>-1</v>
      </c>
      <c r="O5" s="2">
        <f t="shared" si="4"/>
        <v>1</v>
      </c>
      <c r="P5" s="2">
        <f t="shared" si="5"/>
        <v>3</v>
      </c>
    </row>
    <row r="6" spans="3:16" x14ac:dyDescent="0.3">
      <c r="C6" s="1"/>
      <c r="D6" s="2">
        <v>22</v>
      </c>
      <c r="E6" s="2">
        <f>ABS(D6-$D$9)</f>
        <v>10</v>
      </c>
      <c r="H6" s="2">
        <v>22</v>
      </c>
      <c r="I6" s="2">
        <v>10</v>
      </c>
      <c r="J6" s="2">
        <f t="shared" si="0"/>
        <v>220</v>
      </c>
      <c r="K6" s="2">
        <f t="shared" si="1"/>
        <v>3</v>
      </c>
      <c r="L6" s="2">
        <f t="shared" si="2"/>
        <v>30</v>
      </c>
      <c r="M6" s="12"/>
      <c r="N6" s="2">
        <f t="shared" si="3"/>
        <v>3</v>
      </c>
      <c r="O6" s="2">
        <f t="shared" si="4"/>
        <v>9</v>
      </c>
      <c r="P6" s="2">
        <f t="shared" si="5"/>
        <v>90</v>
      </c>
    </row>
    <row r="7" spans="3:16" x14ac:dyDescent="0.3">
      <c r="C7" s="1"/>
      <c r="D7" s="2">
        <v>12</v>
      </c>
      <c r="E7" s="2">
        <f>ABS(D7-$D$9)</f>
        <v>0</v>
      </c>
      <c r="H7" s="2">
        <v>26</v>
      </c>
      <c r="I7" s="2">
        <v>4</v>
      </c>
      <c r="J7" s="2">
        <f t="shared" si="0"/>
        <v>104</v>
      </c>
      <c r="K7" s="2">
        <f t="shared" si="1"/>
        <v>7</v>
      </c>
      <c r="L7" s="2">
        <f t="shared" si="2"/>
        <v>28</v>
      </c>
      <c r="M7" s="12"/>
      <c r="N7" s="2">
        <v>7</v>
      </c>
      <c r="O7" s="2">
        <f>N7*N7</f>
        <v>49</v>
      </c>
      <c r="P7" s="2">
        <f>O7*I7</f>
        <v>196</v>
      </c>
    </row>
    <row r="8" spans="3:16" x14ac:dyDescent="0.3">
      <c r="C8" s="2" t="s">
        <v>0</v>
      </c>
      <c r="D8" s="2">
        <v>60</v>
      </c>
      <c r="E8" s="3">
        <f>SUM(E3:E7)</f>
        <v>28</v>
      </c>
      <c r="H8" s="11" t="s">
        <v>5</v>
      </c>
      <c r="I8" s="12">
        <v>26</v>
      </c>
      <c r="J8" s="12">
        <f>SUM(J3:J7)</f>
        <v>494</v>
      </c>
      <c r="K8" s="10"/>
      <c r="L8" s="12">
        <f>SUM(L3:L7)</f>
        <v>116</v>
      </c>
      <c r="M8" s="12"/>
      <c r="N8" s="2"/>
      <c r="O8" s="2"/>
      <c r="P8" s="12">
        <f>SUM(P3:P7)</f>
        <v>634</v>
      </c>
    </row>
    <row r="9" spans="3:16" x14ac:dyDescent="0.3">
      <c r="C9" s="2" t="s">
        <v>1</v>
      </c>
      <c r="D9" s="2">
        <f>AVERAGE(D3:D7)</f>
        <v>12</v>
      </c>
      <c r="E9" s="4"/>
    </row>
    <row r="10" spans="3:16" x14ac:dyDescent="0.3">
      <c r="C10" s="2" t="s">
        <v>10</v>
      </c>
      <c r="D10" s="2">
        <f>AVERAGE(E3:E7)</f>
        <v>5.6</v>
      </c>
      <c r="H10" s="8" t="s">
        <v>1</v>
      </c>
      <c r="I10" s="2" t="s">
        <v>7</v>
      </c>
      <c r="J10" s="15">
        <f>J8/I8</f>
        <v>19</v>
      </c>
    </row>
    <row r="11" spans="3:16" x14ac:dyDescent="0.3">
      <c r="H11" s="8" t="s">
        <v>10</v>
      </c>
      <c r="I11" s="2" t="s">
        <v>11</v>
      </c>
      <c r="J11" s="16">
        <f>L8/I8</f>
        <v>4.4615384615384617</v>
      </c>
    </row>
    <row r="12" spans="3:16" x14ac:dyDescent="0.3">
      <c r="H12" s="8" t="s">
        <v>14</v>
      </c>
      <c r="I12" s="2" t="s">
        <v>15</v>
      </c>
      <c r="J12" s="16">
        <f>P8/I8</f>
        <v>24.384615384615383</v>
      </c>
    </row>
    <row r="13" spans="3:16" x14ac:dyDescent="0.3">
      <c r="H13" s="9" t="s">
        <v>16</v>
      </c>
      <c r="I13" s="5" t="s">
        <v>17</v>
      </c>
      <c r="J13" s="14">
        <f>SQRT(J12)</f>
        <v>4.9380781063704715</v>
      </c>
    </row>
    <row r="14" spans="3:16" x14ac:dyDescent="0.3">
      <c r="H14" s="18" t="s">
        <v>18</v>
      </c>
      <c r="I14" s="6" t="s">
        <v>19</v>
      </c>
      <c r="J14" s="17">
        <f>J13/J10</f>
        <v>0.25989884770370902</v>
      </c>
    </row>
    <row r="18" spans="8:17" x14ac:dyDescent="0.3">
      <c r="H18" s="11" t="s">
        <v>20</v>
      </c>
      <c r="I18" s="11" t="s">
        <v>4</v>
      </c>
      <c r="J18" s="11" t="s">
        <v>26</v>
      </c>
      <c r="K18" s="11" t="s">
        <v>28</v>
      </c>
      <c r="L18" s="11" t="s">
        <v>8</v>
      </c>
      <c r="M18" s="11" t="s">
        <v>9</v>
      </c>
      <c r="N18" s="20"/>
      <c r="O18" s="11" t="s">
        <v>27</v>
      </c>
      <c r="P18" s="11" t="s">
        <v>12</v>
      </c>
      <c r="Q18" s="11" t="s">
        <v>29</v>
      </c>
    </row>
    <row r="19" spans="8:17" x14ac:dyDescent="0.3">
      <c r="H19" s="2" t="s">
        <v>21</v>
      </c>
      <c r="I19" s="2">
        <v>1</v>
      </c>
      <c r="J19" s="2">
        <f>(5+15)/2</f>
        <v>10</v>
      </c>
      <c r="K19" s="2">
        <f>J19*I19</f>
        <v>10</v>
      </c>
      <c r="L19" s="2">
        <f>ABS(J19-34)</f>
        <v>24</v>
      </c>
      <c r="M19" s="2">
        <f>L19*I19</f>
        <v>24</v>
      </c>
      <c r="N19" s="20"/>
      <c r="O19" s="7">
        <f>(J19-34)</f>
        <v>-24</v>
      </c>
      <c r="P19" s="7">
        <f>O19*O19</f>
        <v>576</v>
      </c>
      <c r="Q19" s="7">
        <f>P19*I19</f>
        <v>576</v>
      </c>
    </row>
    <row r="20" spans="8:17" x14ac:dyDescent="0.3">
      <c r="H20" s="2" t="s">
        <v>22</v>
      </c>
      <c r="I20" s="2">
        <v>3</v>
      </c>
      <c r="J20" s="2">
        <f>(15+25)/2</f>
        <v>20</v>
      </c>
      <c r="K20" s="2">
        <f t="shared" ref="K20:K24" si="6">J20*I20</f>
        <v>60</v>
      </c>
      <c r="L20" s="2">
        <f t="shared" ref="L20:L23" si="7">ABS(J20-34)</f>
        <v>14</v>
      </c>
      <c r="M20" s="2">
        <f>L20*I20</f>
        <v>42</v>
      </c>
      <c r="N20" s="20"/>
      <c r="O20" s="7">
        <f t="shared" ref="O20:O23" si="8">(J20-34)</f>
        <v>-14</v>
      </c>
      <c r="P20" s="7">
        <f t="shared" ref="P20:P23" si="9">O20*O20</f>
        <v>196</v>
      </c>
      <c r="Q20" s="7">
        <f t="shared" ref="Q20:Q23" si="10">P20*I20</f>
        <v>588</v>
      </c>
    </row>
    <row r="21" spans="8:17" x14ac:dyDescent="0.3">
      <c r="H21" s="2" t="s">
        <v>23</v>
      </c>
      <c r="I21" s="2">
        <v>4</v>
      </c>
      <c r="J21" s="2">
        <f>(25+35)/2</f>
        <v>30</v>
      </c>
      <c r="K21" s="2">
        <f t="shared" si="6"/>
        <v>120</v>
      </c>
      <c r="L21" s="2">
        <f t="shared" si="7"/>
        <v>4</v>
      </c>
      <c r="M21" s="2">
        <f>L21*I21</f>
        <v>16</v>
      </c>
      <c r="N21" s="20"/>
      <c r="O21" s="7">
        <f t="shared" si="8"/>
        <v>-4</v>
      </c>
      <c r="P21" s="7">
        <f t="shared" si="9"/>
        <v>16</v>
      </c>
      <c r="Q21" s="7">
        <f t="shared" si="10"/>
        <v>64</v>
      </c>
    </row>
    <row r="22" spans="8:17" x14ac:dyDescent="0.3">
      <c r="H22" s="2" t="s">
        <v>24</v>
      </c>
      <c r="I22" s="2">
        <v>3</v>
      </c>
      <c r="J22" s="2">
        <f>(35+45)/2</f>
        <v>40</v>
      </c>
      <c r="K22" s="2">
        <f t="shared" si="6"/>
        <v>120</v>
      </c>
      <c r="L22" s="2">
        <f t="shared" si="7"/>
        <v>6</v>
      </c>
      <c r="M22" s="2">
        <f>L22*I22</f>
        <v>18</v>
      </c>
      <c r="N22" s="20"/>
      <c r="O22" s="7">
        <f t="shared" si="8"/>
        <v>6</v>
      </c>
      <c r="P22" s="7">
        <f t="shared" si="9"/>
        <v>36</v>
      </c>
      <c r="Q22" s="7">
        <f t="shared" si="10"/>
        <v>108</v>
      </c>
    </row>
    <row r="23" spans="8:17" x14ac:dyDescent="0.3">
      <c r="H23" s="2" t="s">
        <v>25</v>
      </c>
      <c r="I23" s="2">
        <v>4</v>
      </c>
      <c r="J23" s="2">
        <f>(45+55)/2</f>
        <v>50</v>
      </c>
      <c r="K23" s="2">
        <f t="shared" si="6"/>
        <v>200</v>
      </c>
      <c r="L23" s="2">
        <f t="shared" si="7"/>
        <v>16</v>
      </c>
      <c r="M23" s="2">
        <f>L23*I23</f>
        <v>64</v>
      </c>
      <c r="N23" s="20"/>
      <c r="O23" s="7">
        <f t="shared" si="8"/>
        <v>16</v>
      </c>
      <c r="P23" s="7">
        <f t="shared" si="9"/>
        <v>256</v>
      </c>
      <c r="Q23" s="7">
        <f t="shared" si="10"/>
        <v>1024</v>
      </c>
    </row>
    <row r="24" spans="8:17" x14ac:dyDescent="0.3">
      <c r="H24" s="11" t="s">
        <v>5</v>
      </c>
      <c r="I24" s="12">
        <f>SUM(I19:I23)</f>
        <v>15</v>
      </c>
      <c r="J24" s="12">
        <f>SUM(J19:J23)</f>
        <v>150</v>
      </c>
      <c r="K24" s="12">
        <f>SUM(K19:K23)</f>
        <v>510</v>
      </c>
      <c r="L24" s="10"/>
      <c r="M24" s="12">
        <f>SUM(M19:M23)</f>
        <v>164</v>
      </c>
      <c r="N24" s="20"/>
      <c r="O24" s="7"/>
      <c r="P24" s="7"/>
      <c r="Q24" s="13">
        <f>SUM(Q19:Q23)</f>
        <v>2360</v>
      </c>
    </row>
    <row r="26" spans="8:17" x14ac:dyDescent="0.3">
      <c r="H26" s="8" t="s">
        <v>1</v>
      </c>
      <c r="I26" s="7">
        <f>510/15</f>
        <v>34</v>
      </c>
    </row>
    <row r="27" spans="8:17" x14ac:dyDescent="0.3">
      <c r="H27" s="8" t="s">
        <v>10</v>
      </c>
      <c r="I27" s="14">
        <f>M24/I24</f>
        <v>10.933333333333334</v>
      </c>
    </row>
    <row r="28" spans="8:17" x14ac:dyDescent="0.3">
      <c r="H28" s="9" t="s">
        <v>14</v>
      </c>
      <c r="I28" s="14">
        <f>2360/I24</f>
        <v>157.33333333333334</v>
      </c>
    </row>
    <row r="29" spans="8:17" x14ac:dyDescent="0.3">
      <c r="H29" s="9" t="s">
        <v>16</v>
      </c>
      <c r="I29" s="14">
        <f>SQRT(I28)</f>
        <v>12.54325848148452</v>
      </c>
    </row>
    <row r="30" spans="8:17" x14ac:dyDescent="0.3">
      <c r="H30" s="9" t="s">
        <v>18</v>
      </c>
      <c r="I30" s="19">
        <f>I29/I26</f>
        <v>0.36891936710248585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>CPS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aluno</cp:lastModifiedBy>
  <dcterms:created xsi:type="dcterms:W3CDTF">2024-03-22T22:38:08Z</dcterms:created>
  <dcterms:modified xsi:type="dcterms:W3CDTF">2024-03-23T00:45:42Z</dcterms:modified>
</cp:coreProperties>
</file>