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N41" i="1"/>
  <c r="J41"/>
  <c r="J40"/>
  <c r="N40" l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B30"/>
  <c r="B31"/>
  <c r="B32"/>
  <c r="B33"/>
  <c r="B34"/>
  <c r="B35"/>
  <c r="B36"/>
  <c r="B37"/>
  <c r="B38"/>
  <c r="B39"/>
  <c r="B40"/>
  <c r="J30" l="1"/>
  <c r="N30" s="1"/>
  <c r="J29"/>
  <c r="N29" s="1"/>
  <c r="J28"/>
  <c r="N28" s="1"/>
  <c r="J31"/>
  <c r="N31" s="1"/>
  <c r="B28" l="1"/>
  <c r="B29"/>
  <c r="B25"/>
  <c r="B26"/>
  <c r="B27"/>
  <c r="J27"/>
  <c r="N27" s="1"/>
  <c r="J26"/>
  <c r="N26" s="1"/>
  <c r="J25"/>
  <c r="N25" s="1"/>
  <c r="J24"/>
  <c r="N24" s="1"/>
  <c r="E47" l="1"/>
  <c r="E57" s="1"/>
  <c r="F57" s="1"/>
  <c r="M43"/>
  <c r="E50" s="1"/>
  <c r="L43"/>
  <c r="E58" s="1"/>
  <c r="K43"/>
  <c r="G43"/>
  <c r="F43"/>
  <c r="B24"/>
  <c r="J23"/>
  <c r="N23" s="1"/>
  <c r="B23"/>
  <c r="J22"/>
  <c r="N22" s="1"/>
  <c r="B22"/>
  <c r="J21"/>
  <c r="N21" s="1"/>
  <c r="B21"/>
  <c r="J20"/>
  <c r="N20" s="1"/>
  <c r="B20"/>
  <c r="J19"/>
  <c r="N19" s="1"/>
  <c r="B19"/>
  <c r="J18"/>
  <c r="N18" s="1"/>
  <c r="B18"/>
  <c r="E13"/>
  <c r="E56" s="1"/>
  <c r="F56" s="1"/>
  <c r="E9"/>
  <c r="E55" s="1"/>
  <c r="F55" s="1"/>
  <c r="E5"/>
  <c r="E54" s="1"/>
  <c r="E53" l="1"/>
  <c r="E52"/>
  <c r="J43"/>
  <c r="E59" s="1"/>
  <c r="E60" s="1"/>
  <c r="F58" s="1"/>
  <c r="N43"/>
  <c r="E51" s="1"/>
  <c r="F54" l="1"/>
  <c r="F59"/>
</calcChain>
</file>

<file path=xl/sharedStrings.xml><?xml version="1.0" encoding="utf-8"?>
<sst xmlns="http://schemas.openxmlformats.org/spreadsheetml/2006/main" count="76" uniqueCount="59">
  <si>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</si>
  <si>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</si>
  <si>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</si>
  <si>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</si>
  <si>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</si>
  <si>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</si>
  <si>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</si>
  <si>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</si>
  <si>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</si>
  <si>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</si>
  <si>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</si>
  <si>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</si>
  <si>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</si>
  <si>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</si>
  <si>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</si>
  <si>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</si>
  <si>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</si>
  <si>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</si>
  <si>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</si>
  <si>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</si>
  <si>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</si>
  <si>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</si>
  <si>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</si>
  <si>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</si>
  <si>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</si>
  <si>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</si>
  <si>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</si>
  <si>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</si>
  <si>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</si>
  <si>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</si>
  <si>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</si>
  <si>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</si>
  <si>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</si>
  <si>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</si>
  <si>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</si>
  <si>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</si>
  <si>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</si>
  <si>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</si>
  <si>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</si>
  <si>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</si>
  <si>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</si>
  <si>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</si>
  <si>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</si>
  <si>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</si>
  <si>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</si>
  <si>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</si>
  <si>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</si>
  <si>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</si>
  <si>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</si>
  <si>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</si>
  <si>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</si>
  <si>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</si>
  <si>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</si>
  <si>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</si>
  <si>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</si>
  <si>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</si>
  <si>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</si>
  <si>
    <t>normaDos()</t>
  </si>
  <si>
    <t>setIdentidad()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</si>
</sst>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20" fontId="7" fillId="7" borderId="13" xfId="0" applyNumberFormat="1" applyFont="1" applyFill="1" applyBorder="1" applyAlignment="1">
      <alignment horizontal="center" vertical="center" wrapText="1"/>
    </xf>
    <xf numFmtId="20" fontId="7" fillId="9" borderId="13" xfId="0" applyNumberFormat="1" applyFont="1" applyFill="1" applyBorder="1" applyAlignment="1">
      <alignment horizontal="center" vertical="center" wrapText="1"/>
    </xf>
    <xf numFmtId="1" fontId="6" fillId="5" borderId="34" xfId="0" applyNumberFormat="1" applyFont="1" applyFill="1" applyBorder="1" applyAlignment="1">
      <alignment horizontal="center" vertical="center" wrapText="1"/>
    </xf>
    <xf numFmtId="164" fontId="9" fillId="10" borderId="1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0" fontId="7" fillId="0" borderId="18" xfId="0" applyFont="1" applyBorder="1"/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</cellXfs>
  <cellStyles count="1">
    <cellStyle name="Normal" xfId="0" builtinId="0"/>
  </cellStyles>
  <dxfs count="24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Métricas!$B$54:$B$59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Métricas!$C$54:$C$59</c:f>
              <c:numCache>
                <c:formatCode>@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49</xdr:row>
      <xdr:rowOff>0</xdr:rowOff>
    </xdr:from>
    <xdr:to>
      <xdr:col>11</xdr:col>
      <xdr:colOff>419100</xdr:colOff>
      <xdr:row>59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7"/>
  <sheetViews>
    <sheetView tabSelected="1" topLeftCell="A22" workbookViewId="0">
      <selection activeCell="C42" sqref="C42:E42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7" t="s">
        <v>0</v>
      </c>
      <c r="C1" s="113"/>
      <c r="D1" s="112" t="s">
        <v>1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14" t="s">
        <v>2</v>
      </c>
      <c r="C3" s="115"/>
      <c r="D3" s="115"/>
      <c r="E3" s="11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14" t="s">
        <v>7</v>
      </c>
      <c r="C7" s="115"/>
      <c r="D7" s="115"/>
      <c r="E7" s="11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18"/>
      <c r="G8" s="113"/>
      <c r="H8" s="113"/>
      <c r="I8" s="113"/>
      <c r="J8" s="113"/>
      <c r="K8" s="113"/>
      <c r="L8" s="113"/>
      <c r="M8" s="113"/>
      <c r="N8" s="113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19"/>
      <c r="G9" s="113"/>
      <c r="H9" s="113"/>
      <c r="I9" s="113"/>
      <c r="J9" s="113"/>
      <c r="K9" s="113"/>
      <c r="L9" s="113"/>
      <c r="M9" s="113"/>
      <c r="N9" s="113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14" t="s">
        <v>8</v>
      </c>
      <c r="C11" s="115"/>
      <c r="D11" s="115"/>
      <c r="E11" s="11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18"/>
      <c r="G12" s="113"/>
      <c r="H12" s="113"/>
      <c r="I12" s="113"/>
      <c r="J12" s="113"/>
      <c r="K12" s="113"/>
      <c r="L12" s="113"/>
      <c r="M12" s="113"/>
      <c r="N12" s="113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19"/>
      <c r="G13" s="113"/>
      <c r="H13" s="113"/>
      <c r="I13" s="113"/>
      <c r="J13" s="113"/>
      <c r="K13" s="113"/>
      <c r="L13" s="113"/>
      <c r="M13" s="113"/>
      <c r="N13" s="113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14" t="s">
        <v>9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40" t="s">
        <v>10</v>
      </c>
      <c r="C16" s="142" t="s">
        <v>11</v>
      </c>
      <c r="D16" s="143"/>
      <c r="E16" s="143"/>
      <c r="F16" s="136" t="s">
        <v>12</v>
      </c>
      <c r="G16" s="137"/>
      <c r="H16" s="135" t="s">
        <v>13</v>
      </c>
      <c r="I16" s="121"/>
      <c r="J16" s="121"/>
      <c r="K16" s="136" t="s">
        <v>14</v>
      </c>
      <c r="L16" s="137"/>
      <c r="M16" s="138" t="s">
        <v>15</v>
      </c>
      <c r="N16" s="130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41"/>
      <c r="C17" s="144"/>
      <c r="D17" s="145"/>
      <c r="E17" s="145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39"/>
      <c r="N17" s="131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0" si="0">ROW($B18)-16</f>
        <v>2</v>
      </c>
      <c r="C18" s="132" t="s">
        <v>38</v>
      </c>
      <c r="D18" s="121"/>
      <c r="E18" s="121"/>
      <c r="F18" s="31">
        <v>60</v>
      </c>
      <c r="G18" s="89">
        <v>1.7361111111111112E-2</v>
      </c>
      <c r="H18" s="32">
        <v>0.66666666666666663</v>
      </c>
      <c r="I18" s="33">
        <v>0.68819444444444444</v>
      </c>
      <c r="J18" s="34">
        <f t="shared" ref="J18:J27" si="1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66</v>
      </c>
      <c r="N18" s="38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2" t="s">
        <v>20</v>
      </c>
      <c r="D19" s="121"/>
      <c r="E19" s="121"/>
      <c r="F19" s="31">
        <v>4</v>
      </c>
      <c r="G19" s="89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7">
        <v>10</v>
      </c>
      <c r="N19" s="38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2" t="s">
        <v>21</v>
      </c>
      <c r="D20" s="121"/>
      <c r="E20" s="121"/>
      <c r="F20" s="31">
        <v>8</v>
      </c>
      <c r="G20" s="89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7">
        <v>5</v>
      </c>
      <c r="N20" s="38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2" t="s">
        <v>22</v>
      </c>
      <c r="D21" s="121"/>
      <c r="E21" s="121"/>
      <c r="F21" s="31">
        <v>10</v>
      </c>
      <c r="G21" s="89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7">
        <v>17</v>
      </c>
      <c r="N21" s="38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0" customFormat="1">
      <c r="A22" s="68"/>
      <c r="B22" s="69">
        <f t="shared" si="0"/>
        <v>6</v>
      </c>
      <c r="C22" s="133" t="s">
        <v>39</v>
      </c>
      <c r="D22" s="134"/>
      <c r="E22" s="134"/>
      <c r="F22" s="70">
        <v>8</v>
      </c>
      <c r="G22" s="95">
        <v>1.0416666666666666E-2</v>
      </c>
      <c r="H22" s="71">
        <v>0.6777777777777777</v>
      </c>
      <c r="I22" s="72">
        <v>0.69097222222222221</v>
      </c>
      <c r="J22" s="73">
        <f t="shared" si="1"/>
        <v>1.3194444444444509E-2</v>
      </c>
      <c r="K22" s="74">
        <v>1</v>
      </c>
      <c r="L22" s="75">
        <v>3.472222222222222E-3</v>
      </c>
      <c r="M22" s="76">
        <v>11</v>
      </c>
      <c r="N22" s="77">
        <f t="shared" si="2"/>
        <v>1.6666666666666732E-2</v>
      </c>
      <c r="O22" s="68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>
      <c r="A23" s="15"/>
      <c r="B23" s="30">
        <f t="shared" si="0"/>
        <v>7</v>
      </c>
      <c r="C23" s="126" t="s">
        <v>40</v>
      </c>
      <c r="D23" s="121"/>
      <c r="E23" s="121"/>
      <c r="F23" s="40">
        <v>13</v>
      </c>
      <c r="G23" s="89">
        <v>1.2499999999999999E-2</v>
      </c>
      <c r="H23" s="41">
        <v>0.6958333333333333</v>
      </c>
      <c r="I23" s="42">
        <v>0.7055555555555556</v>
      </c>
      <c r="J23" s="34">
        <f t="shared" si="1"/>
        <v>9.7222222222222987E-3</v>
      </c>
      <c r="K23" s="43">
        <v>0</v>
      </c>
      <c r="L23" s="44">
        <v>0</v>
      </c>
      <c r="M23" s="45">
        <v>16</v>
      </c>
      <c r="N23" s="38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26" t="s">
        <v>41</v>
      </c>
      <c r="D24" s="121"/>
      <c r="E24" s="121"/>
      <c r="F24" s="40">
        <v>25</v>
      </c>
      <c r="G24" s="89">
        <v>1.3888888888888888E-2</v>
      </c>
      <c r="H24" s="41">
        <v>0.71250000000000002</v>
      </c>
      <c r="I24" s="42">
        <v>0.72222222222222221</v>
      </c>
      <c r="J24" s="34">
        <f t="shared" si="1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7"/>
      <c r="B25" s="30">
        <f t="shared" si="0"/>
        <v>9</v>
      </c>
      <c r="C25" s="126" t="s">
        <v>43</v>
      </c>
      <c r="D25" s="121"/>
      <c r="E25" s="121"/>
      <c r="F25" s="40">
        <v>20</v>
      </c>
      <c r="G25" s="89">
        <v>1.3888888888888888E-2</v>
      </c>
      <c r="H25" s="41">
        <v>0.7368055555555556</v>
      </c>
      <c r="I25" s="42">
        <v>0.74930555555555556</v>
      </c>
      <c r="J25" s="34">
        <f t="shared" si="1"/>
        <v>1.2499999999999956E-2</v>
      </c>
      <c r="K25" s="43">
        <v>0</v>
      </c>
      <c r="L25" s="44">
        <v>0</v>
      </c>
      <c r="M25" s="45">
        <v>17</v>
      </c>
      <c r="N25" s="38">
        <f t="shared" si="2"/>
        <v>1.2499999999999956E-2</v>
      </c>
      <c r="O25" s="67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7"/>
      <c r="B26" s="30">
        <f t="shared" si="0"/>
        <v>10</v>
      </c>
      <c r="C26" s="126" t="s">
        <v>42</v>
      </c>
      <c r="D26" s="121"/>
      <c r="E26" s="121"/>
      <c r="F26" s="40">
        <v>16</v>
      </c>
      <c r="G26" s="89">
        <v>1.3888888888888888E-2</v>
      </c>
      <c r="H26" s="41">
        <v>0.75069444444444444</v>
      </c>
      <c r="I26" s="42">
        <v>0.75694444444444453</v>
      </c>
      <c r="J26" s="34">
        <f t="shared" si="1"/>
        <v>6.2500000000000888E-3</v>
      </c>
      <c r="K26" s="43">
        <v>1</v>
      </c>
      <c r="L26" s="44">
        <v>6.9444444444444447E-4</v>
      </c>
      <c r="M26" s="45">
        <v>17</v>
      </c>
      <c r="N26" s="38">
        <f t="shared" si="2"/>
        <v>6.9444444444445334E-3</v>
      </c>
      <c r="O26" s="67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7"/>
      <c r="B27" s="30">
        <f t="shared" si="0"/>
        <v>11</v>
      </c>
      <c r="C27" s="126" t="s">
        <v>44</v>
      </c>
      <c r="D27" s="121"/>
      <c r="E27" s="121"/>
      <c r="F27" s="40">
        <v>30</v>
      </c>
      <c r="G27" s="89">
        <v>2.4305555555555556E-2</v>
      </c>
      <c r="H27" s="41">
        <v>0.75902777777777775</v>
      </c>
      <c r="I27" s="42">
        <v>0.77430555555555547</v>
      </c>
      <c r="J27" s="34">
        <f t="shared" si="1"/>
        <v>1.5277777777777724E-2</v>
      </c>
      <c r="K27" s="43">
        <v>0</v>
      </c>
      <c r="L27" s="44">
        <v>0</v>
      </c>
      <c r="M27" s="45">
        <v>16</v>
      </c>
      <c r="N27" s="38">
        <f t="shared" si="2"/>
        <v>1.5277777777777724E-2</v>
      </c>
      <c r="O27" s="67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7"/>
      <c r="B28" s="30">
        <f t="shared" si="0"/>
        <v>12</v>
      </c>
      <c r="C28" s="126" t="s">
        <v>45</v>
      </c>
      <c r="D28" s="151"/>
      <c r="E28" s="152"/>
      <c r="F28" s="82">
        <v>30</v>
      </c>
      <c r="G28" s="89">
        <v>2.7777777777777776E-2</v>
      </c>
      <c r="H28" s="83">
        <v>0.91527777777777775</v>
      </c>
      <c r="I28" s="84">
        <v>0.95208333333333339</v>
      </c>
      <c r="J28" s="34">
        <f>IFERROR(IF(OR(ISBLANK(H28),ISBLANK(I28)),"",IF(I28&gt;=H28,I28-H28,"Error")),"Error")</f>
        <v>3.6805555555555647E-2</v>
      </c>
      <c r="K28" s="86">
        <v>2</v>
      </c>
      <c r="L28" s="89">
        <v>6.9444444444444441E-3</v>
      </c>
      <c r="M28" s="87">
        <v>26</v>
      </c>
      <c r="N28" s="38">
        <f>IFERROR(IF(OR(J28="",ISBLANK(L28)),"",J28+L28),"Error")</f>
        <v>4.3750000000000094E-2</v>
      </c>
      <c r="O28" s="67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7"/>
      <c r="B29" s="30">
        <f t="shared" si="0"/>
        <v>13</v>
      </c>
      <c r="C29" s="126" t="s">
        <v>46</v>
      </c>
      <c r="D29" s="151"/>
      <c r="E29" s="152"/>
      <c r="F29" s="82">
        <v>15</v>
      </c>
      <c r="G29" s="89">
        <v>3.472222222222222E-3</v>
      </c>
      <c r="H29" s="83">
        <v>0.99375000000000002</v>
      </c>
      <c r="I29" s="84">
        <v>0.99791666666666667</v>
      </c>
      <c r="J29" s="34">
        <f>IFERROR(IF(OR(ISBLANK(H29),ISBLANK(I29)),"",IF(I29&gt;=H29,I29-H29,"Error")),"Error")</f>
        <v>4.1666666666666519E-3</v>
      </c>
      <c r="K29" s="86">
        <v>0</v>
      </c>
      <c r="L29" s="89">
        <v>0</v>
      </c>
      <c r="M29" s="87">
        <v>7</v>
      </c>
      <c r="N29" s="88">
        <f>IFERROR(IF(OR(J29="",ISBLANK(L29)),"",J29+L29),"Error")</f>
        <v>4.1666666666666519E-3</v>
      </c>
      <c r="O29" s="67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100"/>
      <c r="B30" s="30">
        <f t="shared" si="0"/>
        <v>14</v>
      </c>
      <c r="C30" s="126" t="s">
        <v>51</v>
      </c>
      <c r="D30" s="151"/>
      <c r="E30" s="152"/>
      <c r="F30" s="82">
        <v>25</v>
      </c>
      <c r="G30" s="89">
        <v>2.7777777777777776E-2</v>
      </c>
      <c r="H30" s="83">
        <v>2.0833333333333332E-2</v>
      </c>
      <c r="I30" s="84">
        <v>6.25E-2</v>
      </c>
      <c r="J30" s="34">
        <f>IFERROR(IF(OR(ISBLANK(H30),ISBLANK(I30)),"",IF(I30&gt;=H30,I30-H30,"Error")),"Error")</f>
        <v>4.1666666666666671E-2</v>
      </c>
      <c r="K30" s="86">
        <v>2</v>
      </c>
      <c r="L30" s="89">
        <v>1.3888888888888888E-2</v>
      </c>
      <c r="M30" s="87">
        <v>16</v>
      </c>
      <c r="N30" s="88">
        <f t="shared" ref="N30:N41" si="3">IFERROR(IF(OR(J30="",ISBLANK(L30)),"",J30+L30),"Error")</f>
        <v>5.5555555555555559E-2</v>
      </c>
      <c r="O30" s="100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100"/>
      <c r="B31" s="30">
        <f t="shared" si="0"/>
        <v>15</v>
      </c>
      <c r="C31" s="126" t="s">
        <v>55</v>
      </c>
      <c r="D31" s="151"/>
      <c r="E31" s="152"/>
      <c r="F31" s="82">
        <v>18</v>
      </c>
      <c r="G31" s="89">
        <v>9.0277777777777787E-3</v>
      </c>
      <c r="H31" s="83">
        <v>0.77430555555555547</v>
      </c>
      <c r="I31" s="84">
        <v>0.78472222222222221</v>
      </c>
      <c r="J31" s="85">
        <f>IFERROR(IF(OR(ISBLANK(H31),ISBLANK(I31)),"",IF(I31&gt;=H31,I31-H31,"Error")),"Error")</f>
        <v>1.0416666666666741E-2</v>
      </c>
      <c r="K31" s="86">
        <v>2</v>
      </c>
      <c r="L31" s="89">
        <v>2.7777777777777779E-3</v>
      </c>
      <c r="M31" s="87">
        <v>21</v>
      </c>
      <c r="N31" s="88">
        <f t="shared" si="3"/>
        <v>1.3194444444444519E-2</v>
      </c>
      <c r="O31" s="100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100"/>
      <c r="B32" s="30">
        <f t="shared" si="0"/>
        <v>16</v>
      </c>
      <c r="C32" s="126" t="s">
        <v>47</v>
      </c>
      <c r="D32" s="151"/>
      <c r="E32" s="152"/>
      <c r="F32" s="82">
        <v>17</v>
      </c>
      <c r="G32" s="89">
        <v>2.4305555555555556E-2</v>
      </c>
      <c r="H32" s="83">
        <v>0.86388888888888893</v>
      </c>
      <c r="I32" s="84">
        <v>0.87847222222222221</v>
      </c>
      <c r="J32" s="85">
        <f t="shared" ref="J32:J41" si="4">IFERROR(IF(OR(ISBLANK(H32),ISBLANK(I32)),"",IF(I32&gt;=H32,I32-H32,"Error")),"Error")</f>
        <v>1.4583333333333282E-2</v>
      </c>
      <c r="K32" s="86">
        <v>0</v>
      </c>
      <c r="L32" s="89">
        <v>0</v>
      </c>
      <c r="M32" s="87">
        <v>17</v>
      </c>
      <c r="N32" s="88">
        <f t="shared" si="3"/>
        <v>1.4583333333333282E-2</v>
      </c>
      <c r="O32" s="8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8" customFormat="1" ht="15" customHeight="1">
      <c r="A33" s="90"/>
      <c r="B33" s="109">
        <f t="shared" si="0"/>
        <v>17</v>
      </c>
      <c r="C33" s="133" t="s">
        <v>48</v>
      </c>
      <c r="D33" s="146"/>
      <c r="E33" s="147"/>
      <c r="F33" s="91">
        <v>20</v>
      </c>
      <c r="G33" s="95">
        <v>2.0833333333333332E-2</v>
      </c>
      <c r="H33" s="92">
        <v>0.91388888888888886</v>
      </c>
      <c r="I33" s="93">
        <v>0.93541666666666667</v>
      </c>
      <c r="J33" s="85">
        <f t="shared" si="4"/>
        <v>2.1527777777777812E-2</v>
      </c>
      <c r="K33" s="94">
        <v>1</v>
      </c>
      <c r="L33" s="107">
        <v>1.3888888888888889E-3</v>
      </c>
      <c r="M33" s="91">
        <v>13</v>
      </c>
      <c r="N33" s="88">
        <f t="shared" si="3"/>
        <v>2.29166666666667E-2</v>
      </c>
      <c r="O33" s="90"/>
      <c r="P33" s="96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 s="98" customFormat="1" ht="15" customHeight="1">
      <c r="A34" s="90"/>
      <c r="B34" s="109">
        <f t="shared" si="0"/>
        <v>18</v>
      </c>
      <c r="C34" s="133" t="s">
        <v>49</v>
      </c>
      <c r="D34" s="146"/>
      <c r="E34" s="147"/>
      <c r="F34" s="91">
        <v>18</v>
      </c>
      <c r="G34" s="95">
        <v>1.3888888888888888E-2</v>
      </c>
      <c r="H34" s="92">
        <v>0.93611111111111101</v>
      </c>
      <c r="I34" s="93">
        <v>0.95972222222222225</v>
      </c>
      <c r="J34" s="85">
        <f t="shared" si="4"/>
        <v>2.3611111111111249E-2</v>
      </c>
      <c r="K34" s="94">
        <v>0</v>
      </c>
      <c r="L34" s="107">
        <v>0</v>
      </c>
      <c r="M34" s="91">
        <v>14</v>
      </c>
      <c r="N34" s="88">
        <f t="shared" si="3"/>
        <v>2.3611111111111249E-2</v>
      </c>
      <c r="O34" s="90"/>
      <c r="P34" s="96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 s="98" customFormat="1" ht="15" customHeight="1">
      <c r="A35" s="90"/>
      <c r="B35" s="109">
        <f t="shared" si="0"/>
        <v>19</v>
      </c>
      <c r="C35" s="133" t="s">
        <v>50</v>
      </c>
      <c r="D35" s="134"/>
      <c r="E35" s="150"/>
      <c r="F35" s="91">
        <v>20</v>
      </c>
      <c r="G35" s="95">
        <v>2.0833333333333332E-2</v>
      </c>
      <c r="H35" s="102">
        <v>0.96527777777777779</v>
      </c>
      <c r="I35" s="93">
        <v>0.98263888888888884</v>
      </c>
      <c r="J35" s="85">
        <f t="shared" si="4"/>
        <v>1.7361111111111049E-2</v>
      </c>
      <c r="K35" s="94">
        <v>1</v>
      </c>
      <c r="L35" s="107">
        <v>2.0833333333333333E-3</v>
      </c>
      <c r="M35" s="91">
        <v>15</v>
      </c>
      <c r="N35" s="88">
        <f t="shared" si="3"/>
        <v>1.9444444444444382E-2</v>
      </c>
      <c r="O35" s="90"/>
      <c r="P35" s="96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75" customHeight="1">
      <c r="A36" s="81"/>
      <c r="B36" s="109">
        <f t="shared" si="0"/>
        <v>20</v>
      </c>
      <c r="C36" s="154" t="s">
        <v>54</v>
      </c>
      <c r="D36" s="155"/>
      <c r="E36" s="156"/>
      <c r="F36" s="105">
        <v>20</v>
      </c>
      <c r="G36" s="106">
        <v>2.0833333333333332E-2</v>
      </c>
      <c r="H36" s="103">
        <v>0</v>
      </c>
      <c r="I36" s="104">
        <v>2.4999999999999998E-2</v>
      </c>
      <c r="J36" s="85">
        <f t="shared" si="4"/>
        <v>2.4999999999999998E-2</v>
      </c>
      <c r="K36" s="94">
        <v>2</v>
      </c>
      <c r="L36" s="107">
        <v>2.7777777777777779E-3</v>
      </c>
      <c r="M36" s="91">
        <v>20</v>
      </c>
      <c r="N36" s="88">
        <f t="shared" si="3"/>
        <v>2.7777777777777776E-2</v>
      </c>
      <c r="O36" s="8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1"/>
      <c r="B37" s="109">
        <f t="shared" si="0"/>
        <v>21</v>
      </c>
      <c r="C37" s="154" t="s">
        <v>52</v>
      </c>
      <c r="D37" s="155"/>
      <c r="E37" s="156"/>
      <c r="F37" s="105">
        <v>20</v>
      </c>
      <c r="G37" s="106">
        <v>1.7361111111111112E-2</v>
      </c>
      <c r="H37" s="103">
        <v>4.0972222222222222E-2</v>
      </c>
      <c r="I37" s="104">
        <v>5.486111111111111E-2</v>
      </c>
      <c r="J37" s="85">
        <f t="shared" si="4"/>
        <v>1.3888888888888888E-2</v>
      </c>
      <c r="K37" s="105">
        <v>2</v>
      </c>
      <c r="L37" s="108">
        <v>9.7222222222222224E-3</v>
      </c>
      <c r="M37" s="105">
        <v>15</v>
      </c>
      <c r="N37" s="88">
        <f t="shared" si="3"/>
        <v>2.361111111111111E-2</v>
      </c>
      <c r="O37" s="8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99"/>
      <c r="B38" s="109">
        <f t="shared" si="0"/>
        <v>22</v>
      </c>
      <c r="C38" s="148" t="s">
        <v>53</v>
      </c>
      <c r="D38" s="148"/>
      <c r="E38" s="149"/>
      <c r="F38" s="105">
        <v>25</v>
      </c>
      <c r="G38" s="106">
        <v>2.0833333333333332E-2</v>
      </c>
      <c r="H38" s="103">
        <v>5.6944444444444443E-2</v>
      </c>
      <c r="I38" s="104">
        <v>7.6388888888888895E-2</v>
      </c>
      <c r="J38" s="85">
        <f t="shared" si="4"/>
        <v>1.9444444444444452E-2</v>
      </c>
      <c r="K38" s="105">
        <v>2</v>
      </c>
      <c r="L38" s="108">
        <v>1.3888888888888888E-2</v>
      </c>
      <c r="M38" s="105">
        <v>16</v>
      </c>
      <c r="N38" s="88">
        <f t="shared" si="3"/>
        <v>3.333333333333334E-2</v>
      </c>
      <c r="O38" s="99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99"/>
      <c r="B39" s="109">
        <f t="shared" si="0"/>
        <v>23</v>
      </c>
      <c r="C39" s="148" t="s">
        <v>56</v>
      </c>
      <c r="D39" s="148"/>
      <c r="E39" s="149"/>
      <c r="F39" s="105">
        <v>25</v>
      </c>
      <c r="G39" s="106">
        <v>2.0833333333333332E-2</v>
      </c>
      <c r="H39" s="103">
        <v>0.37013888888888885</v>
      </c>
      <c r="I39" s="104">
        <v>0.39166666666666666</v>
      </c>
      <c r="J39" s="73">
        <f t="shared" si="4"/>
        <v>2.1527777777777812E-2</v>
      </c>
      <c r="K39" s="105">
        <v>3</v>
      </c>
      <c r="L39" s="108">
        <v>3.472222222222222E-3</v>
      </c>
      <c r="M39" s="105">
        <v>62</v>
      </c>
      <c r="N39" s="77">
        <f t="shared" si="3"/>
        <v>2.5000000000000036E-2</v>
      </c>
      <c r="O39" s="99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99"/>
      <c r="B40" s="30">
        <f t="shared" si="0"/>
        <v>24</v>
      </c>
      <c r="C40" s="154" t="s">
        <v>57</v>
      </c>
      <c r="D40" s="155"/>
      <c r="E40" s="156"/>
      <c r="F40" s="105">
        <v>25</v>
      </c>
      <c r="G40" s="106">
        <v>1.7361111111111112E-2</v>
      </c>
      <c r="H40" s="103">
        <v>0.40208333333333335</v>
      </c>
      <c r="I40" s="104">
        <v>0.40972222222222227</v>
      </c>
      <c r="J40" s="110">
        <f t="shared" si="4"/>
        <v>7.6388888888889173E-3</v>
      </c>
      <c r="K40" s="105">
        <v>0</v>
      </c>
      <c r="L40" s="108">
        <v>0</v>
      </c>
      <c r="M40" s="105">
        <v>9</v>
      </c>
      <c r="N40" s="77">
        <f t="shared" si="3"/>
        <v>7.6388888888889173E-3</v>
      </c>
      <c r="O40" s="99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111"/>
      <c r="B41" s="30">
        <v>25</v>
      </c>
      <c r="C41" s="154" t="s">
        <v>58</v>
      </c>
      <c r="D41" s="155"/>
      <c r="E41" s="156"/>
      <c r="F41" s="105">
        <v>20</v>
      </c>
      <c r="G41" s="106">
        <v>1.3888888888888888E-2</v>
      </c>
      <c r="H41" s="103">
        <v>3.6111111111111115E-2</v>
      </c>
      <c r="I41" s="104">
        <v>5.8333333333333327E-2</v>
      </c>
      <c r="J41" s="110">
        <f t="shared" si="4"/>
        <v>2.2222222222222213E-2</v>
      </c>
      <c r="K41" s="105">
        <v>0</v>
      </c>
      <c r="L41" s="108">
        <v>0</v>
      </c>
      <c r="M41" s="105">
        <v>18</v>
      </c>
      <c r="N41" s="77">
        <f t="shared" si="3"/>
        <v>2.2222222222222213E-2</v>
      </c>
      <c r="O41" s="11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" customHeight="1">
      <c r="A42" s="67"/>
      <c r="B42" s="30">
        <v>26</v>
      </c>
      <c r="C42" s="154"/>
      <c r="D42" s="155"/>
      <c r="E42" s="156"/>
      <c r="F42" s="105"/>
      <c r="G42" s="106"/>
      <c r="H42" s="103"/>
      <c r="I42" s="104"/>
      <c r="J42" s="110"/>
      <c r="K42" s="105"/>
      <c r="L42" s="108"/>
      <c r="M42" s="105"/>
      <c r="N42" s="77"/>
      <c r="O42" s="67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thickBot="1">
      <c r="A43" s="7"/>
      <c r="B43" s="153" t="s">
        <v>23</v>
      </c>
      <c r="C43" s="163"/>
      <c r="D43" s="163"/>
      <c r="E43" s="164"/>
      <c r="F43" s="46">
        <f>IF(SUM(F18:F42)=0,"Completar",SUM(F18:F42))</f>
        <v>492</v>
      </c>
      <c r="G43" s="47">
        <f>IF(SUM(G18:G42)=0,"Completar",SUM(G18:G42))</f>
        <v>0.38263888888888881</v>
      </c>
      <c r="H43" s="48" t="s">
        <v>24</v>
      </c>
      <c r="I43" s="49" t="s">
        <v>24</v>
      </c>
      <c r="J43" s="101">
        <f>IF(OR(COUNTIF(J18:J42,"Error")&gt;0,COUNTIF(J18:J42,"Completar")&gt;0),"Error",IF(SUM(J18:J42)=0,"Completar",SUM(J18:J42)))</f>
        <v>0.38125000000000037</v>
      </c>
      <c r="K43" s="50">
        <f>SUM(K18:K42)</f>
        <v>25</v>
      </c>
      <c r="L43" s="47">
        <f>SUM(L18:L42)</f>
        <v>7.4305555555555555E-2</v>
      </c>
      <c r="M43" s="51">
        <f>IF(SUM(M18:M42)=0,"Completar",SUM(M18:M42))</f>
        <v>457</v>
      </c>
      <c r="N43" s="18">
        <f>IF(OR(COUNTIF(N18:N42,"Error")&gt;0,COUNTIF(N18:N42,"Completar")&gt;0),"Error",IF(SUM(N18:N42)=0,"Completar",SUM(N18:N42)))</f>
        <v>0.45555555555555582</v>
      </c>
      <c r="O43" s="7"/>
      <c r="P43" s="52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6" customHeight="1" thickBot="1">
      <c r="A44" s="20"/>
      <c r="B44" s="15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customHeight="1">
      <c r="A45" s="4"/>
      <c r="B45" s="114" t="s">
        <v>25</v>
      </c>
      <c r="C45" s="161"/>
      <c r="D45" s="161"/>
      <c r="E45" s="162"/>
      <c r="F45" s="5"/>
      <c r="G45" s="5"/>
      <c r="H45" s="5"/>
      <c r="I45" s="5"/>
      <c r="J45" s="5"/>
      <c r="K45" s="5"/>
      <c r="L45" s="5"/>
      <c r="M45" s="5"/>
      <c r="N45" s="5"/>
      <c r="O45" s="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7"/>
      <c r="B46" s="8" t="s">
        <v>3</v>
      </c>
      <c r="C46" s="9" t="s">
        <v>4</v>
      </c>
      <c r="D46" s="9" t="s">
        <v>5</v>
      </c>
      <c r="E46" s="10" t="s">
        <v>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thickBot="1">
      <c r="A47" s="15"/>
      <c r="B47" s="54"/>
      <c r="C47" s="25"/>
      <c r="D47" s="25"/>
      <c r="E47" s="18" t="str">
        <f>IFERROR(IF(OR(ISBLANK(C47),ISBLANK(D47)),"Completar",IF(D47&gt;=C47,D47-C47,"Error")),"Error")</f>
        <v>Completar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6" customHeight="1" thickBo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0"/>
      <c r="B49" s="114" t="s">
        <v>26</v>
      </c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2"/>
      <c r="O49" s="20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" customHeight="1">
      <c r="A50" s="20"/>
      <c r="B50" s="120" t="s">
        <v>27</v>
      </c>
      <c r="C50" s="159"/>
      <c r="D50" s="160"/>
      <c r="E50" s="129">
        <f>M43</f>
        <v>457</v>
      </c>
      <c r="F50" s="122"/>
      <c r="G50" s="56"/>
      <c r="H50" s="57"/>
      <c r="I50" s="57"/>
      <c r="J50" s="57"/>
      <c r="K50" s="57"/>
      <c r="L50" s="57"/>
      <c r="M50" s="57"/>
      <c r="N50" s="58"/>
      <c r="O50" s="20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20"/>
      <c r="B51" s="120" t="s">
        <v>28</v>
      </c>
      <c r="C51" s="159"/>
      <c r="D51" s="160"/>
      <c r="E51" s="128">
        <f>IF(M43="Completar","Completar",IFERROR(M43/(N43*24),"Error"))</f>
        <v>41.798780487804848</v>
      </c>
      <c r="F51" s="122"/>
      <c r="G51" s="59"/>
      <c r="H51" s="60"/>
      <c r="I51" s="60"/>
      <c r="J51" s="60"/>
      <c r="K51" s="60"/>
      <c r="L51" s="60"/>
      <c r="M51" s="60"/>
      <c r="N51" s="61"/>
      <c r="O51" s="20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" customHeight="1">
      <c r="A52" s="20"/>
      <c r="B52" s="120" t="s">
        <v>29</v>
      </c>
      <c r="C52" s="159"/>
      <c r="D52" s="160"/>
      <c r="E52" s="129">
        <f>IF(K43=0,0,IFERROR(ROUNDUP(K43/(M43/100),0),"Error"))</f>
        <v>6</v>
      </c>
      <c r="F52" s="122"/>
      <c r="G52" s="59"/>
      <c r="H52" s="60"/>
      <c r="I52" s="60"/>
      <c r="J52" s="60"/>
      <c r="K52" s="60"/>
      <c r="L52" s="60"/>
      <c r="M52" s="60"/>
      <c r="N52" s="61"/>
      <c r="O52" s="20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" customHeight="1">
      <c r="A53" s="20"/>
      <c r="B53" s="120" t="s">
        <v>30</v>
      </c>
      <c r="C53" s="159"/>
      <c r="D53" s="160"/>
      <c r="E53" s="127">
        <f>IF(K43=0,0,IFERROR(K43/M43,"Error"))</f>
        <v>5.4704595185995623E-2</v>
      </c>
      <c r="F53" s="122"/>
      <c r="G53" s="59"/>
      <c r="H53" s="60"/>
      <c r="I53" s="60"/>
      <c r="J53" s="60"/>
      <c r="K53" s="60"/>
      <c r="L53" s="60"/>
      <c r="M53" s="60"/>
      <c r="N53" s="61"/>
      <c r="O53" s="20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" customHeight="1">
      <c r="A54" s="20"/>
      <c r="B54" s="120" t="s">
        <v>31</v>
      </c>
      <c r="C54" s="159"/>
      <c r="D54" s="160"/>
      <c r="E54" s="62">
        <f>E5</f>
        <v>6.9444444444444198E-3</v>
      </c>
      <c r="F54" s="63">
        <f t="shared" ref="F54:F57" si="5">IF(E54="Completar",E54,IFERROR(E54/$E$60,"Error"))</f>
        <v>1.5015015015014951E-2</v>
      </c>
      <c r="G54" s="59"/>
      <c r="H54" s="60"/>
      <c r="I54" s="60"/>
      <c r="J54" s="60"/>
      <c r="K54" s="60"/>
      <c r="L54" s="60"/>
      <c r="M54" s="60"/>
      <c r="N54" s="61"/>
      <c r="O54" s="20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" customHeight="1">
      <c r="A55" s="20"/>
      <c r="B55" s="120" t="s">
        <v>32</v>
      </c>
      <c r="C55" s="159"/>
      <c r="D55" s="160"/>
      <c r="E55" s="62" t="str">
        <f>E9</f>
        <v>Completar</v>
      </c>
      <c r="F55" s="63" t="str">
        <f t="shared" si="5"/>
        <v>Completar</v>
      </c>
      <c r="G55" s="59"/>
      <c r="H55" s="60"/>
      <c r="I55" s="60"/>
      <c r="J55" s="60"/>
      <c r="K55" s="60"/>
      <c r="L55" s="60"/>
      <c r="M55" s="60"/>
      <c r="N55" s="61"/>
      <c r="O55" s="2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" customHeight="1">
      <c r="A56" s="20"/>
      <c r="B56" s="120" t="s">
        <v>33</v>
      </c>
      <c r="C56" s="159"/>
      <c r="D56" s="160"/>
      <c r="E56" s="62" t="str">
        <f>E13</f>
        <v>Completar</v>
      </c>
      <c r="F56" s="63" t="str">
        <f t="shared" si="5"/>
        <v>Completar</v>
      </c>
      <c r="G56" s="59"/>
      <c r="H56" s="60"/>
      <c r="I56" s="60"/>
      <c r="J56" s="60"/>
      <c r="K56" s="60"/>
      <c r="L56" s="60"/>
      <c r="M56" s="60"/>
      <c r="N56" s="61"/>
      <c r="O56" s="20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" customHeight="1">
      <c r="A57" s="20"/>
      <c r="B57" s="120" t="s">
        <v>34</v>
      </c>
      <c r="C57" s="159"/>
      <c r="D57" s="160"/>
      <c r="E57" s="62" t="str">
        <f>E47</f>
        <v>Completar</v>
      </c>
      <c r="F57" s="63" t="str">
        <f t="shared" si="5"/>
        <v>Completar</v>
      </c>
      <c r="G57" s="59"/>
      <c r="H57" s="60"/>
      <c r="I57" s="60"/>
      <c r="J57" s="60"/>
      <c r="K57" s="60"/>
      <c r="L57" s="60"/>
      <c r="M57" s="60"/>
      <c r="N57" s="61"/>
      <c r="O57" s="2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" customHeight="1">
      <c r="A58" s="20"/>
      <c r="B58" s="120" t="s">
        <v>35</v>
      </c>
      <c r="C58" s="159"/>
      <c r="D58" s="160"/>
      <c r="E58" s="62">
        <f>L43</f>
        <v>7.4305555555555555E-2</v>
      </c>
      <c r="F58" s="63">
        <f t="shared" ref="F58:F59" si="6">IF(E58="Completar",E58,IFERROR(E58/$E$60,"Completar"))</f>
        <v>0.16066066066066054</v>
      </c>
      <c r="G58" s="59"/>
      <c r="H58" s="60"/>
      <c r="I58" s="60"/>
      <c r="J58" s="60"/>
      <c r="K58" s="60"/>
      <c r="L58" s="60"/>
      <c r="M58" s="60"/>
      <c r="N58" s="61"/>
      <c r="O58" s="2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" customHeight="1">
      <c r="A59" s="20"/>
      <c r="B59" s="120" t="s">
        <v>36</v>
      </c>
      <c r="C59" s="159"/>
      <c r="D59" s="160"/>
      <c r="E59" s="62">
        <f>J43</f>
        <v>0.38125000000000037</v>
      </c>
      <c r="F59" s="63">
        <f t="shared" si="6"/>
        <v>0.82432432432432445</v>
      </c>
      <c r="G59" s="59"/>
      <c r="H59" s="60"/>
      <c r="I59" s="60"/>
      <c r="J59" s="60"/>
      <c r="K59" s="60"/>
      <c r="L59" s="60"/>
      <c r="M59" s="60"/>
      <c r="N59" s="61"/>
      <c r="O59" s="20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" customHeight="1" thickBot="1">
      <c r="A60" s="20"/>
      <c r="B60" s="125" t="s">
        <v>37</v>
      </c>
      <c r="C60" s="157"/>
      <c r="D60" s="158"/>
      <c r="E60" s="123">
        <f>IF(COUNTIF(E54:E59,"Error")&gt;0,"Error",IF(SUM(E54:E59)=0,"Completar",SUM(E54:E59)))</f>
        <v>0.46250000000000036</v>
      </c>
      <c r="F60" s="124"/>
      <c r="G60" s="64"/>
      <c r="H60" s="65"/>
      <c r="I60" s="65"/>
      <c r="J60" s="65"/>
      <c r="K60" s="65"/>
      <c r="L60" s="65"/>
      <c r="M60" s="65"/>
      <c r="N60" s="66"/>
      <c r="O60" s="20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6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idden="1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20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20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0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20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20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20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2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20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0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20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20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20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20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20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2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2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20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0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20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2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2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20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20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20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20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2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2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20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20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20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20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20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20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20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20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20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0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20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20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20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20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2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20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20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20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20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20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20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20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20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20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20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20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20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20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20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20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20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20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20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20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0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0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20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0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20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20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0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20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20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20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20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20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0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0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0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0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0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0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0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0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20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20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20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20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20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20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20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20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20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20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20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20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20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20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20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20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20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20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20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20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20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20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20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20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0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20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20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20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20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20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20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20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20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20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20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20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0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20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20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20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20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20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20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20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20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20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20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20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20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20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20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20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20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20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20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20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20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20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20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20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20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20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20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20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20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20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20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20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20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20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20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20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20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20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20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20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20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20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20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20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20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20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20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20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20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20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20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20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20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20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20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20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20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20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20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20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20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20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20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20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20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20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20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20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20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20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20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20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20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20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20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20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20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20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20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20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20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20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20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20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20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20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20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20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20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20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20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20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20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20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20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20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20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20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20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20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20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20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20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20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20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20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20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20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20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20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20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20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20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20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20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20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20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20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20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20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20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20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20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20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20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20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20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20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20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20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20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20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20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20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20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20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20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20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20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20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20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20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20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20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20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20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20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20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20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20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20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20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20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20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20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20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20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20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20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20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20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20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20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20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20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20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20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20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20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20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20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20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20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20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20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20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20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20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20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20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20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20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20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20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20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20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20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20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20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20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20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20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20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20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20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20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20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20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20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20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20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20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20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20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20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20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20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20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20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20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20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20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20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20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20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20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20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20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20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20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20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20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20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20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20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20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20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20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20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20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20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20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20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20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20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20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20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20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20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20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20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20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20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20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20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20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20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20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20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20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20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20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20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20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20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20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20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20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20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20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20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20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20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20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20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20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20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20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20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20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20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20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20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20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20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20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20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20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20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20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20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20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20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20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20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20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20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20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20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20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20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20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20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20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20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20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20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20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20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20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20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20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20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20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20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20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20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20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20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20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20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20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20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20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20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20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20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20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20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20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20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20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20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20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20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20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20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20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20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20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20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20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20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20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20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20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20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20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20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20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20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20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20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20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20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20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20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20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20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20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20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20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20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20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20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20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20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20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20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20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20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20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20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20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20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20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20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20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20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20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20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20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20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20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20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20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20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20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20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20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20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20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20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20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20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20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20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20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20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20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20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20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20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20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20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20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20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20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20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20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20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20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20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20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20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20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20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20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20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20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20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20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20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20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20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20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20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20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20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20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20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20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20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20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20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20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20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20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20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20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20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20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20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20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20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20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20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20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20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20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20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20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20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20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20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20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20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20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20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20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20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20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20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20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20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20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20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20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20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20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20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20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20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20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20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20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20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20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20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20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20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20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20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20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20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20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20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20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20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20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20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20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20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20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20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20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20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20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20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20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20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20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20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20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20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20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20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20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20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20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20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20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20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20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20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20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20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20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20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20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20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20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20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20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20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20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20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20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20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20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20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20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20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20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20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20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20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20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20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20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20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20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20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20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20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20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20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20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20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20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20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20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20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20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20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20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20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20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20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20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20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20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20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20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20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20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20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20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20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20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20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20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20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20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20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20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20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20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20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20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20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20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20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20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20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20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20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20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20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20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20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20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20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20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20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20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20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20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20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20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20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20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20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20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20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20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20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20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20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20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20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20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20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20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20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20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20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20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20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20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20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20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20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20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20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20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20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20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20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20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20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20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20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20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20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20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20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20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20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20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20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20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20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20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20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20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20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20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20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20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20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20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20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20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20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20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20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20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20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20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20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20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20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20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20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20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20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20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20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20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20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20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20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20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20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20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20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20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20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20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20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20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20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20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20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20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20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20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20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20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20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20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20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20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20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20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20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20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20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20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20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20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20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20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20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20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20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20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20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20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20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20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20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20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20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20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20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20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20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20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20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20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20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20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20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20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20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20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20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20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20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20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20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20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20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20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20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20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20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20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20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20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20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20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20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20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20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20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20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20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20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20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20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20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20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20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20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20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20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20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20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20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20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20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20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20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20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20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20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20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20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20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20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20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20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20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20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20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20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20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20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20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20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20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20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20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20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20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20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20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20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20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20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20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20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20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20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20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20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20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20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20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20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20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20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20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20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20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20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20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20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20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20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20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20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20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20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20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20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20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20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20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20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20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20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20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20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20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20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20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20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20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spans="1:26">
      <c r="A1001" s="20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20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spans="1:26">
      <c r="A1002" s="20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20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spans="1:26">
      <c r="A1003" s="20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20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spans="1:26">
      <c r="A1004" s="20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20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spans="1:26">
      <c r="A1005" s="20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20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spans="1:26">
      <c r="A1006" s="20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20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 spans="1:26">
      <c r="A1007" s="20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20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 spans="1:26">
      <c r="A1008" s="20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20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 spans="1:26">
      <c r="A1009" s="20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20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 spans="1:26">
      <c r="A1010" s="20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20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 spans="1:26">
      <c r="A1011" s="20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20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 spans="1:26">
      <c r="A1012" s="20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20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 spans="1:26">
      <c r="A1013" s="20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20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 spans="1:26">
      <c r="A1014" s="20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20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 spans="1:26">
      <c r="A1015" s="20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20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 spans="1:26">
      <c r="A1016" s="20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20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 spans="1:26">
      <c r="A1017" s="20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20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</sheetData>
  <mergeCells count="61">
    <mergeCell ref="C41:E41"/>
    <mergeCell ref="B45:E45"/>
    <mergeCell ref="B43:E43"/>
    <mergeCell ref="C37:E37"/>
    <mergeCell ref="C30:E30"/>
    <mergeCell ref="C36:E36"/>
    <mergeCell ref="C40:E40"/>
    <mergeCell ref="C27:E27"/>
    <mergeCell ref="C34:E34"/>
    <mergeCell ref="C38:E38"/>
    <mergeCell ref="C39:E39"/>
    <mergeCell ref="C35:E35"/>
    <mergeCell ref="C28:E28"/>
    <mergeCell ref="C31:E31"/>
    <mergeCell ref="C29:E29"/>
    <mergeCell ref="C33:E33"/>
    <mergeCell ref="C32:E32"/>
    <mergeCell ref="B16:B17"/>
    <mergeCell ref="C16:E17"/>
    <mergeCell ref="C18:E18"/>
    <mergeCell ref="C25:E25"/>
    <mergeCell ref="C26:E26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51:D51"/>
    <mergeCell ref="B50:D50"/>
    <mergeCell ref="B49:N49"/>
    <mergeCell ref="E50:F50"/>
    <mergeCell ref="E52:F52"/>
    <mergeCell ref="B52:D52"/>
    <mergeCell ref="B15:N15"/>
    <mergeCell ref="F12:N12"/>
    <mergeCell ref="F13:N13"/>
    <mergeCell ref="B57:D57"/>
    <mergeCell ref="E60:F60"/>
    <mergeCell ref="B60:D60"/>
    <mergeCell ref="B58:D58"/>
    <mergeCell ref="B59:D59"/>
    <mergeCell ref="B56:D56"/>
    <mergeCell ref="B54:D54"/>
    <mergeCell ref="B55:D55"/>
    <mergeCell ref="C24:E24"/>
    <mergeCell ref="C42:E42"/>
    <mergeCell ref="E53:F53"/>
    <mergeCell ref="B53:D53"/>
    <mergeCell ref="E51:F51"/>
    <mergeCell ref="D1:N1"/>
    <mergeCell ref="B3:E3"/>
    <mergeCell ref="B7:E7"/>
    <mergeCell ref="B11:E11"/>
    <mergeCell ref="B1:C1"/>
    <mergeCell ref="F8:N8"/>
    <mergeCell ref="F9:N9"/>
  </mergeCells>
  <conditionalFormatting sqref="D1:XFD24 C3:C24 K32:M36 C29:I29 K29:M29 C30:M30 C32:I35 J27:J29 J31:J39 C61:D1048576 O43:XFD1048576 E50:N1048576 F43:N48 C46:E48 C44:E44 J41:J42 N25:XFD42 A1:B1048576">
    <cfRule type="cellIs" dxfId="23" priority="37" operator="equal">
      <formula>"Completar"</formula>
    </cfRule>
  </conditionalFormatting>
  <conditionalFormatting sqref="D1:XFD24 C3:C24 K32:M36 C29:I29 K29:M29 C30:M30 C32:I35 J27:J29 J31:J39 C61:D1048576 O43:XFD1048576 E50:N1048576 F43:N48 C46:E48 C44:E44 J41:J42 N25:XFD42 A1:B1048576">
    <cfRule type="cellIs" dxfId="22" priority="38" operator="equal">
      <formula>"Error"</formula>
    </cfRule>
  </conditionalFormatting>
  <conditionalFormatting sqref="C25:M25 C26:E26">
    <cfRule type="cellIs" dxfId="21" priority="35" operator="equal">
      <formula>"Completar"</formula>
    </cfRule>
  </conditionalFormatting>
  <conditionalFormatting sqref="C25:M25 C26:E26">
    <cfRule type="cellIs" dxfId="20" priority="36" operator="equal">
      <formula>"Error"</formula>
    </cfRule>
  </conditionalFormatting>
  <conditionalFormatting sqref="F26:M26 C42 F42:I42 K42:M42">
    <cfRule type="cellIs" dxfId="19" priority="29" operator="equal">
      <formula>"Completar"</formula>
    </cfRule>
  </conditionalFormatting>
  <conditionalFormatting sqref="F26:M26 C42 F42:I42 K42:M42">
    <cfRule type="cellIs" dxfId="18" priority="30" operator="equal">
      <formula>"Error"</formula>
    </cfRule>
  </conditionalFormatting>
  <conditionalFormatting sqref="C27:I27 K27:M27">
    <cfRule type="cellIs" dxfId="17" priority="25" operator="equal">
      <formula>"Completar"</formula>
    </cfRule>
  </conditionalFormatting>
  <conditionalFormatting sqref="C27:I27 K27:M27">
    <cfRule type="cellIs" dxfId="16" priority="26" operator="equal">
      <formula>"Error"</formula>
    </cfRule>
  </conditionalFormatting>
  <conditionalFormatting sqref="K31:M31 C31 F31:I31">
    <cfRule type="cellIs" dxfId="15" priority="21" operator="equal">
      <formula>"Completar"</formula>
    </cfRule>
  </conditionalFormatting>
  <conditionalFormatting sqref="K31:M31 C31 F31:I31">
    <cfRule type="cellIs" dxfId="14" priority="22" operator="equal">
      <formula>"Error"</formula>
    </cfRule>
  </conditionalFormatting>
  <conditionalFormatting sqref="K28:M28 C28 F28:I28">
    <cfRule type="cellIs" dxfId="13" priority="17" operator="equal">
      <formula>"Completar"</formula>
    </cfRule>
  </conditionalFormatting>
  <conditionalFormatting sqref="K28:M28 C28 F28:I28">
    <cfRule type="cellIs" dxfId="12" priority="18" operator="equal">
      <formula>"Error"</formula>
    </cfRule>
  </conditionalFormatting>
  <conditionalFormatting sqref="K31:M31 C31 F31:I31">
    <cfRule type="cellIs" dxfId="11" priority="12" operator="equal">
      <formula>"Completar"</formula>
    </cfRule>
  </conditionalFormatting>
  <conditionalFormatting sqref="K31:M31 C31 F31:I31">
    <cfRule type="cellIs" dxfId="10" priority="11" operator="equal">
      <formula>"Error"</formula>
    </cfRule>
  </conditionalFormatting>
  <conditionalFormatting sqref="C28:I28 K28:M28">
    <cfRule type="cellIs" dxfId="9" priority="6" operator="equal">
      <formula>"Completar"</formula>
    </cfRule>
  </conditionalFormatting>
  <conditionalFormatting sqref="C28:I28 K28:M28">
    <cfRule type="cellIs" dxfId="8" priority="5" operator="equal">
      <formula>"Error"</formula>
    </cfRule>
  </conditionalFormatting>
  <conditionalFormatting sqref="C41 F41:I41 K41:M41">
    <cfRule type="cellIs" dxfId="5" priority="2" operator="equal">
      <formula>"Completar"</formula>
    </cfRule>
  </conditionalFormatting>
  <conditionalFormatting sqref="C41 F41:I41 K41:M41">
    <cfRule type="cellIs" dxfId="3" priority="1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2016-04-26T04:34:24Z</dcterms:modified>
</cp:coreProperties>
</file>