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K8" i="1" l="1"/>
  <c r="K7" i="1"/>
  <c r="K6" i="1"/>
  <c r="K5" i="1"/>
  <c r="H13" i="1"/>
  <c r="H10" i="1"/>
  <c r="K2" i="1"/>
  <c r="K3" i="1" s="1"/>
  <c r="H12" i="1"/>
  <c r="H11" i="1"/>
  <c r="H9" i="1"/>
  <c r="H7" i="1"/>
  <c r="H5" i="1"/>
  <c r="H4" i="1"/>
  <c r="H3" i="1"/>
  <c r="H2" i="1"/>
  <c r="E6" i="1"/>
</calcChain>
</file>

<file path=xl/sharedStrings.xml><?xml version="1.0" encoding="utf-8"?>
<sst xmlns="http://schemas.openxmlformats.org/spreadsheetml/2006/main" count="63" uniqueCount="52">
  <si>
    <t>informações robo</t>
  </si>
  <si>
    <t>peso</t>
  </si>
  <si>
    <t>kg</t>
  </si>
  <si>
    <t>raio da roda</t>
  </si>
  <si>
    <t>cm</t>
  </si>
  <si>
    <t>peso na roda</t>
  </si>
  <si>
    <t>informaçoes motor</t>
  </si>
  <si>
    <t>tensão</t>
  </si>
  <si>
    <t>P max</t>
  </si>
  <si>
    <t>P/peso</t>
  </si>
  <si>
    <t>Kt</t>
  </si>
  <si>
    <t>Kv</t>
  </si>
  <si>
    <t>R</t>
  </si>
  <si>
    <t>V</t>
  </si>
  <si>
    <t>W</t>
  </si>
  <si>
    <t>NM/A</t>
  </si>
  <si>
    <t>RPM/V</t>
  </si>
  <si>
    <t>Ω</t>
  </si>
  <si>
    <t>A</t>
  </si>
  <si>
    <t>Drumbt midlleweight</t>
  </si>
  <si>
    <t>Dewalt 24V</t>
  </si>
  <si>
    <t>I nominal</t>
  </si>
  <si>
    <t>Ino_load</t>
  </si>
  <si>
    <t>calculos</t>
  </si>
  <si>
    <t>peso por roda</t>
  </si>
  <si>
    <t>força</t>
  </si>
  <si>
    <t>atrito da arena</t>
  </si>
  <si>
    <t>força efetiva</t>
  </si>
  <si>
    <t>torque necessario</t>
  </si>
  <si>
    <t>I max</t>
  </si>
  <si>
    <t>reduçaõ necessaria</t>
  </si>
  <si>
    <t>torque nominal</t>
  </si>
  <si>
    <t>rpm nominal</t>
  </si>
  <si>
    <t>N</t>
  </si>
  <si>
    <t>N.m</t>
  </si>
  <si>
    <t>rpm pos redução</t>
  </si>
  <si>
    <t>Ampere hora</t>
  </si>
  <si>
    <t>Calculo de ampere hora feito com base em 50% da luta acelerando em uma luta de 3 minutos</t>
  </si>
  <si>
    <t>caixa de redução encontrada</t>
  </si>
  <si>
    <t>torque max</t>
  </si>
  <si>
    <t>torque maximo fornecido</t>
  </si>
  <si>
    <t>paginas</t>
  </si>
  <si>
    <t>motor</t>
  </si>
  <si>
    <t>caixa de redução</t>
  </si>
  <si>
    <t>https://www.robocore.net/modules.php?name=GR_LojaVirtual&amp;prod=68</t>
  </si>
  <si>
    <t>http://www.robotmarketplace.com/products/BP389010-00.html</t>
  </si>
  <si>
    <t>rpm luta</t>
  </si>
  <si>
    <t>velocida</t>
  </si>
  <si>
    <t>rad/s</t>
  </si>
  <si>
    <t>velocidade</t>
  </si>
  <si>
    <t>m/s</t>
  </si>
  <si>
    <t>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</si>
</sst>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6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0" fontId="2" fillId="5" borderId="1" xfId="1" applyFill="1" applyBorder="1" applyAlignment="1">
      <alignment horizontal="center"/>
    </xf>
    <xf numFmtId="0" fontId="0" fillId="5" borderId="1" xfId="0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robotmarketplace.com/products/BP389010-00.html" TargetMode="External"/><Relationship Id="rId1" Type="http://schemas.openxmlformats.org/officeDocument/2006/relationships/hyperlink" Target="https://www.robocore.net/modules.php?name=GR_LojaVirtual&amp;prod=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F20" sqref="F20:F21"/>
    </sheetView>
  </sheetViews>
  <sheetFormatPr defaultRowHeight="15" x14ac:dyDescent="0.25"/>
  <cols>
    <col min="1" max="1" width="14.85546875" customWidth="1"/>
    <col min="2" max="2" width="12.5703125" customWidth="1"/>
    <col min="7" max="7" width="27.28515625" customWidth="1"/>
    <col min="10" max="10" width="17.42578125" customWidth="1"/>
    <col min="11" max="11" width="23.42578125" customWidth="1"/>
  </cols>
  <sheetData>
    <row r="1" spans="1:17" x14ac:dyDescent="0.25">
      <c r="A1" s="4" t="s">
        <v>0</v>
      </c>
      <c r="B1" s="4"/>
      <c r="C1" s="4"/>
      <c r="D1" s="5" t="s">
        <v>6</v>
      </c>
      <c r="E1" s="5"/>
      <c r="F1" s="5"/>
      <c r="G1" s="1" t="s">
        <v>23</v>
      </c>
      <c r="H1" s="1"/>
      <c r="I1" s="1"/>
      <c r="J1" s="1"/>
      <c r="K1" s="1"/>
      <c r="L1" s="1"/>
      <c r="M1" s="1"/>
      <c r="N1" s="1"/>
      <c r="O1" s="6" t="s">
        <v>37</v>
      </c>
      <c r="P1" s="6"/>
      <c r="Q1" s="6"/>
    </row>
    <row r="2" spans="1:17" ht="15" customHeight="1" x14ac:dyDescent="0.25">
      <c r="A2" s="4" t="s">
        <v>19</v>
      </c>
      <c r="B2" s="4"/>
      <c r="C2" s="4"/>
      <c r="D2" s="5" t="s">
        <v>20</v>
      </c>
      <c r="E2" s="5"/>
      <c r="F2" s="5"/>
      <c r="G2" s="2" t="s">
        <v>24</v>
      </c>
      <c r="H2" s="2">
        <f>B5/2</f>
        <v>22.5</v>
      </c>
      <c r="I2" s="2" t="s">
        <v>2</v>
      </c>
      <c r="J2" s="2" t="s">
        <v>29</v>
      </c>
      <c r="K2" s="2">
        <f>H10/E9+E12</f>
        <v>60.518945838886637</v>
      </c>
      <c r="L2" s="2"/>
      <c r="M2" s="2"/>
      <c r="N2" s="2"/>
      <c r="O2" s="6"/>
      <c r="P2" s="6"/>
      <c r="Q2" s="6"/>
    </row>
    <row r="3" spans="1:17" x14ac:dyDescent="0.25">
      <c r="A3" s="7" t="s">
        <v>1</v>
      </c>
      <c r="B3" s="7">
        <v>50</v>
      </c>
      <c r="C3" s="7" t="s">
        <v>2</v>
      </c>
      <c r="D3" s="8" t="s">
        <v>7</v>
      </c>
      <c r="E3" s="8">
        <v>24</v>
      </c>
      <c r="F3" s="8" t="s">
        <v>13</v>
      </c>
      <c r="G3" s="2" t="s">
        <v>25</v>
      </c>
      <c r="H3" s="2">
        <f>H2*9.81</f>
        <v>220.72500000000002</v>
      </c>
      <c r="I3" s="2" t="s">
        <v>33</v>
      </c>
      <c r="J3" s="2" t="s">
        <v>36</v>
      </c>
      <c r="K3" s="2">
        <f>2*K2*0.05*0.5</f>
        <v>3.0259472919443322</v>
      </c>
      <c r="L3" s="2"/>
      <c r="M3" s="2"/>
      <c r="N3" s="2"/>
      <c r="O3" s="6"/>
      <c r="P3" s="6"/>
      <c r="Q3" s="6"/>
    </row>
    <row r="4" spans="1:17" x14ac:dyDescent="0.25">
      <c r="A4" s="7" t="s">
        <v>3</v>
      </c>
      <c r="B4" s="7">
        <v>8</v>
      </c>
      <c r="C4" s="7" t="s">
        <v>4</v>
      </c>
      <c r="D4" s="8" t="s">
        <v>8</v>
      </c>
      <c r="E4" s="8">
        <v>1491</v>
      </c>
      <c r="F4" s="8" t="s">
        <v>14</v>
      </c>
      <c r="G4" s="2" t="s">
        <v>27</v>
      </c>
      <c r="H4" s="2">
        <f>B16*H3</f>
        <v>198.65250000000003</v>
      </c>
      <c r="I4" s="2" t="s">
        <v>33</v>
      </c>
      <c r="J4" s="2"/>
      <c r="K4" s="2"/>
      <c r="L4" s="2"/>
      <c r="M4" s="2"/>
      <c r="N4" s="2"/>
      <c r="O4" s="6"/>
      <c r="P4" s="6"/>
      <c r="Q4" s="6"/>
    </row>
    <row r="5" spans="1:17" x14ac:dyDescent="0.25">
      <c r="A5" s="7" t="s">
        <v>5</v>
      </c>
      <c r="B5" s="7">
        <v>45</v>
      </c>
      <c r="C5" s="7" t="s">
        <v>2</v>
      </c>
      <c r="D5" s="8" t="s">
        <v>1</v>
      </c>
      <c r="E5" s="8">
        <v>0.72</v>
      </c>
      <c r="F5" s="8" t="s">
        <v>2</v>
      </c>
      <c r="G5" s="2" t="s">
        <v>28</v>
      </c>
      <c r="H5" s="2">
        <f>H4*(B4/100)</f>
        <v>15.892200000000003</v>
      </c>
      <c r="I5" s="2" t="s">
        <v>34</v>
      </c>
      <c r="J5" s="2" t="s">
        <v>46</v>
      </c>
      <c r="K5" s="2">
        <f>E10*(E3-E11*K2)</f>
        <v>16060.616127869078</v>
      </c>
      <c r="L5" s="2"/>
      <c r="M5" s="2"/>
      <c r="N5" s="2"/>
      <c r="O5" s="6"/>
      <c r="P5" s="6"/>
      <c r="Q5" s="6"/>
    </row>
    <row r="6" spans="1:17" x14ac:dyDescent="0.25">
      <c r="A6" s="7"/>
      <c r="B6" s="7"/>
      <c r="C6" s="7"/>
      <c r="D6" s="8" t="s">
        <v>9</v>
      </c>
      <c r="E6" s="8">
        <f>E4/E5</f>
        <v>2070.8333333333335</v>
      </c>
      <c r="F6" s="8"/>
      <c r="G6" s="2"/>
      <c r="H6" s="2"/>
      <c r="I6" s="2"/>
      <c r="J6" s="2" t="s">
        <v>47</v>
      </c>
      <c r="K6" s="3">
        <f>(K5*3.14*2)/60</f>
        <v>1681.0111547169633</v>
      </c>
      <c r="L6" s="2" t="s">
        <v>48</v>
      </c>
      <c r="M6" s="2"/>
      <c r="N6" s="2"/>
      <c r="O6" s="6"/>
      <c r="P6" s="6"/>
      <c r="Q6" s="6"/>
    </row>
    <row r="7" spans="1:17" x14ac:dyDescent="0.25">
      <c r="A7" s="7"/>
      <c r="B7" s="7"/>
      <c r="C7" s="7"/>
      <c r="D7" s="8" t="s">
        <v>29</v>
      </c>
      <c r="E7" s="8">
        <v>190</v>
      </c>
      <c r="F7" s="8" t="s">
        <v>18</v>
      </c>
      <c r="G7" s="2" t="s">
        <v>31</v>
      </c>
      <c r="H7" s="2">
        <f>E8*E9</f>
        <v>0.72011999999999998</v>
      </c>
      <c r="I7" s="2" t="s">
        <v>34</v>
      </c>
      <c r="J7" s="2" t="s">
        <v>49</v>
      </c>
      <c r="K7" s="2">
        <f>(K6/H14)*(B4/100)</f>
        <v>5.1903084668991539</v>
      </c>
      <c r="L7" s="2" t="s">
        <v>50</v>
      </c>
      <c r="M7" s="2"/>
      <c r="N7" s="2"/>
      <c r="O7" s="6"/>
      <c r="P7" s="6"/>
      <c r="Q7" s="6"/>
    </row>
    <row r="8" spans="1:17" x14ac:dyDescent="0.25">
      <c r="A8" s="7"/>
      <c r="B8" s="7"/>
      <c r="C8" s="7"/>
      <c r="D8" s="8" t="s">
        <v>21</v>
      </c>
      <c r="E8" s="8">
        <v>68</v>
      </c>
      <c r="F8" s="8" t="s">
        <v>18</v>
      </c>
      <c r="G8" s="2"/>
      <c r="H8" s="2"/>
      <c r="I8" s="2"/>
      <c r="J8" s="2" t="s">
        <v>49</v>
      </c>
      <c r="K8" s="2">
        <f>(K7*3600)/1000</f>
        <v>18.685110480836954</v>
      </c>
      <c r="L8" s="2" t="s">
        <v>51</v>
      </c>
      <c r="M8" s="2"/>
      <c r="N8" s="2"/>
      <c r="O8" s="6"/>
      <c r="P8" s="6"/>
      <c r="Q8" s="6"/>
    </row>
    <row r="9" spans="1:17" x14ac:dyDescent="0.25">
      <c r="A9" s="7"/>
      <c r="B9" s="7"/>
      <c r="C9" s="7"/>
      <c r="D9" s="8" t="s">
        <v>10</v>
      </c>
      <c r="E9" s="8">
        <v>1.059E-2</v>
      </c>
      <c r="F9" s="8" t="s">
        <v>15</v>
      </c>
      <c r="G9" s="2" t="s">
        <v>30</v>
      </c>
      <c r="H9" s="2">
        <f>H5/H7</f>
        <v>22.068821863022833</v>
      </c>
      <c r="I9" s="2"/>
      <c r="J9" s="2"/>
      <c r="K9" s="2"/>
      <c r="L9" s="2"/>
      <c r="M9" s="2"/>
      <c r="N9" s="2"/>
      <c r="O9" s="6"/>
      <c r="P9" s="6"/>
      <c r="Q9" s="6"/>
    </row>
    <row r="10" spans="1:17" x14ac:dyDescent="0.25">
      <c r="A10" s="7"/>
      <c r="B10" s="7"/>
      <c r="C10" s="7"/>
      <c r="D10" s="8" t="s">
        <v>11</v>
      </c>
      <c r="E10" s="8">
        <v>880</v>
      </c>
      <c r="F10" s="8" t="s">
        <v>16</v>
      </c>
      <c r="G10" s="2" t="s">
        <v>39</v>
      </c>
      <c r="H10" s="2">
        <f>H5/H14</f>
        <v>0.61336163643380948</v>
      </c>
      <c r="I10" s="2" t="s">
        <v>34</v>
      </c>
      <c r="J10" s="2"/>
      <c r="K10" s="2"/>
      <c r="L10" s="2"/>
      <c r="M10" s="2"/>
      <c r="N10" s="2"/>
      <c r="O10" s="6"/>
      <c r="P10" s="6"/>
      <c r="Q10" s="6"/>
    </row>
    <row r="11" spans="1:17" x14ac:dyDescent="0.25">
      <c r="A11" s="7"/>
      <c r="B11" s="7"/>
      <c r="C11" s="7"/>
      <c r="D11" s="8" t="s">
        <v>12</v>
      </c>
      <c r="E11" s="8">
        <v>9.5000000000000001E-2</v>
      </c>
      <c r="F11" s="9" t="s">
        <v>17</v>
      </c>
      <c r="G11" s="2" t="s">
        <v>32</v>
      </c>
      <c r="H11" s="2">
        <f>E10*E3</f>
        <v>21120</v>
      </c>
      <c r="I11" s="2"/>
      <c r="J11" s="2"/>
      <c r="K11" s="2"/>
      <c r="L11" s="2"/>
      <c r="M11" s="2"/>
      <c r="N11" s="2"/>
      <c r="O11" s="6"/>
      <c r="P11" s="6"/>
      <c r="Q11" s="6"/>
    </row>
    <row r="12" spans="1:17" x14ac:dyDescent="0.25">
      <c r="A12" s="7"/>
      <c r="B12" s="7"/>
      <c r="C12" s="7"/>
      <c r="D12" s="8" t="s">
        <v>22</v>
      </c>
      <c r="E12" s="8">
        <v>2.6</v>
      </c>
      <c r="F12" s="9" t="s">
        <v>18</v>
      </c>
      <c r="G12" s="2" t="s">
        <v>35</v>
      </c>
      <c r="H12" s="2">
        <f>H11/H9</f>
        <v>957.00622947106115</v>
      </c>
      <c r="I12" s="2"/>
      <c r="J12" s="2"/>
      <c r="K12" s="2"/>
      <c r="L12" s="2"/>
      <c r="M12" s="2"/>
      <c r="N12" s="2"/>
      <c r="O12" s="6"/>
      <c r="P12" s="6"/>
      <c r="Q12" s="6"/>
    </row>
    <row r="13" spans="1:17" x14ac:dyDescent="0.25">
      <c r="A13" s="7"/>
      <c r="B13" s="7"/>
      <c r="C13" s="7"/>
      <c r="D13" s="8"/>
      <c r="E13" s="8"/>
      <c r="F13" s="8"/>
      <c r="G13" s="2" t="s">
        <v>40</v>
      </c>
      <c r="H13" s="2">
        <f>E7*E9</f>
        <v>2.0121000000000002</v>
      </c>
      <c r="I13" s="2"/>
      <c r="J13" s="2"/>
      <c r="K13" s="2"/>
      <c r="L13" s="2"/>
      <c r="M13" s="2"/>
      <c r="N13" s="2"/>
      <c r="O13" s="6"/>
      <c r="P13" s="6"/>
      <c r="Q13" s="6"/>
    </row>
    <row r="14" spans="1:17" x14ac:dyDescent="0.25">
      <c r="A14" s="7"/>
      <c r="B14" s="7"/>
      <c r="C14" s="7"/>
      <c r="D14" s="8"/>
      <c r="E14" s="8"/>
      <c r="F14" s="8"/>
      <c r="G14" s="2" t="s">
        <v>38</v>
      </c>
      <c r="H14" s="2">
        <v>25.91</v>
      </c>
      <c r="I14" s="2"/>
      <c r="J14" s="2"/>
      <c r="K14" s="2"/>
      <c r="L14" s="2"/>
      <c r="M14" s="2"/>
      <c r="N14" s="2"/>
      <c r="O14" s="6"/>
      <c r="P14" s="6"/>
      <c r="Q14" s="6"/>
    </row>
    <row r="16" spans="1:17" x14ac:dyDescent="0.25">
      <c r="A16" s="10" t="s">
        <v>26</v>
      </c>
      <c r="B16" s="10">
        <v>0.9</v>
      </c>
    </row>
    <row r="21" spans="7:14" x14ac:dyDescent="0.25">
      <c r="G21" s="11" t="s">
        <v>41</v>
      </c>
      <c r="H21" s="11"/>
      <c r="I21" s="11"/>
      <c r="J21" s="11"/>
      <c r="K21" s="11"/>
      <c r="L21" s="11"/>
      <c r="M21" s="11"/>
      <c r="N21" s="11"/>
    </row>
    <row r="22" spans="7:14" x14ac:dyDescent="0.25">
      <c r="G22" s="12" t="s">
        <v>42</v>
      </c>
      <c r="H22" s="13" t="s">
        <v>45</v>
      </c>
      <c r="I22" s="11"/>
      <c r="J22" s="11"/>
      <c r="K22" s="11"/>
      <c r="L22" s="11"/>
      <c r="M22" s="11"/>
      <c r="N22" s="11"/>
    </row>
    <row r="23" spans="7:14" x14ac:dyDescent="0.25">
      <c r="G23" s="14" t="s">
        <v>43</v>
      </c>
      <c r="H23" s="13" t="s">
        <v>44</v>
      </c>
      <c r="I23" s="11"/>
      <c r="J23" s="11"/>
      <c r="K23" s="11"/>
      <c r="L23" s="11"/>
      <c r="M23" s="11"/>
      <c r="N23" s="11"/>
    </row>
  </sheetData>
  <mergeCells count="9">
    <mergeCell ref="G21:N21"/>
    <mergeCell ref="H22:N22"/>
    <mergeCell ref="H23:N23"/>
    <mergeCell ref="O1:Q14"/>
    <mergeCell ref="A1:C1"/>
    <mergeCell ref="D1:F1"/>
    <mergeCell ref="A2:C2"/>
    <mergeCell ref="D2:F2"/>
    <mergeCell ref="G1:N1"/>
  </mergeCells>
  <hyperlinks>
    <hyperlink ref="H23" r:id="rId1"/>
    <hyperlink ref="H22" r:id="rId2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2016-03-18T16:08:47Z</dcterms:created>
  <dcterms:modified xsi:type="dcterms:W3CDTF">2016-03-18T18:28:53Z</dcterms:modified>
</cp:coreProperties>
</file>